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8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``Maria Documents\`BU404 Docs\``Rate Cases\4487 disposal increase 7-1-23\"/>
    </mc:Choice>
  </mc:AlternateContent>
  <xr:revisionPtr revIDLastSave="0" documentId="13_ncr:1_{28671BB8-DD84-4C5C-B6FB-49839F420815}" xr6:coauthVersionLast="47" xr6:coauthVersionMax="47" xr10:uidLastSave="{00000000-0000-0000-0000-000000000000}"/>
  <bookViews>
    <workbookView xWindow="-108" yWindow="-108" windowWidth="23256" windowHeight="12576" tabRatio="730" xr2:uid="{00000000-000D-0000-FFFF-FFFF00000000}"/>
  </bookViews>
  <sheets>
    <sheet name="References" sheetId="4" r:id="rId1"/>
    <sheet name="Rate Impact Calcs " sheetId="7" r:id="rId2"/>
    <sheet name="IC Disposal (2022)" sheetId="11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COS1" localSheetId="2">#REF!</definedName>
    <definedName name="___COS1">#REF!</definedName>
    <definedName name="___COS2" localSheetId="2">#REF!</definedName>
    <definedName name="___COS2">#REF!</definedName>
    <definedName name="__COS1" localSheetId="2">#REF!</definedName>
    <definedName name="__COS1">#REF!</definedName>
    <definedName name="__COS2">#REF!</definedName>
    <definedName name="_Com2" localSheetId="2">#REF!</definedName>
    <definedName name="_Com2">#REF!</definedName>
    <definedName name="_COS1" localSheetId="2">#REF!</definedName>
    <definedName name="_COS1">#REF!</definedName>
    <definedName name="_COS2" localSheetId="2">#REF!</definedName>
    <definedName name="_COS2">#REF!</definedName>
    <definedName name="_In2" localSheetId="2">#REF!</definedName>
    <definedName name="_In2">#REF!</definedName>
    <definedName name="_Ind2">#REF!</definedName>
    <definedName name="_Key1" localSheetId="2" hidden="1">#REF!</definedName>
    <definedName name="_Key1" hidden="1">#REF!</definedName>
    <definedName name="_Key2" localSheetId="2" hidden="1">'[20]GL Codes'!$G$3:$G$3</definedName>
    <definedName name="_Key2" hidden="1">'[1]GL Codes'!$G$3:$G$3</definedName>
    <definedName name="_LFL2" localSheetId="2">#REF!</definedName>
    <definedName name="_LFL2">#REF!</definedName>
    <definedName name="_NC2" localSheetId="2">#REF!</definedName>
    <definedName name="_NC2">#REF!</definedName>
    <definedName name="_Order1" hidden="1">255</definedName>
    <definedName name="_Order2" hidden="1">255</definedName>
    <definedName name="_RES2" localSheetId="2">#REF!</definedName>
    <definedName name="_RES2">#REF!</definedName>
    <definedName name="_Sort" localSheetId="2" hidden="1">#REF!</definedName>
    <definedName name="_Sort" hidden="1">#REF!</definedName>
    <definedName name="_TS2" localSheetId="2">#REF!</definedName>
    <definedName name="_TS2">#REF!</definedName>
    <definedName name="adetail2">[2]UPLOAD!$B$10:$T$318</definedName>
    <definedName name="adetail3">[3]UPLOAD!$B$10:$T$318</definedName>
    <definedName name="Angie" localSheetId="2" hidden="1">#REF!</definedName>
    <definedName name="Angie" hidden="1">#REF!</definedName>
    <definedName name="AprSun1" localSheetId="2">DATEVALUE("4/1/"&amp;TheYear)-WEEKDAY(DATEVALUE("4/1/"&amp;TheYear))+1</definedName>
    <definedName name="AprSun1">DATEVALUE("4/1/"&amp;TheYear)-WEEKDAY(DATEVALUE("4/1/"&amp;TheYear))+1</definedName>
    <definedName name="AugSun1" localSheetId="2">DATEVALUE("8/1/"&amp;TheYear)-WEEKDAY(DATEVALUE("8/1/"&amp;TheYear))+1</definedName>
    <definedName name="AugSun1">DATEVALUE("8/1/"&amp;TheYear)-WEEKDAY(DATEVALUE("8/1/"&amp;TheYear))+1</definedName>
    <definedName name="autemplate" localSheetId="2">'[21]AU Mapping TEMPLATE'!$A$1:$B$335</definedName>
    <definedName name="autemplate">'[4]AU Mapping TEMPLATE'!$A$1:$B$335</definedName>
    <definedName name="BudYear" localSheetId="2">[22]UPLOAD!$M$8</definedName>
    <definedName name="BudYear">[5]UPLOAD!$N$8</definedName>
    <definedName name="coa" localSheetId="2">'[23]lawson extract'!$D$2:$E$2761</definedName>
    <definedName name="coa">'[6]lawson extract'!$D$2:$E$2761</definedName>
    <definedName name="colist" localSheetId="2">'[21]AW Co''s - Mapped only 10-23-08'!$A$2:$L$2107</definedName>
    <definedName name="colist">'[4]AW Co''s - Mapped only 10-23-08'!$A$2:$L$2107</definedName>
    <definedName name="color" localSheetId="2">#REF!</definedName>
    <definedName name="color">#REF!</definedName>
    <definedName name="Comm2" localSheetId="2">#REF!</definedName>
    <definedName name="Comm2">#REF!</definedName>
    <definedName name="Commercial" localSheetId="2">#REF!</definedName>
    <definedName name="Commercial">#REF!</definedName>
    <definedName name="Commercial2">#REF!</definedName>
    <definedName name="CommlStaffPriceOut" localSheetId="2">'[7]Price Out-Reg EASTSIDE-Resi'!#REF!</definedName>
    <definedName name="CommlStaffPriceOut">'[7]Price Out-Reg EASTSIDE-Resi'!#REF!</definedName>
    <definedName name="Cons2" localSheetId="2">#REF!</definedName>
    <definedName name="Cons2">#REF!</definedName>
    <definedName name="Consol2" localSheetId="2">#REF!</definedName>
    <definedName name="Consol2">#REF!</definedName>
    <definedName name="Consolidated2" localSheetId="2">#REF!</definedName>
    <definedName name="Consolidated2">#REF!</definedName>
    <definedName name="CYYear" localSheetId="2">[22]UPLOAD!$F$8</definedName>
    <definedName name="CYYear">[5]UPLOAD!$G$8</definedName>
    <definedName name="DBxStaffPriceOut" localSheetId="2">'[7]Price Out-Reg EASTSIDE-Resi'!#REF!</definedName>
    <definedName name="DBxStaffPriceOut">'[7]Price Out-Reg EASTSIDE-Resi'!#REF!</definedName>
    <definedName name="DecSun1" localSheetId="2">DATEVALUE("12/1/"&amp;TheYear)-WEEKDAY(DATEVALUE("12/1/"&amp;TheYear))+1</definedName>
    <definedName name="DecSun1">DATEVALUE("12/1/"&amp;TheYear)-WEEKDAY(DATEVALUE("12/1/"&amp;TheYear))+1</definedName>
    <definedName name="delete">'[8]Excluded divisions'!$C$2:$C$108</definedName>
    <definedName name="Division_Number" localSheetId="2">#REF!</definedName>
    <definedName name="Division_Number">#REF!</definedName>
    <definedName name="DivName" localSheetId="2">[24]Start!$G$2</definedName>
    <definedName name="DivName">[9]Start!$G$2</definedName>
    <definedName name="DivNo" localSheetId="2">'[25]Cont Count Data'!#REF!</definedName>
    <definedName name="DivNo">'[10]Cont Count Data'!#REF!</definedName>
    <definedName name="DRevAcct2">[2]Disposal!$A$168:$B$179</definedName>
    <definedName name="DRevAcct3">[3]Disposal!$A$168:$B$179</definedName>
    <definedName name="errormess2">[2]UPLOAD!$U$10:$U$318</definedName>
    <definedName name="errormess3">[3]UPLOAD!$U$10:$U$318</definedName>
    <definedName name="EXT" localSheetId="2">#REF!</definedName>
    <definedName name="EXT">#REF!</definedName>
    <definedName name="Gate_Personel___LOB" localSheetId="2">#REF!</definedName>
    <definedName name="Gate_Personel___LOB">#REF!</definedName>
    <definedName name="GatePersonel" localSheetId="2">[11]SupervisoryLabor!#REF!</definedName>
    <definedName name="GatePersonel">[11]SupervisoryLabor!#REF!</definedName>
    <definedName name="GatePersonelLOB" localSheetId="2">#REF!</definedName>
    <definedName name="GatePersonelLOB">#REF!</definedName>
    <definedName name="GatePersonelLOB1" localSheetId="2">[12]AllOverheadLabor!#REF!</definedName>
    <definedName name="GatePersonelLOB1">[12]AllOverheadLabor!#REF!</definedName>
    <definedName name="Hazardous_Stops" localSheetId="2">#REF!</definedName>
    <definedName name="Hazardous_Stops">#REF!</definedName>
    <definedName name="helpp" localSheetId="2">#REF!,#REF!,#REF!,#REF!</definedName>
    <definedName name="helpp">#REF!,#REF!,#REF!,#REF!</definedName>
    <definedName name="IC_SubAcct_Tip_Recy" localSheetId="2">'[13]IC Div Input'!#REF!</definedName>
    <definedName name="IC_SubAcct_Tip_Recy">'[13]IC Div Input'!#REF!</definedName>
    <definedName name="Industrial" localSheetId="2">#REF!</definedName>
    <definedName name="Industrial">#REF!</definedName>
    <definedName name="Industrial2" localSheetId="2">#REF!</definedName>
    <definedName name="Industrial2">#REF!</definedName>
    <definedName name="infopro" localSheetId="2">#REF!,#REF!,#REF!,#REF!</definedName>
    <definedName name="infopro">#REF!,#REF!,#REF!,#REF!</definedName>
    <definedName name="INPUT" localSheetId="2">#REF!</definedName>
    <definedName name="INPUT">#REF!</definedName>
    <definedName name="input2">[2]UPLOAD!$B$10:$T$318</definedName>
    <definedName name="input3">[3]UPLOAD!$B$10:$T$318</definedName>
    <definedName name="INPUTc" localSheetId="2">#REF!</definedName>
    <definedName name="INPUTc">#REF!</definedName>
    <definedName name="JEDate" localSheetId="2">[24]Start!$B$3</definedName>
    <definedName name="JEDate">[9]Start!$B$3</definedName>
    <definedName name="JEInitials" localSheetId="2">[24]Start!$B$7</definedName>
    <definedName name="JEInitials">[9]Start!$B$7</definedName>
    <definedName name="JulSun1" localSheetId="2">DATEVALUE("7/1/"&amp;TheYear)-WEEKDAY(DATEVALUE("7/1/"&amp;TheYear))+1</definedName>
    <definedName name="JulSun1">DATEVALUE("7/1/"&amp;TheYear)-WEEKDAY(DATEVALUE("7/1/"&amp;TheYear))+1</definedName>
    <definedName name="Landfill" localSheetId="2">#REF!</definedName>
    <definedName name="Landfill">#REF!</definedName>
    <definedName name="Landfill2" localSheetId="2">#REF!</definedName>
    <definedName name="Landfill2">#REF!</definedName>
    <definedName name="MATRIX" localSheetId="2">#REF!</definedName>
    <definedName name="MATRIX">#REF!</definedName>
    <definedName name="MEDate">[14]Calcuation!$I$3</definedName>
    <definedName name="MFStaffPriceOut" localSheetId="2">'[7]Price Out-Reg EASTSIDE-Resi'!#REF!</definedName>
    <definedName name="MFStaffPriceOut">'[7]Price Out-Reg EASTSIDE-Resi'!#REF!</definedName>
    <definedName name="MonthInYear" localSheetId="2">#REF!</definedName>
    <definedName name="MonthInYear">#REF!</definedName>
    <definedName name="NC" localSheetId="2">#REF!</definedName>
    <definedName name="NC">#REF!</definedName>
    <definedName name="NONC" localSheetId="2">#REF!</definedName>
    <definedName name="NONC">#REF!</definedName>
    <definedName name="NONC2">#REF!</definedName>
    <definedName name="NonCore">#REF!</definedName>
    <definedName name="NonCore2">#REF!</definedName>
    <definedName name="NovSun1" localSheetId="2">DATEVALUE("11/1/"&amp;TheYear)-WEEKDAY(DATEVALUE("11/1/"&amp;TheYear))+1</definedName>
    <definedName name="NovSun1">DATEVALUE("11/1/"&amp;TheYear)-WEEKDAY(DATEVALUE("11/1/"&amp;TheYear))+1</definedName>
    <definedName name="OctSun1" localSheetId="2">DATEVALUE("10/1/"&amp;TheYear)-WEEKDAY(DATEVALUE("10/1/"&amp;TheYear))+1</definedName>
    <definedName name="OctSun1">DATEVALUE("10/1/"&amp;TheYear)-WEEKDAY(DATEVALUE("10/1/"&amp;TheYear))+1</definedName>
    <definedName name="OHD" localSheetId="2">#REF!</definedName>
    <definedName name="OHD">#REF!</definedName>
    <definedName name="Operators_Payroll" localSheetId="2">#REF!</definedName>
    <definedName name="Operators_Payroll">#REF!</definedName>
    <definedName name="OPRD" localSheetId="2">#REF!</definedName>
    <definedName name="OPRD">#REF!</definedName>
    <definedName name="Overhead">#REF!</definedName>
    <definedName name="Ovhd">#REF!</definedName>
    <definedName name="position" localSheetId="2">#REF!</definedName>
    <definedName name="position">#REF!</definedName>
    <definedName name="position2">#REF!</definedName>
    <definedName name="_xlnm.Print_Area" localSheetId="2">'IC Disposal (2022)'!#REF!</definedName>
    <definedName name="Print_Area_MI" localSheetId="2">#REF!</definedName>
    <definedName name="Print_Area_MI">#REF!</definedName>
    <definedName name="Print_Area_MIc" localSheetId="2">#REF!</definedName>
    <definedName name="Print_Area_MIc">#REF!</definedName>
    <definedName name="PYYear" localSheetId="2">[22]UPLOAD!$AF$8</definedName>
    <definedName name="PYYear">[5]UPLOAD!$AG$8</definedName>
    <definedName name="Rate_Increase" localSheetId="2">#REF!</definedName>
    <definedName name="Rate_Increase">#REF!</definedName>
    <definedName name="Rate_Increase1" localSheetId="2">'[15]Commercial Rev'!#REF!</definedName>
    <definedName name="Rate_Increase1">'[15]Commercial Rev'!#REF!</definedName>
    <definedName name="Rate_Increase2" localSheetId="2">#REF!</definedName>
    <definedName name="Rate_Increase2">#REF!</definedName>
    <definedName name="RefType" localSheetId="2">[24]Start!$B$5</definedName>
    <definedName name="RefType">[9]Start!$B$5</definedName>
    <definedName name="report" localSheetId="2">[16]ST97TONS!#REF!</definedName>
    <definedName name="report">[16]ST97TONS!#REF!</definedName>
    <definedName name="Resi2" localSheetId="2">#REF!</definedName>
    <definedName name="Resi2">#REF!</definedName>
    <definedName name="Residential" localSheetId="2">#REF!</definedName>
    <definedName name="Residential">#REF!</definedName>
    <definedName name="Residential2" localSheetId="2">#REF!</definedName>
    <definedName name="Residential2">#REF!</definedName>
    <definedName name="ReslStaffPriceOut" localSheetId="2">'[7]Price Out-Reg EASTSIDE-Resi'!#REF!</definedName>
    <definedName name="ReslStaffPriceOut">'[7]Price Out-Reg EASTSIDE-Resi'!#REF!</definedName>
    <definedName name="search1" localSheetId="2" hidden="1">#REF!</definedName>
    <definedName name="search1" hidden="1">#REF!</definedName>
    <definedName name="search2" localSheetId="2" hidden="1">#REF!</definedName>
    <definedName name="search2" hidden="1">#REF!</definedName>
    <definedName name="SectorNme">[14]Calcuation!$I$5</definedName>
    <definedName name="SepSun1" localSheetId="2">DATEVALUE("9/1/"&amp;TheYear)-WEEKDAY(DATEVALUE("9/1/"&amp;TheYear))+1</definedName>
    <definedName name="SepSun1">DATEVALUE("9/1/"&amp;TheYear)-WEEKDAY(DATEVALUE("9/1/"&amp;TheYear))+1</definedName>
    <definedName name="slope" localSheetId="2">'[26]LG Nonpublic 2018 V5.0'!$X$58</definedName>
    <definedName name="slope">'[17]LG Nonpublic 2018 V5.0'!$X$58</definedName>
    <definedName name="sort1" localSheetId="2">#REF!</definedName>
    <definedName name="sort1">#REF!</definedName>
    <definedName name="SPECIAL1" localSheetId="2" hidden="1">#REF!</definedName>
    <definedName name="SPECIAL1" hidden="1">#REF!</definedName>
    <definedName name="SPECIAL2" localSheetId="2" hidden="1">#REF!</definedName>
    <definedName name="SPECIAL2" hidden="1">#REF!</definedName>
    <definedName name="TRAN" localSheetId="2">#REF!</definedName>
    <definedName name="TRAN">#REF!</definedName>
    <definedName name="TRAN2">#REF!</definedName>
    <definedName name="Transfer_Station">#REF!</definedName>
    <definedName name="Transfer_Station2">#REF!</definedName>
    <definedName name="TS">#REF!</definedName>
    <definedName name="TSRevAcct">#REF!</definedName>
    <definedName name="TSRevAcct1">'[18]Transfer Station Revenue'!$A$188:$B$220</definedName>
    <definedName name="tsrevtype" localSheetId="2">#REF!</definedName>
    <definedName name="tsrevtype">#REF!</definedName>
    <definedName name="tsrevtype1">'[18]Transfer Station Revenue'!$A$188:$B$220</definedName>
    <definedName name="Tukwila_Report" localSheetId="2">[16]ST97TONS!#REF!</definedName>
    <definedName name="Tukwila_Report">[16]ST97TONS!#REF!</definedName>
    <definedName name="Tukwila_Report1" localSheetId="2">[16]ST97TONS!#REF!</definedName>
    <definedName name="Tukwila_Report1">[16]ST97TONS!#REF!</definedName>
    <definedName name="Version" localSheetId="2">'[22]COM LOB Summary'!$A$2</definedName>
    <definedName name="Version">'[5]COM LOB Summary'!$A$2</definedName>
    <definedName name="xYear">[19]UPLOAD!#REF!</definedName>
    <definedName name="XYear1">[18]UPLOAD!#REF!</definedName>
    <definedName name="y_inter1" localSheetId="2">'[26]LG Nonpublic 2018 V5.0'!$W$55</definedName>
    <definedName name="y_inter1">'[17]LG Nonpublic 2018 V5.0'!$W$55</definedName>
    <definedName name="y_inter2" localSheetId="2">'[26]LG Nonpublic 2018 V5.0'!$W$56</definedName>
    <definedName name="y_inter2">'[17]LG Nonpublic 2018 V5.0'!$W$56</definedName>
    <definedName name="y_inter3" localSheetId="2">'[26]LG Nonpublic 2018 V5.0'!$Y$55</definedName>
    <definedName name="y_inter3">'[17]LG Nonpublic 2018 V5.0'!$Y$55</definedName>
    <definedName name="y_inter4" localSheetId="2">'[26]LG Nonpublic 2018 V5.0'!$Y$56</definedName>
    <definedName name="y_inter4">'[17]LG Nonpublic 2018 V5.0'!$Y$56</definedName>
    <definedName name="Year" localSheetId="2">#REF!</definedName>
    <definedName name="Yea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2" i="7" l="1"/>
  <c r="G129" i="7"/>
  <c r="G33" i="7"/>
  <c r="G32" i="7"/>
  <c r="G74" i="7"/>
  <c r="G112" i="7"/>
  <c r="G73" i="7"/>
  <c r="H73" i="7" s="1"/>
  <c r="G72" i="7"/>
  <c r="F73" i="7"/>
  <c r="G66" i="7"/>
  <c r="G64" i="7"/>
  <c r="G65" i="7"/>
  <c r="G63" i="7"/>
  <c r="F63" i="7"/>
  <c r="F64" i="7"/>
  <c r="F65" i="7"/>
  <c r="F66" i="7"/>
  <c r="G54" i="7"/>
  <c r="F54" i="7"/>
  <c r="H64" i="7" l="1"/>
  <c r="H65" i="7"/>
  <c r="H66" i="7"/>
  <c r="H63" i="7"/>
  <c r="H54" i="7"/>
  <c r="E152" i="7"/>
  <c r="E151" i="7"/>
  <c r="O25" i="11"/>
  <c r="C48" i="4"/>
  <c r="C47" i="4"/>
  <c r="G152" i="7" l="1"/>
  <c r="H152" i="7" s="1"/>
  <c r="G151" i="7"/>
  <c r="H151" i="7" s="1"/>
  <c r="H153" i="7" l="1"/>
  <c r="G153" i="7"/>
  <c r="B50" i="4"/>
  <c r="C49" i="4"/>
  <c r="B49" i="4"/>
  <c r="G134" i="7"/>
  <c r="G133" i="7"/>
  <c r="G131" i="7"/>
  <c r="G130" i="7"/>
  <c r="F130" i="7"/>
  <c r="F131" i="7"/>
  <c r="F132" i="7"/>
  <c r="F133" i="7"/>
  <c r="F134" i="7"/>
  <c r="F129" i="7"/>
  <c r="G127" i="7"/>
  <c r="G128" i="7"/>
  <c r="G126" i="7"/>
  <c r="F126" i="7"/>
  <c r="F127" i="7"/>
  <c r="F128" i="7"/>
  <c r="G125" i="7"/>
  <c r="F125" i="7"/>
  <c r="G30" i="7"/>
  <c r="G31" i="7"/>
  <c r="G29" i="7"/>
  <c r="F29" i="7"/>
  <c r="F30" i="7"/>
  <c r="F31" i="7"/>
  <c r="G27" i="7"/>
  <c r="G28" i="7"/>
  <c r="G26" i="7"/>
  <c r="G25" i="7"/>
  <c r="G124" i="7"/>
  <c r="F124" i="7"/>
  <c r="F112" i="7"/>
  <c r="G122" i="7"/>
  <c r="G123" i="7"/>
  <c r="G121" i="7"/>
  <c r="F121" i="7"/>
  <c r="F122" i="7"/>
  <c r="F123" i="7"/>
  <c r="G119" i="7"/>
  <c r="G120" i="7"/>
  <c r="G118" i="7"/>
  <c r="G116" i="7"/>
  <c r="G117" i="7"/>
  <c r="G115" i="7"/>
  <c r="F118" i="7"/>
  <c r="F119" i="7"/>
  <c r="F120" i="7"/>
  <c r="G23" i="7"/>
  <c r="G24" i="7"/>
  <c r="G22" i="7"/>
  <c r="G21" i="7"/>
  <c r="G114" i="7"/>
  <c r="G113" i="7"/>
  <c r="G111" i="7"/>
  <c r="G110" i="7"/>
  <c r="G20" i="7"/>
  <c r="G109" i="7"/>
  <c r="G108" i="7"/>
  <c r="G107" i="7"/>
  <c r="G19" i="7"/>
  <c r="G17" i="7"/>
  <c r="G18" i="7"/>
  <c r="G16" i="7"/>
  <c r="G15" i="7"/>
  <c r="H134" i="7" l="1"/>
  <c r="H131" i="7"/>
  <c r="H126" i="7"/>
  <c r="H129" i="7"/>
  <c r="H133" i="7"/>
  <c r="H132" i="7"/>
  <c r="H130" i="7"/>
  <c r="H124" i="7"/>
  <c r="H121" i="7"/>
  <c r="H128" i="7"/>
  <c r="H122" i="7"/>
  <c r="H112" i="7"/>
  <c r="H127" i="7"/>
  <c r="H123" i="7"/>
  <c r="H120" i="7"/>
  <c r="H125" i="7"/>
  <c r="H118" i="7"/>
  <c r="H119" i="7"/>
  <c r="G106" i="7" l="1"/>
  <c r="G104" i="7"/>
  <c r="G105" i="7"/>
  <c r="G103" i="7"/>
  <c r="G101" i="7"/>
  <c r="G102" i="7"/>
  <c r="G100" i="7"/>
  <c r="G99" i="7"/>
  <c r="F41" i="7"/>
  <c r="G43" i="7"/>
  <c r="G42" i="7"/>
  <c r="G41" i="7"/>
  <c r="G98" i="7"/>
  <c r="G96" i="7"/>
  <c r="G97" i="7"/>
  <c r="G95" i="7"/>
  <c r="G93" i="7"/>
  <c r="G94" i="7"/>
  <c r="G92" i="7"/>
  <c r="G90" i="7"/>
  <c r="G91" i="7"/>
  <c r="G89" i="7"/>
  <c r="G88" i="7"/>
  <c r="G87" i="7"/>
  <c r="G86" i="7"/>
  <c r="G85" i="7"/>
  <c r="G84" i="7"/>
  <c r="G83" i="7"/>
  <c r="G81" i="7"/>
  <c r="G82" i="7"/>
  <c r="G80" i="7"/>
  <c r="G79" i="7"/>
  <c r="G78" i="7"/>
  <c r="G77" i="7"/>
  <c r="G76" i="7"/>
  <c r="G75" i="7"/>
  <c r="G40" i="7"/>
  <c r="G39" i="7"/>
  <c r="G71" i="7"/>
  <c r="G70" i="7"/>
  <c r="G69" i="7"/>
  <c r="G68" i="7"/>
  <c r="G67" i="7"/>
  <c r="G8" i="7"/>
  <c r="G62" i="7"/>
  <c r="G61" i="7"/>
  <c r="G60" i="7"/>
  <c r="G59" i="7"/>
  <c r="G58" i="7"/>
  <c r="G57" i="7"/>
  <c r="G7" i="7"/>
  <c r="G6" i="7"/>
  <c r="G5" i="7"/>
  <c r="G4" i="7"/>
  <c r="G56" i="7"/>
  <c r="G55" i="7"/>
  <c r="G50" i="7"/>
  <c r="G51" i="7"/>
  <c r="G52" i="7"/>
  <c r="G53" i="7"/>
  <c r="G49" i="7"/>
  <c r="G2" i="7"/>
  <c r="C3" i="4" l="1"/>
  <c r="E153" i="7"/>
  <c r="G51" i="4"/>
  <c r="G53" i="4" s="1"/>
  <c r="B54" i="4" l="1"/>
  <c r="B55" i="4" s="1"/>
  <c r="E154" i="7"/>
  <c r="E155" i="7" s="1"/>
  <c r="D142" i="7" s="1"/>
  <c r="F67" i="7" l="1"/>
  <c r="F68" i="7"/>
  <c r="F69" i="7"/>
  <c r="F70" i="7"/>
  <c r="F49" i="7"/>
  <c r="F108" i="7"/>
  <c r="F109" i="7"/>
  <c r="F110" i="7"/>
  <c r="F111" i="7"/>
  <c r="F115" i="7"/>
  <c r="F114" i="7"/>
  <c r="F113" i="7"/>
  <c r="F33" i="7"/>
  <c r="O33" i="7" s="1"/>
  <c r="F32" i="7"/>
  <c r="O32" i="7" s="1"/>
  <c r="O31" i="7"/>
  <c r="H70" i="7" l="1"/>
  <c r="H67" i="7"/>
  <c r="H111" i="7"/>
  <c r="H110" i="7"/>
  <c r="H109" i="7"/>
  <c r="H108" i="7"/>
  <c r="H69" i="7"/>
  <c r="H114" i="7"/>
  <c r="H68" i="7"/>
  <c r="H113" i="7"/>
  <c r="H115" i="7"/>
  <c r="H49" i="7"/>
  <c r="H31" i="7"/>
  <c r="H32" i="7"/>
  <c r="H33" i="7"/>
  <c r="F83" i="7" l="1"/>
  <c r="F39" i="7"/>
  <c r="O39" i="7" s="1"/>
  <c r="F16" i="7"/>
  <c r="O16" i="7" s="1"/>
  <c r="H83" i="7" l="1"/>
  <c r="H39" i="7"/>
  <c r="H16" i="7"/>
  <c r="F116" i="7" l="1"/>
  <c r="H116" i="7" s="1"/>
  <c r="F117" i="7"/>
  <c r="H117" i="7" s="1"/>
  <c r="B3" i="4"/>
  <c r="D143" i="7" l="1"/>
  <c r="F107" i="7"/>
  <c r="F106" i="7"/>
  <c r="F105" i="7"/>
  <c r="F104" i="7"/>
  <c r="F103" i="7"/>
  <c r="F102" i="7"/>
  <c r="F101" i="7"/>
  <c r="F15" i="7" l="1"/>
  <c r="F40" i="7"/>
  <c r="F42" i="7"/>
  <c r="F43" i="7"/>
  <c r="F18" i="7"/>
  <c r="F19" i="7"/>
  <c r="F20" i="7"/>
  <c r="F21" i="7"/>
  <c r="F22" i="7"/>
  <c r="O22" i="7" s="1"/>
  <c r="F23" i="7"/>
  <c r="O23" i="7" s="1"/>
  <c r="F24" i="7"/>
  <c r="O24" i="7" s="1"/>
  <c r="F25" i="7"/>
  <c r="F26" i="7"/>
  <c r="F27" i="7"/>
  <c r="F28" i="7"/>
  <c r="F17" i="7"/>
  <c r="O17" i="7" l="1"/>
  <c r="G47" i="4" l="1"/>
  <c r="H102" i="7" l="1"/>
  <c r="H103" i="7"/>
  <c r="H104" i="7"/>
  <c r="H105" i="7"/>
  <c r="H106" i="7"/>
  <c r="H107" i="7"/>
  <c r="H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H84" i="7" s="1"/>
  <c r="F82" i="7"/>
  <c r="F81" i="7"/>
  <c r="F80" i="7"/>
  <c r="F79" i="7"/>
  <c r="F78" i="7"/>
  <c r="F77" i="7"/>
  <c r="F76" i="7"/>
  <c r="H76" i="7" s="1"/>
  <c r="F75" i="7"/>
  <c r="F74" i="7"/>
  <c r="F72" i="7"/>
  <c r="F71" i="7"/>
  <c r="F62" i="7"/>
  <c r="F61" i="7"/>
  <c r="F60" i="7"/>
  <c r="F59" i="7"/>
  <c r="F58" i="7"/>
  <c r="F57" i="7"/>
  <c r="F56" i="7"/>
  <c r="F55" i="7"/>
  <c r="F53" i="7"/>
  <c r="F52" i="7"/>
  <c r="F51" i="7"/>
  <c r="F50" i="7"/>
  <c r="H51" i="7" l="1"/>
  <c r="H88" i="7"/>
  <c r="H96" i="7"/>
  <c r="H85" i="7"/>
  <c r="H55" i="7"/>
  <c r="H71" i="7"/>
  <c r="H93" i="7"/>
  <c r="H97" i="7"/>
  <c r="H91" i="7"/>
  <c r="H74" i="7"/>
  <c r="H82" i="7"/>
  <c r="H80" i="7"/>
  <c r="H89" i="7"/>
  <c r="H57" i="7"/>
  <c r="H61" i="7"/>
  <c r="H50" i="7"/>
  <c r="H53" i="7"/>
  <c r="H75" i="7"/>
  <c r="H79" i="7"/>
  <c r="H95" i="7"/>
  <c r="H99" i="7"/>
  <c r="H52" i="7"/>
  <c r="H77" i="7"/>
  <c r="H86" i="7"/>
  <c r="H58" i="7"/>
  <c r="H62" i="7"/>
  <c r="H78" i="7"/>
  <c r="H17" i="7"/>
  <c r="H87" i="7"/>
  <c r="H94" i="7"/>
  <c r="H98" i="7"/>
  <c r="H59" i="7"/>
  <c r="H81" i="7"/>
  <c r="H90" i="7"/>
  <c r="H56" i="7"/>
  <c r="H72" i="7"/>
  <c r="H92" i="7"/>
  <c r="H100" i="7"/>
  <c r="H60" i="7"/>
  <c r="F45" i="7" l="1"/>
  <c r="O30" i="7" l="1"/>
  <c r="H30" i="7"/>
  <c r="O29" i="7"/>
  <c r="H29" i="7"/>
  <c r="H24" i="7" l="1"/>
  <c r="O8" i="7" l="1"/>
  <c r="O7" i="7"/>
  <c r="O6" i="7"/>
  <c r="O5" i="7"/>
  <c r="O4" i="7"/>
  <c r="O3" i="7"/>
  <c r="G3" i="7"/>
  <c r="O2" i="7"/>
  <c r="O25" i="7" l="1"/>
  <c r="O26" i="7"/>
  <c r="O27" i="7"/>
  <c r="O28" i="7"/>
  <c r="O18" i="7"/>
  <c r="O15" i="7"/>
  <c r="D38" i="7"/>
  <c r="F38" i="7"/>
  <c r="H28" i="7"/>
  <c r="H27" i="7"/>
  <c r="H26" i="7"/>
  <c r="H25" i="7"/>
  <c r="H19" i="7" l="1"/>
  <c r="H20" i="7"/>
  <c r="H23" i="7"/>
  <c r="H22" i="7"/>
  <c r="H21" i="7"/>
  <c r="H18" i="7"/>
  <c r="O21" i="7"/>
  <c r="O20" i="7"/>
  <c r="O19" i="7"/>
  <c r="H15" i="7"/>
  <c r="O38" i="7" l="1"/>
  <c r="H38" i="7"/>
  <c r="D45" i="7" l="1"/>
  <c r="D12" i="7" l="1"/>
  <c r="D46" i="7" s="1"/>
  <c r="B51" i="4" l="1"/>
  <c r="O12" i="7" l="1"/>
  <c r="B4" i="4" l="1"/>
  <c r="B5" i="4"/>
  <c r="B6" i="4"/>
  <c r="D5" i="4" l="1"/>
  <c r="C4" i="4"/>
  <c r="E4" i="4"/>
  <c r="G4" i="4"/>
  <c r="F5" i="4"/>
  <c r="C5" i="4"/>
  <c r="D4" i="4"/>
  <c r="F4" i="4"/>
  <c r="H4" i="4"/>
  <c r="C6" i="4"/>
  <c r="H6" i="4"/>
  <c r="E5" i="4"/>
  <c r="G5" i="4"/>
  <c r="H5" i="4"/>
  <c r="D3" i="4"/>
  <c r="E3" i="4"/>
  <c r="F3" i="4"/>
  <c r="G3" i="4"/>
  <c r="H3" i="4"/>
  <c r="G6" i="4" l="1"/>
  <c r="F6" i="4"/>
  <c r="E6" i="4"/>
  <c r="D6" i="4"/>
  <c r="B52" i="4" l="1"/>
  <c r="B53" i="4" s="1"/>
  <c r="B9" i="4"/>
  <c r="B8" i="4"/>
  <c r="B7" i="4"/>
  <c r="E6" i="7" l="1"/>
  <c r="F6" i="7" s="1"/>
  <c r="H6" i="7" s="1"/>
  <c r="E2" i="7"/>
  <c r="F2" i="7" s="1"/>
  <c r="H2" i="7" s="1"/>
  <c r="E7" i="7"/>
  <c r="F7" i="7" s="1"/>
  <c r="H7" i="7" s="1"/>
  <c r="F4" i="7"/>
  <c r="H4" i="7" s="1"/>
  <c r="F3" i="7"/>
  <c r="H3" i="7" s="1"/>
  <c r="F8" i="7"/>
  <c r="H8" i="7" s="1"/>
  <c r="E5" i="7"/>
  <c r="F5" i="7" s="1"/>
  <c r="H5" i="7" s="1"/>
  <c r="H8" i="4"/>
  <c r="G8" i="4"/>
  <c r="F8" i="4"/>
  <c r="E8" i="4"/>
  <c r="D8" i="4"/>
  <c r="C8" i="4"/>
  <c r="H7" i="4"/>
  <c r="C7" i="4"/>
  <c r="G7" i="4"/>
  <c r="F7" i="4"/>
  <c r="E7" i="4"/>
  <c r="D7" i="4"/>
  <c r="H9" i="4"/>
  <c r="G9" i="4"/>
  <c r="F9" i="4"/>
  <c r="E9" i="4"/>
  <c r="D9" i="4"/>
  <c r="C9" i="4"/>
  <c r="H41" i="7" l="1"/>
  <c r="O41" i="7"/>
  <c r="H42" i="7"/>
  <c r="O42" i="7"/>
  <c r="H40" i="7"/>
  <c r="O40" i="7"/>
  <c r="O43" i="7"/>
  <c r="H43" i="7"/>
  <c r="T137" i="7"/>
  <c r="H12" i="7" l="1"/>
  <c r="F12" i="7"/>
  <c r="F46" i="7" s="1"/>
  <c r="D144" i="7" s="1"/>
  <c r="O45" i="7" l="1"/>
  <c r="H45" i="7"/>
  <c r="O46" i="7" l="1"/>
  <c r="H46" i="7"/>
  <c r="H47" i="7" l="1"/>
  <c r="D145" i="7"/>
  <c r="I73" i="7" s="1"/>
  <c r="J73" i="7" s="1"/>
  <c r="K73" i="7" s="1"/>
  <c r="L73" i="7" s="1"/>
  <c r="N73" i="7" s="1"/>
  <c r="I42" i="7" l="1"/>
  <c r="J42" i="7" s="1"/>
  <c r="K42" i="7" s="1"/>
  <c r="L42" i="7" s="1"/>
  <c r="I20" i="7"/>
  <c r="J20" i="7" s="1"/>
  <c r="K20" i="7" s="1"/>
  <c r="L20" i="7" s="1"/>
  <c r="I27" i="7"/>
  <c r="J27" i="7" s="1"/>
  <c r="K27" i="7" s="1"/>
  <c r="L27" i="7" s="1"/>
  <c r="I2" i="7"/>
  <c r="I6" i="7"/>
  <c r="J6" i="7" s="1"/>
  <c r="K6" i="7" s="1"/>
  <c r="L6" i="7" s="1"/>
  <c r="I29" i="7"/>
  <c r="J29" i="7" s="1"/>
  <c r="K29" i="7" s="1"/>
  <c r="L29" i="7" s="1"/>
  <c r="I100" i="7"/>
  <c r="J100" i="7" s="1"/>
  <c r="K100" i="7" s="1"/>
  <c r="L100" i="7" s="1"/>
  <c r="I84" i="7"/>
  <c r="J84" i="7" s="1"/>
  <c r="K84" i="7" s="1"/>
  <c r="L84" i="7" s="1"/>
  <c r="N84" i="7" s="1"/>
  <c r="V84" i="7" s="1"/>
  <c r="I59" i="7"/>
  <c r="J59" i="7" s="1"/>
  <c r="K59" i="7" s="1"/>
  <c r="L59" i="7" s="1"/>
  <c r="I72" i="7"/>
  <c r="J72" i="7" s="1"/>
  <c r="K72" i="7" s="1"/>
  <c r="L72" i="7" s="1"/>
  <c r="I91" i="7"/>
  <c r="J91" i="7" s="1"/>
  <c r="K91" i="7" s="1"/>
  <c r="L91" i="7" s="1"/>
  <c r="I78" i="7"/>
  <c r="J78" i="7" s="1"/>
  <c r="K78" i="7" s="1"/>
  <c r="L78" i="7" s="1"/>
  <c r="N78" i="7" s="1"/>
  <c r="V78" i="7" s="1"/>
  <c r="I53" i="7"/>
  <c r="J53" i="7" s="1"/>
  <c r="K53" i="7" s="1"/>
  <c r="L53" i="7" s="1"/>
  <c r="I51" i="7"/>
  <c r="J51" i="7" s="1"/>
  <c r="K51" i="7" s="1"/>
  <c r="L51" i="7" s="1"/>
  <c r="I86" i="7"/>
  <c r="J86" i="7" s="1"/>
  <c r="K86" i="7" s="1"/>
  <c r="L86" i="7" s="1"/>
  <c r="I52" i="7"/>
  <c r="J52" i="7" s="1"/>
  <c r="K52" i="7" s="1"/>
  <c r="L52" i="7" s="1"/>
  <c r="N52" i="7" s="1"/>
  <c r="V52" i="7" s="1"/>
  <c r="I106" i="7"/>
  <c r="J106" i="7" s="1"/>
  <c r="K106" i="7" s="1"/>
  <c r="L106" i="7" s="1"/>
  <c r="I68" i="7"/>
  <c r="J68" i="7" s="1"/>
  <c r="K68" i="7" s="1"/>
  <c r="L68" i="7" s="1"/>
  <c r="I43" i="7"/>
  <c r="J43" i="7" s="1"/>
  <c r="K43" i="7" s="1"/>
  <c r="L43" i="7" s="1"/>
  <c r="N43" i="7" s="1"/>
  <c r="R43" i="7" s="1"/>
  <c r="I22" i="7"/>
  <c r="J22" i="7" s="1"/>
  <c r="K22" i="7" s="1"/>
  <c r="L22" i="7" s="1"/>
  <c r="N22" i="7" s="1"/>
  <c r="P22" i="7" s="1"/>
  <c r="Q22" i="7" s="1"/>
  <c r="I15" i="7"/>
  <c r="I26" i="7"/>
  <c r="J26" i="7" s="1"/>
  <c r="K26" i="7" s="1"/>
  <c r="L26" i="7" s="1"/>
  <c r="I5" i="7"/>
  <c r="J5" i="7" s="1"/>
  <c r="K5" i="7" s="1"/>
  <c r="L5" i="7" s="1"/>
  <c r="I3" i="7"/>
  <c r="J3" i="7" s="1"/>
  <c r="K3" i="7" s="1"/>
  <c r="L3" i="7" s="1"/>
  <c r="N3" i="7" s="1"/>
  <c r="R3" i="7" s="1"/>
  <c r="I30" i="7"/>
  <c r="J30" i="7" s="1"/>
  <c r="K30" i="7" s="1"/>
  <c r="L30" i="7" s="1"/>
  <c r="I96" i="7"/>
  <c r="J96" i="7" s="1"/>
  <c r="K96" i="7" s="1"/>
  <c r="L96" i="7" s="1"/>
  <c r="I79" i="7"/>
  <c r="J79" i="7" s="1"/>
  <c r="K79" i="7" s="1"/>
  <c r="L79" i="7" s="1"/>
  <c r="I55" i="7"/>
  <c r="J55" i="7" s="1"/>
  <c r="K55" i="7" s="1"/>
  <c r="L55" i="7" s="1"/>
  <c r="N55" i="7" s="1"/>
  <c r="V55" i="7" s="1"/>
  <c r="I56" i="7"/>
  <c r="J56" i="7" s="1"/>
  <c r="K56" i="7" s="1"/>
  <c r="L56" i="7" s="1"/>
  <c r="I87" i="7"/>
  <c r="J87" i="7" s="1"/>
  <c r="K87" i="7" s="1"/>
  <c r="L87" i="7" s="1"/>
  <c r="I74" i="7"/>
  <c r="J74" i="7" s="1"/>
  <c r="K74" i="7" s="1"/>
  <c r="L74" i="7" s="1"/>
  <c r="N74" i="7" s="1"/>
  <c r="V74" i="7" s="1"/>
  <c r="I89" i="7"/>
  <c r="J89" i="7" s="1"/>
  <c r="K89" i="7" s="1"/>
  <c r="L89" i="7" s="1"/>
  <c r="N89" i="7" s="1"/>
  <c r="V89" i="7" s="1"/>
  <c r="I98" i="7"/>
  <c r="J98" i="7" s="1"/>
  <c r="K98" i="7" s="1"/>
  <c r="L98" i="7" s="1"/>
  <c r="I81" i="7"/>
  <c r="J81" i="7" s="1"/>
  <c r="K81" i="7" s="1"/>
  <c r="L81" i="7" s="1"/>
  <c r="I50" i="7"/>
  <c r="J50" i="7" s="1"/>
  <c r="K50" i="7" s="1"/>
  <c r="L50" i="7" s="1"/>
  <c r="I116" i="7"/>
  <c r="J116" i="7" s="1"/>
  <c r="K116" i="7" s="1"/>
  <c r="L116" i="7" s="1"/>
  <c r="N116" i="7" s="1"/>
  <c r="V116" i="7" s="1"/>
  <c r="I120" i="7"/>
  <c r="J120" i="7" s="1"/>
  <c r="K120" i="7" s="1"/>
  <c r="L120" i="7" s="1"/>
  <c r="N120" i="7" s="1"/>
  <c r="V120" i="7" s="1"/>
  <c r="I40" i="7"/>
  <c r="J40" i="7" s="1"/>
  <c r="K40" i="7" s="1"/>
  <c r="L40" i="7" s="1"/>
  <c r="I21" i="7"/>
  <c r="J21" i="7" s="1"/>
  <c r="K21" i="7" s="1"/>
  <c r="L21" i="7" s="1"/>
  <c r="N21" i="7" s="1"/>
  <c r="R21" i="7" s="1"/>
  <c r="I19" i="7"/>
  <c r="J19" i="7" s="1"/>
  <c r="K19" i="7" s="1"/>
  <c r="L19" i="7" s="1"/>
  <c r="N19" i="7" s="1"/>
  <c r="R19" i="7" s="1"/>
  <c r="I25" i="7"/>
  <c r="J25" i="7" s="1"/>
  <c r="K25" i="7" s="1"/>
  <c r="L25" i="7" s="1"/>
  <c r="I4" i="7"/>
  <c r="J4" i="7" s="1"/>
  <c r="K4" i="7" s="1"/>
  <c r="L4" i="7" s="1"/>
  <c r="I7" i="7"/>
  <c r="J7" i="7" s="1"/>
  <c r="K7" i="7" s="1"/>
  <c r="L7" i="7" s="1"/>
  <c r="I97" i="7"/>
  <c r="J97" i="7" s="1"/>
  <c r="K97" i="7" s="1"/>
  <c r="L97" i="7" s="1"/>
  <c r="N97" i="7" s="1"/>
  <c r="V97" i="7" s="1"/>
  <c r="I92" i="7"/>
  <c r="J92" i="7" s="1"/>
  <c r="K92" i="7" s="1"/>
  <c r="L92" i="7" s="1"/>
  <c r="I75" i="7"/>
  <c r="J75" i="7" s="1"/>
  <c r="K75" i="7" s="1"/>
  <c r="L75" i="7" s="1"/>
  <c r="I93" i="7"/>
  <c r="J93" i="7" s="1"/>
  <c r="K93" i="7" s="1"/>
  <c r="L93" i="7" s="1"/>
  <c r="I99" i="7"/>
  <c r="J99" i="7" s="1"/>
  <c r="K99" i="7" s="1"/>
  <c r="L99" i="7" s="1"/>
  <c r="N99" i="7" s="1"/>
  <c r="V99" i="7" s="1"/>
  <c r="I17" i="7"/>
  <c r="J17" i="7" s="1"/>
  <c r="K17" i="7" s="1"/>
  <c r="L17" i="7" s="1"/>
  <c r="I62" i="7"/>
  <c r="J62" i="7" s="1"/>
  <c r="K62" i="7" s="1"/>
  <c r="L62" i="7" s="1"/>
  <c r="I80" i="7"/>
  <c r="J80" i="7" s="1"/>
  <c r="K80" i="7" s="1"/>
  <c r="L80" i="7" s="1"/>
  <c r="N80" i="7" s="1"/>
  <c r="V80" i="7" s="1"/>
  <c r="I94" i="7"/>
  <c r="J94" i="7" s="1"/>
  <c r="K94" i="7" s="1"/>
  <c r="L94" i="7" s="1"/>
  <c r="N94" i="7" s="1"/>
  <c r="V94" i="7" s="1"/>
  <c r="I77" i="7"/>
  <c r="J77" i="7" s="1"/>
  <c r="K77" i="7" s="1"/>
  <c r="L77" i="7" s="1"/>
  <c r="I104" i="7"/>
  <c r="J104" i="7" s="1"/>
  <c r="K104" i="7" s="1"/>
  <c r="L104" i="7" s="1"/>
  <c r="I117" i="7"/>
  <c r="J117" i="7" s="1"/>
  <c r="K117" i="7" s="1"/>
  <c r="L117" i="7" s="1"/>
  <c r="N117" i="7" s="1"/>
  <c r="V117" i="7" s="1"/>
  <c r="I41" i="7"/>
  <c r="J41" i="7" s="1"/>
  <c r="K41" i="7" s="1"/>
  <c r="L41" i="7" s="1"/>
  <c r="I18" i="7"/>
  <c r="J18" i="7" s="1"/>
  <c r="K18" i="7" s="1"/>
  <c r="L18" i="7" s="1"/>
  <c r="I23" i="7"/>
  <c r="J23" i="7" s="1"/>
  <c r="K23" i="7" s="1"/>
  <c r="L23" i="7" s="1"/>
  <c r="N23" i="7" s="1"/>
  <c r="I28" i="7"/>
  <c r="J28" i="7" s="1"/>
  <c r="K28" i="7" s="1"/>
  <c r="L28" i="7" s="1"/>
  <c r="I8" i="7"/>
  <c r="J8" i="7" s="1"/>
  <c r="K8" i="7" s="1"/>
  <c r="L8" i="7" s="1"/>
  <c r="N8" i="7" s="1"/>
  <c r="R8" i="7" s="1"/>
  <c r="I24" i="7"/>
  <c r="J24" i="7" s="1"/>
  <c r="K24" i="7" s="1"/>
  <c r="L24" i="7" s="1"/>
  <c r="N24" i="7" s="1"/>
  <c r="I76" i="7"/>
  <c r="J76" i="7" s="1"/>
  <c r="K76" i="7" s="1"/>
  <c r="L76" i="7" s="1"/>
  <c r="I88" i="7"/>
  <c r="J88" i="7" s="1"/>
  <c r="K88" i="7" s="1"/>
  <c r="L88" i="7" s="1"/>
  <c r="I71" i="7"/>
  <c r="J71" i="7" s="1"/>
  <c r="K71" i="7" s="1"/>
  <c r="L71" i="7" s="1"/>
  <c r="N71" i="7" s="1"/>
  <c r="V71" i="7" s="1"/>
  <c r="I85" i="7"/>
  <c r="J85" i="7" s="1"/>
  <c r="K85" i="7" s="1"/>
  <c r="L85" i="7" s="1"/>
  <c r="I95" i="7"/>
  <c r="J95" i="7" s="1"/>
  <c r="K95" i="7" s="1"/>
  <c r="L95" i="7" s="1"/>
  <c r="I82" i="7"/>
  <c r="J82" i="7" s="1"/>
  <c r="K82" i="7" s="1"/>
  <c r="L82" i="7" s="1"/>
  <c r="I58" i="7"/>
  <c r="J58" i="7" s="1"/>
  <c r="K58" i="7" s="1"/>
  <c r="L58" i="7" s="1"/>
  <c r="N58" i="7" s="1"/>
  <c r="V58" i="7" s="1"/>
  <c r="I60" i="7"/>
  <c r="J60" i="7" s="1"/>
  <c r="K60" i="7" s="1"/>
  <c r="L60" i="7" s="1"/>
  <c r="I90" i="7"/>
  <c r="J90" i="7" s="1"/>
  <c r="K90" i="7" s="1"/>
  <c r="L90" i="7" s="1"/>
  <c r="I57" i="7"/>
  <c r="J57" i="7" s="1"/>
  <c r="K57" i="7" s="1"/>
  <c r="L57" i="7" s="1"/>
  <c r="I105" i="7"/>
  <c r="J105" i="7" s="1"/>
  <c r="K105" i="7" s="1"/>
  <c r="L105" i="7" s="1"/>
  <c r="N105" i="7" s="1"/>
  <c r="V105" i="7" s="1"/>
  <c r="I16" i="7"/>
  <c r="J16" i="7" s="1"/>
  <c r="K16" i="7" s="1"/>
  <c r="L16" i="7" s="1"/>
  <c r="N16" i="7" s="1"/>
  <c r="I115" i="7"/>
  <c r="J115" i="7" s="1"/>
  <c r="K115" i="7" s="1"/>
  <c r="L115" i="7" s="1"/>
  <c r="N115" i="7" s="1"/>
  <c r="V115" i="7" s="1"/>
  <c r="I65" i="7"/>
  <c r="J65" i="7" s="1"/>
  <c r="K65" i="7" s="1"/>
  <c r="L65" i="7" s="1"/>
  <c r="N65" i="7" s="1"/>
  <c r="I64" i="7"/>
  <c r="J64" i="7" s="1"/>
  <c r="K64" i="7" s="1"/>
  <c r="L64" i="7" s="1"/>
  <c r="N64" i="7" s="1"/>
  <c r="I63" i="7"/>
  <c r="J63" i="7" s="1"/>
  <c r="K63" i="7" s="1"/>
  <c r="L63" i="7" s="1"/>
  <c r="N63" i="7" s="1"/>
  <c r="I66" i="7"/>
  <c r="J66" i="7" s="1"/>
  <c r="K66" i="7" s="1"/>
  <c r="L66" i="7" s="1"/>
  <c r="N66" i="7" s="1"/>
  <c r="I61" i="7"/>
  <c r="J61" i="7" s="1"/>
  <c r="K61" i="7" s="1"/>
  <c r="L61" i="7" s="1"/>
  <c r="I101" i="7"/>
  <c r="J101" i="7" s="1"/>
  <c r="K101" i="7" s="1"/>
  <c r="L101" i="7" s="1"/>
  <c r="N101" i="7" s="1"/>
  <c r="V101" i="7" s="1"/>
  <c r="I103" i="7"/>
  <c r="J103" i="7" s="1"/>
  <c r="K103" i="7" s="1"/>
  <c r="L103" i="7" s="1"/>
  <c r="N103" i="7" s="1"/>
  <c r="V103" i="7" s="1"/>
  <c r="I31" i="7"/>
  <c r="J31" i="7" s="1"/>
  <c r="K31" i="7" s="1"/>
  <c r="L31" i="7" s="1"/>
  <c r="I113" i="7"/>
  <c r="J113" i="7" s="1"/>
  <c r="K113" i="7" s="1"/>
  <c r="L113" i="7" s="1"/>
  <c r="N113" i="7" s="1"/>
  <c r="V113" i="7" s="1"/>
  <c r="I126" i="7"/>
  <c r="J126" i="7" s="1"/>
  <c r="K126" i="7" s="1"/>
  <c r="L126" i="7" s="1"/>
  <c r="N126" i="7" s="1"/>
  <c r="V126" i="7" s="1"/>
  <c r="I54" i="7"/>
  <c r="J54" i="7" s="1"/>
  <c r="K54" i="7" s="1"/>
  <c r="L54" i="7" s="1"/>
  <c r="N54" i="7" s="1"/>
  <c r="I107" i="7"/>
  <c r="J107" i="7" s="1"/>
  <c r="K107" i="7" s="1"/>
  <c r="L107" i="7" s="1"/>
  <c r="I32" i="7"/>
  <c r="J32" i="7" s="1"/>
  <c r="K32" i="7" s="1"/>
  <c r="L32" i="7" s="1"/>
  <c r="N32" i="7" s="1"/>
  <c r="P32" i="7" s="1"/>
  <c r="Q32" i="7" s="1"/>
  <c r="I111" i="7"/>
  <c r="J111" i="7" s="1"/>
  <c r="K111" i="7" s="1"/>
  <c r="L111" i="7" s="1"/>
  <c r="N111" i="7" s="1"/>
  <c r="V111" i="7" s="1"/>
  <c r="I127" i="7"/>
  <c r="J127" i="7" s="1"/>
  <c r="K127" i="7" s="1"/>
  <c r="L127" i="7" s="1"/>
  <c r="N127" i="7" s="1"/>
  <c r="V127" i="7" s="1"/>
  <c r="I102" i="7"/>
  <c r="J102" i="7" s="1"/>
  <c r="K102" i="7" s="1"/>
  <c r="L102" i="7" s="1"/>
  <c r="I83" i="7"/>
  <c r="J83" i="7" s="1"/>
  <c r="K83" i="7" s="1"/>
  <c r="L83" i="7" s="1"/>
  <c r="N83" i="7" s="1"/>
  <c r="V83" i="7" s="1"/>
  <c r="I114" i="7"/>
  <c r="J114" i="7" s="1"/>
  <c r="K114" i="7" s="1"/>
  <c r="L114" i="7" s="1"/>
  <c r="N114" i="7" s="1"/>
  <c r="V114" i="7" s="1"/>
  <c r="I67" i="7"/>
  <c r="J67" i="7" s="1"/>
  <c r="K67" i="7" s="1"/>
  <c r="L67" i="7" s="1"/>
  <c r="N67" i="7" s="1"/>
  <c r="V67" i="7" s="1"/>
  <c r="I39" i="7"/>
  <c r="J39" i="7" s="1"/>
  <c r="K39" i="7" s="1"/>
  <c r="L39" i="7" s="1"/>
  <c r="I33" i="7"/>
  <c r="J33" i="7" s="1"/>
  <c r="K33" i="7" s="1"/>
  <c r="L33" i="7" s="1"/>
  <c r="N33" i="7" s="1"/>
  <c r="R33" i="7" s="1"/>
  <c r="I108" i="7"/>
  <c r="J108" i="7" s="1"/>
  <c r="K108" i="7" s="1"/>
  <c r="L108" i="7" s="1"/>
  <c r="N108" i="7" s="1"/>
  <c r="V108" i="7" s="1"/>
  <c r="I69" i="7"/>
  <c r="J69" i="7" s="1"/>
  <c r="K69" i="7" s="1"/>
  <c r="L69" i="7" s="1"/>
  <c r="N69" i="7" s="1"/>
  <c r="V69" i="7" s="1"/>
  <c r="I49" i="7"/>
  <c r="J49" i="7" s="1"/>
  <c r="K49" i="7" s="1"/>
  <c r="L49" i="7" s="1"/>
  <c r="N49" i="7" s="1"/>
  <c r="V49" i="7" s="1"/>
  <c r="I118" i="7"/>
  <c r="J118" i="7" s="1"/>
  <c r="K118" i="7" s="1"/>
  <c r="L118" i="7" s="1"/>
  <c r="N118" i="7" s="1"/>
  <c r="V118" i="7" s="1"/>
  <c r="I128" i="7"/>
  <c r="J128" i="7" s="1"/>
  <c r="K128" i="7" s="1"/>
  <c r="L128" i="7" s="1"/>
  <c r="N128" i="7" s="1"/>
  <c r="V128" i="7" s="1"/>
  <c r="I110" i="7"/>
  <c r="J110" i="7" s="1"/>
  <c r="K110" i="7" s="1"/>
  <c r="L110" i="7" s="1"/>
  <c r="N110" i="7" s="1"/>
  <c r="V110" i="7" s="1"/>
  <c r="I109" i="7"/>
  <c r="J109" i="7" s="1"/>
  <c r="K109" i="7" s="1"/>
  <c r="L109" i="7" s="1"/>
  <c r="N109" i="7" s="1"/>
  <c r="V109" i="7" s="1"/>
  <c r="I70" i="7"/>
  <c r="J70" i="7" s="1"/>
  <c r="K70" i="7" s="1"/>
  <c r="L70" i="7" s="1"/>
  <c r="N70" i="7" s="1"/>
  <c r="V70" i="7" s="1"/>
  <c r="I123" i="7"/>
  <c r="J123" i="7" s="1"/>
  <c r="K123" i="7" s="1"/>
  <c r="L123" i="7" s="1"/>
  <c r="N123" i="7" s="1"/>
  <c r="V123" i="7" s="1"/>
  <c r="I121" i="7"/>
  <c r="J121" i="7" s="1"/>
  <c r="K121" i="7" s="1"/>
  <c r="L121" i="7" s="1"/>
  <c r="N121" i="7" s="1"/>
  <c r="V121" i="7" s="1"/>
  <c r="I119" i="7"/>
  <c r="J119" i="7" s="1"/>
  <c r="K119" i="7" s="1"/>
  <c r="L119" i="7" s="1"/>
  <c r="N119" i="7" s="1"/>
  <c r="V119" i="7" s="1"/>
  <c r="I112" i="7"/>
  <c r="J112" i="7" s="1"/>
  <c r="K112" i="7" s="1"/>
  <c r="L112" i="7" s="1"/>
  <c r="N112" i="7" s="1"/>
  <c r="V112" i="7" s="1"/>
  <c r="I124" i="7"/>
  <c r="J124" i="7" s="1"/>
  <c r="K124" i="7" s="1"/>
  <c r="L124" i="7" s="1"/>
  <c r="N124" i="7" s="1"/>
  <c r="V124" i="7" s="1"/>
  <c r="I122" i="7"/>
  <c r="J122" i="7" s="1"/>
  <c r="K122" i="7" s="1"/>
  <c r="L122" i="7" s="1"/>
  <c r="N122" i="7" s="1"/>
  <c r="V122" i="7" s="1"/>
  <c r="I125" i="7"/>
  <c r="J125" i="7" s="1"/>
  <c r="K125" i="7" s="1"/>
  <c r="L125" i="7" s="1"/>
  <c r="N125" i="7" s="1"/>
  <c r="V125" i="7" s="1"/>
  <c r="I131" i="7"/>
  <c r="J131" i="7" s="1"/>
  <c r="K131" i="7" s="1"/>
  <c r="L131" i="7" s="1"/>
  <c r="N131" i="7" s="1"/>
  <c r="V131" i="7" s="1"/>
  <c r="I132" i="7"/>
  <c r="J132" i="7" s="1"/>
  <c r="K132" i="7" s="1"/>
  <c r="L132" i="7" s="1"/>
  <c r="N132" i="7" s="1"/>
  <c r="V132" i="7" s="1"/>
  <c r="I134" i="7"/>
  <c r="J134" i="7" s="1"/>
  <c r="K134" i="7" s="1"/>
  <c r="L134" i="7" s="1"/>
  <c r="N134" i="7" s="1"/>
  <c r="V134" i="7" s="1"/>
  <c r="I133" i="7"/>
  <c r="J133" i="7" s="1"/>
  <c r="K133" i="7" s="1"/>
  <c r="L133" i="7" s="1"/>
  <c r="N133" i="7" s="1"/>
  <c r="V133" i="7" s="1"/>
  <c r="I130" i="7"/>
  <c r="J130" i="7" s="1"/>
  <c r="K130" i="7" s="1"/>
  <c r="L130" i="7" s="1"/>
  <c r="N130" i="7" s="1"/>
  <c r="V130" i="7" s="1"/>
  <c r="I129" i="7"/>
  <c r="J129" i="7" s="1"/>
  <c r="K129" i="7" s="1"/>
  <c r="L129" i="7" s="1"/>
  <c r="N129" i="7" s="1"/>
  <c r="V129" i="7" s="1"/>
  <c r="P16" i="7"/>
  <c r="Q16" i="7" s="1"/>
  <c r="N31" i="7"/>
  <c r="R31" i="7" s="1"/>
  <c r="N68" i="7"/>
  <c r="V68" i="7" s="1"/>
  <c r="N39" i="7"/>
  <c r="R39" i="7" s="1"/>
  <c r="N42" i="7"/>
  <c r="R42" i="7" s="1"/>
  <c r="N56" i="7"/>
  <c r="V56" i="7" s="1"/>
  <c r="N60" i="7"/>
  <c r="V60" i="7" s="1"/>
  <c r="R23" i="7"/>
  <c r="N51" i="7"/>
  <c r="V51" i="7" s="1"/>
  <c r="N27" i="7"/>
  <c r="P27" i="7" s="1"/>
  <c r="Q27" i="7" s="1"/>
  <c r="N26" i="7"/>
  <c r="R26" i="7" s="1"/>
  <c r="N57" i="7"/>
  <c r="V57" i="7" s="1"/>
  <c r="N20" i="7"/>
  <c r="P20" i="7" s="1"/>
  <c r="Q20" i="7" s="1"/>
  <c r="R24" i="7"/>
  <c r="N17" i="7"/>
  <c r="P17" i="7" s="1"/>
  <c r="Q17" i="7" s="1"/>
  <c r="N50" i="7"/>
  <c r="V50" i="7" s="1"/>
  <c r="N18" i="7"/>
  <c r="R18" i="7" s="1"/>
  <c r="N25" i="7"/>
  <c r="R25" i="7" s="1"/>
  <c r="N88" i="7"/>
  <c r="V88" i="7" s="1"/>
  <c r="N75" i="7"/>
  <c r="V75" i="7" s="1"/>
  <c r="N53" i="7"/>
  <c r="V53" i="7" s="1"/>
  <c r="N90" i="7"/>
  <c r="V90" i="7" s="1"/>
  <c r="N81" i="7"/>
  <c r="V81" i="7" s="1"/>
  <c r="N4" i="7"/>
  <c r="R4" i="7" s="1"/>
  <c r="N100" i="7"/>
  <c r="V100" i="7" s="1"/>
  <c r="N77" i="7"/>
  <c r="V77" i="7" s="1"/>
  <c r="N104" i="7"/>
  <c r="V104" i="7" s="1"/>
  <c r="N96" i="7"/>
  <c r="V96" i="7" s="1"/>
  <c r="N59" i="7"/>
  <c r="V59" i="7" s="1"/>
  <c r="N85" i="7"/>
  <c r="V85" i="7" s="1"/>
  <c r="N95" i="7"/>
  <c r="V95" i="7" s="1"/>
  <c r="N62" i="7"/>
  <c r="V62" i="7" s="1"/>
  <c r="N98" i="7"/>
  <c r="V98" i="7" s="1"/>
  <c r="N102" i="7"/>
  <c r="V102" i="7" s="1"/>
  <c r="N30" i="7"/>
  <c r="R30" i="7" s="1"/>
  <c r="N87" i="7"/>
  <c r="V87" i="7" s="1"/>
  <c r="N40" i="7"/>
  <c r="R40" i="7" s="1"/>
  <c r="N28" i="7"/>
  <c r="R28" i="7" s="1"/>
  <c r="N7" i="7"/>
  <c r="R7" i="7" s="1"/>
  <c r="N93" i="7"/>
  <c r="V93" i="7" s="1"/>
  <c r="N86" i="7"/>
  <c r="V86" i="7" s="1"/>
  <c r="N107" i="7"/>
  <c r="V107" i="7" s="1"/>
  <c r="N5" i="7"/>
  <c r="R5" i="7" s="1"/>
  <c r="N6" i="7"/>
  <c r="P6" i="7" s="1"/>
  <c r="Q6" i="7" s="1"/>
  <c r="N29" i="7"/>
  <c r="R29" i="7" s="1"/>
  <c r="N76" i="7"/>
  <c r="V76" i="7" s="1"/>
  <c r="N92" i="7"/>
  <c r="V92" i="7" s="1"/>
  <c r="N79" i="7"/>
  <c r="V79" i="7" s="1"/>
  <c r="N72" i="7"/>
  <c r="V72" i="7" s="1"/>
  <c r="N91" i="7"/>
  <c r="V91" i="7" s="1"/>
  <c r="N82" i="7"/>
  <c r="V82" i="7" s="1"/>
  <c r="N61" i="7"/>
  <c r="V61" i="7" s="1"/>
  <c r="N106" i="7"/>
  <c r="V106" i="7" s="1"/>
  <c r="J15" i="7"/>
  <c r="K15" i="7" s="1"/>
  <c r="L15" i="7" s="1"/>
  <c r="I12" i="7" l="1"/>
  <c r="J2" i="7"/>
  <c r="K2" i="7" s="1"/>
  <c r="L2" i="7" s="1"/>
  <c r="N2" i="7" s="1"/>
  <c r="P2" i="7" s="1"/>
  <c r="I38" i="7"/>
  <c r="I45" i="7"/>
  <c r="I46" i="7" s="1"/>
  <c r="I47" i="7" s="1"/>
  <c r="S18" i="7"/>
  <c r="T18" i="7" s="1"/>
  <c r="V18" i="7"/>
  <c r="S21" i="7"/>
  <c r="T21" i="7" s="1"/>
  <c r="V21" i="7"/>
  <c r="S39" i="7"/>
  <c r="T39" i="7" s="1"/>
  <c r="V39" i="7"/>
  <c r="S31" i="7"/>
  <c r="T31" i="7" s="1"/>
  <c r="V31" i="7"/>
  <c r="S40" i="7"/>
  <c r="T40" i="7" s="1"/>
  <c r="V40" i="7"/>
  <c r="S42" i="7"/>
  <c r="T42" i="7" s="1"/>
  <c r="V42" i="7"/>
  <c r="S29" i="7"/>
  <c r="T29" i="7" s="1"/>
  <c r="V29" i="7"/>
  <c r="S30" i="7"/>
  <c r="T30" i="7" s="1"/>
  <c r="V30" i="7"/>
  <c r="S25" i="7"/>
  <c r="T25" i="7" s="1"/>
  <c r="V25" i="7"/>
  <c r="S19" i="7"/>
  <c r="T19" i="7" s="1"/>
  <c r="V19" i="7"/>
  <c r="S33" i="7"/>
  <c r="T33" i="7" s="1"/>
  <c r="V33" i="7"/>
  <c r="S24" i="7"/>
  <c r="T24" i="7" s="1"/>
  <c r="V24" i="7"/>
  <c r="S28" i="7"/>
  <c r="T28" i="7" s="1"/>
  <c r="V28" i="7"/>
  <c r="S43" i="7"/>
  <c r="T43" i="7" s="1"/>
  <c r="V43" i="7"/>
  <c r="S26" i="7"/>
  <c r="T26" i="7" s="1"/>
  <c r="V26" i="7"/>
  <c r="S23" i="7"/>
  <c r="T23" i="7" s="1"/>
  <c r="V23" i="7"/>
  <c r="P39" i="7"/>
  <c r="Q39" i="7" s="1"/>
  <c r="S4" i="7"/>
  <c r="T4" i="7" s="1"/>
  <c r="V4" i="7"/>
  <c r="S3" i="7"/>
  <c r="T3" i="7" s="1"/>
  <c r="V3" i="7"/>
  <c r="S7" i="7"/>
  <c r="T7" i="7" s="1"/>
  <c r="V7" i="7"/>
  <c r="S5" i="7"/>
  <c r="T5" i="7" s="1"/>
  <c r="V5" i="7"/>
  <c r="S8" i="7"/>
  <c r="T8" i="7" s="1"/>
  <c r="V8" i="7"/>
  <c r="P31" i="7"/>
  <c r="Q31" i="7" s="1"/>
  <c r="R16" i="7"/>
  <c r="P33" i="7"/>
  <c r="Q33" i="7" s="1"/>
  <c r="R32" i="7"/>
  <c r="R20" i="7"/>
  <c r="P24" i="7"/>
  <c r="Q24" i="7" s="1"/>
  <c r="P26" i="7"/>
  <c r="Q26" i="7" s="1"/>
  <c r="R6" i="7"/>
  <c r="P40" i="7"/>
  <c r="Q40" i="7" s="1"/>
  <c r="P23" i="7"/>
  <c r="Q23" i="7" s="1"/>
  <c r="P25" i="7"/>
  <c r="Q25" i="7" s="1"/>
  <c r="P19" i="7"/>
  <c r="Q19" i="7" s="1"/>
  <c r="P43" i="7"/>
  <c r="Q43" i="7" s="1"/>
  <c r="P30" i="7"/>
  <c r="Q30" i="7" s="1"/>
  <c r="P29" i="7"/>
  <c r="Q29" i="7" s="1"/>
  <c r="P18" i="7"/>
  <c r="Q18" i="7" s="1"/>
  <c r="R17" i="7"/>
  <c r="R27" i="7"/>
  <c r="R22" i="7"/>
  <c r="P5" i="7"/>
  <c r="Q5" i="7" s="1"/>
  <c r="P28" i="7"/>
  <c r="Q28" i="7" s="1"/>
  <c r="P4" i="7"/>
  <c r="Q4" i="7" s="1"/>
  <c r="P8" i="7"/>
  <c r="Q8" i="7" s="1"/>
  <c r="P3" i="7"/>
  <c r="Q3" i="7" s="1"/>
  <c r="P7" i="7"/>
  <c r="Q7" i="7" s="1"/>
  <c r="P21" i="7"/>
  <c r="Q21" i="7" s="1"/>
  <c r="N41" i="7"/>
  <c r="R41" i="7" s="1"/>
  <c r="N15" i="7"/>
  <c r="R15" i="7" s="1"/>
  <c r="Q2" i="7"/>
  <c r="P42" i="7"/>
  <c r="Q42" i="7" s="1"/>
  <c r="S20" i="7" l="1"/>
  <c r="T20" i="7" s="1"/>
  <c r="V20" i="7"/>
  <c r="S32" i="7"/>
  <c r="T32" i="7" s="1"/>
  <c r="V32" i="7"/>
  <c r="S15" i="7"/>
  <c r="T15" i="7" s="1"/>
  <c r="V15" i="7"/>
  <c r="S17" i="7"/>
  <c r="T17" i="7" s="1"/>
  <c r="V17" i="7"/>
  <c r="S41" i="7"/>
  <c r="T41" i="7" s="1"/>
  <c r="T45" i="7" s="1"/>
  <c r="V41" i="7"/>
  <c r="S22" i="7"/>
  <c r="T22" i="7" s="1"/>
  <c r="V22" i="7"/>
  <c r="S27" i="7"/>
  <c r="T27" i="7" s="1"/>
  <c r="V27" i="7"/>
  <c r="S16" i="7"/>
  <c r="T16" i="7" s="1"/>
  <c r="V16" i="7"/>
  <c r="S6" i="7"/>
  <c r="T6" i="7" s="1"/>
  <c r="V6" i="7"/>
  <c r="P41" i="7"/>
  <c r="Q41" i="7" s="1"/>
  <c r="R2" i="7"/>
  <c r="P15" i="7"/>
  <c r="Q15" i="7" s="1"/>
  <c r="P12" i="7"/>
  <c r="S45" i="7"/>
  <c r="T38" i="7" l="1"/>
  <c r="S38" i="7"/>
  <c r="P45" i="7"/>
  <c r="S2" i="7"/>
  <c r="S12" i="7" s="1"/>
  <c r="S46" i="7" s="1"/>
  <c r="V2" i="7"/>
  <c r="P38" i="7"/>
  <c r="P46" i="7" l="1"/>
  <c r="T2" i="7"/>
  <c r="T12" i="7" s="1"/>
  <c r="T46" i="7" s="1"/>
  <c r="T47" i="7" s="1"/>
  <c r="T138" i="7" l="1"/>
  <c r="Q12" i="7"/>
  <c r="Q45" i="7" l="1"/>
  <c r="Q38" i="7"/>
  <c r="Q46" i="7" l="1"/>
  <c r="B60" i="4" l="1"/>
  <c r="B61" i="4" l="1"/>
</calcChain>
</file>

<file path=xl/sharedStrings.xml><?xml version="1.0" encoding="utf-8"?>
<sst xmlns="http://schemas.openxmlformats.org/spreadsheetml/2006/main" count="366" uniqueCount="191">
  <si>
    <t>Monthly Frequency</t>
  </si>
  <si>
    <t>Annual PU's</t>
  </si>
  <si>
    <t>Gross Up</t>
  </si>
  <si>
    <t>Totals</t>
  </si>
  <si>
    <t>Total Pick Ups</t>
  </si>
  <si>
    <t>Per Pound</t>
  </si>
  <si>
    <t xml:space="preserve">Current Rate </t>
  </si>
  <si>
    <t>Increase</t>
  </si>
  <si>
    <t>Meeks Weights</t>
  </si>
  <si>
    <t>Adjustment factor</t>
  </si>
  <si>
    <t>Collected Revenue Excess/(Deficiency)</t>
  </si>
  <si>
    <t>Residential</t>
  </si>
  <si>
    <t>Commercial</t>
  </si>
  <si>
    <t>Tariff Page</t>
  </si>
  <si>
    <t>Total</t>
  </si>
  <si>
    <t>Scheduled Service</t>
  </si>
  <si>
    <t>Monthly Factor</t>
  </si>
  <si>
    <t>Lbs. per ton</t>
  </si>
  <si>
    <t>Weekly Pickup (WG)</t>
  </si>
  <si>
    <t>Monthly (MG)</t>
  </si>
  <si>
    <t>Every Other Week (EOWG)</t>
  </si>
  <si>
    <t>Gross Up Factors</t>
  </si>
  <si>
    <t>B&amp;O tax</t>
  </si>
  <si>
    <t>WUTC fees</t>
  </si>
  <si>
    <t>Factor</t>
  </si>
  <si>
    <t>Disposal Fee Revenue Increase</t>
  </si>
  <si>
    <t>Extras</t>
  </si>
  <si>
    <t>Total Tonnage</t>
  </si>
  <si>
    <t>Total Pounds</t>
  </si>
  <si>
    <t>Calculated Annual Pounds</t>
  </si>
  <si>
    <t>Company Proposed Tariff</t>
  </si>
  <si>
    <t>Company Current Tariff</t>
  </si>
  <si>
    <t>Company Current Revenue</t>
  </si>
  <si>
    <t>Monthly Customers</t>
  </si>
  <si>
    <t xml:space="preserve"> Company Over/(Under) collecting</t>
  </si>
  <si>
    <t>Tariff Rate Increase</t>
  </si>
  <si>
    <t>Revised Tariff Rate</t>
  </si>
  <si>
    <t>Revised Revenue Increase</t>
  </si>
  <si>
    <t>Revised Revenue</t>
  </si>
  <si>
    <t>1 unit</t>
  </si>
  <si>
    <t>2 units</t>
  </si>
  <si>
    <t>3 units</t>
  </si>
  <si>
    <t>4 units</t>
  </si>
  <si>
    <t>5 units</t>
  </si>
  <si>
    <t>6 units</t>
  </si>
  <si>
    <t>Bad Debts</t>
  </si>
  <si>
    <t>Res'l</t>
  </si>
  <si>
    <t>7 unit</t>
  </si>
  <si>
    <t>5 Times per Week</t>
  </si>
  <si>
    <t>3 Times per Week</t>
  </si>
  <si>
    <t>2 Times per Week</t>
  </si>
  <si>
    <t>Pickups:</t>
  </si>
  <si>
    <t>1 can</t>
  </si>
  <si>
    <t>2 cans</t>
  </si>
  <si>
    <t>3 cans</t>
  </si>
  <si>
    <t>4 cans</t>
  </si>
  <si>
    <t>5 cans</t>
  </si>
  <si>
    <t>6 cans</t>
  </si>
  <si>
    <t>Supercan 60</t>
  </si>
  <si>
    <t>Supercan 90</t>
  </si>
  <si>
    <t>Once a month</t>
  </si>
  <si>
    <t>Com'l</t>
  </si>
  <si>
    <t>Cans</t>
  </si>
  <si>
    <t>1 yd container</t>
  </si>
  <si>
    <t>1.5 yd container</t>
  </si>
  <si>
    <t>2 yd container</t>
  </si>
  <si>
    <t>3 yd container</t>
  </si>
  <si>
    <t>4 yd container</t>
  </si>
  <si>
    <t>6 yd container</t>
  </si>
  <si>
    <t>8 yd container</t>
  </si>
  <si>
    <t>3 yd packer/compactor</t>
  </si>
  <si>
    <t>2 yd packer/compactor</t>
  </si>
  <si>
    <t>4 yd packer/compactor</t>
  </si>
  <si>
    <t>5 yd packer/compactor</t>
  </si>
  <si>
    <t>6 yd packer/compactor</t>
  </si>
  <si>
    <t>Yards</t>
  </si>
  <si>
    <t>Pounds per Pickup</t>
  </si>
  <si>
    <t>20 gal minican</t>
  </si>
  <si>
    <t>*</t>
  </si>
  <si>
    <t>Res'l &amp; Com'l</t>
  </si>
  <si>
    <t>Revenue Inc from Co Proposed Rates</t>
  </si>
  <si>
    <t>Company Proposed Rates</t>
  </si>
  <si>
    <t>Adjustment Factor Calculation</t>
  </si>
  <si>
    <t>4 Times per Week</t>
  </si>
  <si>
    <t>1 yd packer/compactor</t>
  </si>
  <si>
    <t>1.5 yd packer/compactor</t>
  </si>
  <si>
    <t>8 yd packer/compactor</t>
  </si>
  <si>
    <t>35 gallon Can</t>
  </si>
  <si>
    <t>1 Can Monthly</t>
  </si>
  <si>
    <t>* not on meeks - calculated by staff in previous cases</t>
  </si>
  <si>
    <t>1 Can</t>
  </si>
  <si>
    <t>2 Can</t>
  </si>
  <si>
    <t>3 Can</t>
  </si>
  <si>
    <t>4 Can</t>
  </si>
  <si>
    <t>32 Gallon First Pickup</t>
  </si>
  <si>
    <t>2 Yard Special Pickup</t>
  </si>
  <si>
    <t>3 Yard Special Pickup</t>
  </si>
  <si>
    <t>32 Gallon Special Pickup</t>
  </si>
  <si>
    <t>1.5 Yard Special Pickup</t>
  </si>
  <si>
    <t>No Customers</t>
  </si>
  <si>
    <t>Monthly Pickups</t>
  </si>
  <si>
    <t>Company Calculated Revenue</t>
  </si>
  <si>
    <t>Annual Frequency</t>
  </si>
  <si>
    <t>5 Can</t>
  </si>
  <si>
    <t>Multi-Family</t>
  </si>
  <si>
    <t>Transfer Station</t>
  </si>
  <si>
    <t>Per Yard</t>
  </si>
  <si>
    <t>New Rate per yard</t>
  </si>
  <si>
    <t>City Tax</t>
  </si>
  <si>
    <t>Increase per yard</t>
  </si>
  <si>
    <t>Grossed Up Increase per yard</t>
  </si>
  <si>
    <t>Yards Collected</t>
  </si>
  <si>
    <t>RES</t>
  </si>
  <si>
    <t>COM</t>
  </si>
  <si>
    <t>YDS</t>
  </si>
  <si>
    <t>Total YDS</t>
  </si>
  <si>
    <t>Total lbs @ 125 lbs/yd</t>
  </si>
  <si>
    <t>Total Tons at 2,000 lbs/ton</t>
  </si>
  <si>
    <t>Item 100, pg 21 Goldendale</t>
  </si>
  <si>
    <t>6 Can</t>
  </si>
  <si>
    <t>35 Gal Toter</t>
  </si>
  <si>
    <t>35 Gal Monthly</t>
  </si>
  <si>
    <t>65 Gal Toter</t>
  </si>
  <si>
    <t>95 Gal Toter</t>
  </si>
  <si>
    <t>65 Gal Monthly</t>
  </si>
  <si>
    <t>95 Gal Monthly</t>
  </si>
  <si>
    <t>35 Gal Toter x2</t>
  </si>
  <si>
    <t>65 Gal Toter x2</t>
  </si>
  <si>
    <t>95 Gal Toter x2</t>
  </si>
  <si>
    <t>35 Gal Toter x3</t>
  </si>
  <si>
    <t>65 Gal Toter x3</t>
  </si>
  <si>
    <t>95 Gal Toter x3</t>
  </si>
  <si>
    <t>Item 100, pg 22c Appendix A</t>
  </si>
  <si>
    <t>Item 100, pg 22a White Salmon</t>
  </si>
  <si>
    <t>Item 105, pg 25 Goldendale</t>
  </si>
  <si>
    <t>Item 105, pg 25b Appendix A</t>
  </si>
  <si>
    <t>1.5 Yard First Pickup (Perm)</t>
  </si>
  <si>
    <t>3 Yard First Pickup (Perm)</t>
  </si>
  <si>
    <t>32 Gallon First Pickup (Perm)</t>
  </si>
  <si>
    <t>2 Yard First Pickup (Perm)</t>
  </si>
  <si>
    <t>32 Gallon Special Pickup (Perm)</t>
  </si>
  <si>
    <t>1.5 Yard Special Pickup (Perm)</t>
  </si>
  <si>
    <t>2 Yard Special Pickup (Perm)</t>
  </si>
  <si>
    <t>3 Yard Special Pickup (Perm)</t>
  </si>
  <si>
    <t>1.5 Yard Pickup (Temp)</t>
  </si>
  <si>
    <t>2 Yard Pickup (Temp)</t>
  </si>
  <si>
    <t>3 Yard Pickup (Temp)</t>
  </si>
  <si>
    <t>Item 105, pg 25a White Salmon</t>
  </si>
  <si>
    <t>35 Gallon First Pickup (Perm)</t>
  </si>
  <si>
    <t>65 Gallon First Pickup (Perm)</t>
  </si>
  <si>
    <t>95 Gallon First Pickup (Perm)</t>
  </si>
  <si>
    <t>1.5 Yard First Pickup (Temp)</t>
  </si>
  <si>
    <t>2 Yard First Pickup (Temp)</t>
  </si>
  <si>
    <t>3 Yard First Pickup (Temp)</t>
  </si>
  <si>
    <t>35 Gallon Special Pickup</t>
  </si>
  <si>
    <t>65 Gallon Special Pickup</t>
  </si>
  <si>
    <t>95 Gallon Special Pickup</t>
  </si>
  <si>
    <t xml:space="preserve">Item 150, pg 27 </t>
  </si>
  <si>
    <t>Loose &amp; Bulky Material</t>
  </si>
  <si>
    <t>Item 240, pg 34 Goldendale</t>
  </si>
  <si>
    <t>Item 240, pg 34a White Salmon</t>
  </si>
  <si>
    <t>35 Gallon Special Pickup (Perm)</t>
  </si>
  <si>
    <t>65 Gallon Special Pickup (Perm)</t>
  </si>
  <si>
    <t>95 Gallon Special Pickup (Perm)</t>
  </si>
  <si>
    <t>32-gal can, bag or unit</t>
  </si>
  <si>
    <t>35-gallon toter</t>
  </si>
  <si>
    <t>Item 240, pg 34b Appendix A</t>
  </si>
  <si>
    <t>Item 245, pg 36 Appendix A</t>
  </si>
  <si>
    <t>Item 245, pg 36a White Salmon</t>
  </si>
  <si>
    <t>65 Gallon First Pickup</t>
  </si>
  <si>
    <t>95 Gallon First Pickup</t>
  </si>
  <si>
    <t>Check</t>
  </si>
  <si>
    <t>Increase (Lbs X Increase/lb)</t>
  </si>
  <si>
    <t>Based on Meeks weights</t>
  </si>
  <si>
    <t>Inc/Yd</t>
  </si>
  <si>
    <t>Inc Expense</t>
  </si>
  <si>
    <t>Fully loaded</t>
  </si>
  <si>
    <t>Assumed lbs / Meeks weights</t>
  </si>
  <si>
    <t>Assumed pounds based on reported tons</t>
  </si>
  <si>
    <t>Adjusted Annual Pounds (based on actuals)</t>
  </si>
  <si>
    <t xml:space="preserve">Disposal stats </t>
  </si>
  <si>
    <t>COMM</t>
  </si>
  <si>
    <t>RESI</t>
  </si>
  <si>
    <t>FY 2022 yards:</t>
  </si>
  <si>
    <t>IND</t>
  </si>
  <si>
    <t>Item 100, pg 22 Goldendale</t>
  </si>
  <si>
    <t>Item 100, pg 22b White Salmon</t>
  </si>
  <si>
    <t>60-gallon toter</t>
  </si>
  <si>
    <t>90-gallon toter</t>
  </si>
  <si>
    <t>Bag</t>
  </si>
  <si>
    <t>Item 100, pg 22d Appendix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</si>
</sst>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_(* #,##0_);_(* \(#,##0\);_(* &quot;-&quot;??_);_(@_)"/>
    <numFmt numFmtId="167" formatCode="_(* #,##0.000000_);_(* \(#,##0.000000\);_(* &quot;-&quot;??_);_(@_)"/>
    <numFmt numFmtId="168" formatCode="0.0000%"/>
    <numFmt numFmtId="169" formatCode="_(&quot;$&quot;* #,##0.000000_);_(&quot;$&quot;* \(#,##0.000000\);_(&quot;$&quot;* &quot;-&quot;??_);_(@_)"/>
    <numFmt numFmtId="170" formatCode="0.000000"/>
    <numFmt numFmtId="171" formatCode="0.0%"/>
    <numFmt numFmtId="174" formatCode="_(&quot;$&quot;* #,##0.0000_);_(&quot;$&quot;* \(#,##0.0000\);_(&quot;$&quot;* &quot;-&quot;??_);_(@_)"/>
    <numFmt numFmtId="176" formatCode="General_)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8"/>
      <color indexed="56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1"/>
      <color indexed="8"/>
      <name val="Calibri"/>
      <family val="2"/>
    </font>
    <font>
      <sz val="11"/>
      <color rgb="FFFF0000"/>
      <name val="Calibri"/>
      <family val="2"/>
      <scheme val="minor"/>
    </font>
    <font>
      <sz val="10"/>
      <color indexed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sz val="12"/>
      <name val="Helv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51"/>
      <name val="Calibri"/>
      <family val="2"/>
    </font>
    <font>
      <sz val="12"/>
      <name val="Courier"/>
      <family val="3"/>
    </font>
    <font>
      <sz val="9"/>
      <color indexed="8"/>
      <name val="Arial"/>
      <family val="2"/>
    </font>
    <font>
      <b/>
      <sz val="10"/>
      <color indexed="12"/>
      <name val="Arial"/>
      <family val="2"/>
    </font>
    <font>
      <b/>
      <sz val="15"/>
      <color indexed="61"/>
      <name val="Calibri"/>
      <family val="2"/>
    </font>
    <font>
      <b/>
      <sz val="13"/>
      <color indexed="61"/>
      <name val="Calibri"/>
      <family val="2"/>
    </font>
    <font>
      <b/>
      <sz val="11"/>
      <color indexed="61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</font>
    <font>
      <sz val="11"/>
      <color indexed="61"/>
      <name val="Calibri"/>
      <family val="2"/>
    </font>
    <font>
      <sz val="11"/>
      <color indexed="51"/>
      <name val="Calibri"/>
      <family val="2"/>
    </font>
    <font>
      <sz val="11"/>
      <color indexed="59"/>
      <name val="Calibri"/>
      <family val="2"/>
    </font>
    <font>
      <i/>
      <sz val="10"/>
      <color indexed="10"/>
      <name val="Arial"/>
      <family val="2"/>
    </font>
    <font>
      <b/>
      <sz val="18"/>
      <color indexed="61"/>
      <name val="Cambria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</font>
    <font>
      <b/>
      <sz val="11"/>
      <color indexed="52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 MT"/>
    </font>
    <font>
      <b/>
      <u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48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3"/>
      </patternFill>
    </fill>
    <fill>
      <patternFill patternType="solid">
        <fgColor indexed="45"/>
        <bgColor indexed="64"/>
      </patternFill>
    </fill>
    <fill>
      <patternFill patternType="solid">
        <fgColor indexed="65"/>
        <bgColor indexed="10"/>
      </patternFill>
    </fill>
    <fill>
      <patternFill patternType="gray125">
        <fgColor indexed="10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30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62"/>
      </left>
      <right style="double">
        <color indexed="62"/>
      </right>
      <top style="double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2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5" fillId="0" borderId="0" applyNumberFormat="0" applyFont="0" applyFill="0" applyBorder="0">
      <alignment horizontal="left" indent="4"/>
      <protection locked="0"/>
    </xf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7" fillId="0" borderId="2">
      <alignment horizontal="center"/>
    </xf>
    <xf numFmtId="3" fontId="6" fillId="0" borderId="0" applyFont="0" applyFill="0" applyBorder="0" applyAlignment="0" applyProtection="0"/>
    <xf numFmtId="0" fontId="6" fillId="3" borderId="0" applyNumberFormat="0" applyFont="0" applyBorder="0" applyAlignment="0" applyProtection="0"/>
    <xf numFmtId="166" fontId="4" fillId="4" borderId="0" applyFont="0" applyFill="0" applyBorder="0" applyAlignment="0" applyProtection="0">
      <alignment wrapText="1"/>
    </xf>
    <xf numFmtId="0" fontId="13" fillId="0" borderId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1" borderId="0" applyNumberFormat="0" applyBorder="0" applyAlignment="0" applyProtection="0"/>
    <xf numFmtId="0" fontId="8" fillId="10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8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1" borderId="0" applyNumberFormat="0" applyBorder="0" applyAlignment="0" applyProtection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8" borderId="0" applyNumberFormat="0" applyBorder="0" applyAlignment="0" applyProtection="0"/>
    <xf numFmtId="0" fontId="14" fillId="8" borderId="0" applyNumberFormat="0" applyBorder="0" applyAlignment="0" applyProtection="0"/>
    <xf numFmtId="0" fontId="14" fillId="17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8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9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1" borderId="0" applyNumberFormat="0" applyBorder="0" applyAlignment="0" applyProtection="0"/>
    <xf numFmtId="41" fontId="2" fillId="0" borderId="0"/>
    <xf numFmtId="41" fontId="2" fillId="0" borderId="0"/>
    <xf numFmtId="41" fontId="2" fillId="0" borderId="0"/>
    <xf numFmtId="41" fontId="2" fillId="0" borderId="0"/>
    <xf numFmtId="0" fontId="15" fillId="22" borderId="0" applyNumberFormat="0" applyBorder="0" applyAlignment="0" applyProtection="0"/>
    <xf numFmtId="0" fontId="15" fillId="13" borderId="0" applyNumberFormat="0" applyBorder="0" applyAlignment="0" applyProtection="0"/>
    <xf numFmtId="3" fontId="2" fillId="0" borderId="0"/>
    <xf numFmtId="3" fontId="2" fillId="0" borderId="0"/>
    <xf numFmtId="3" fontId="2" fillId="0" borderId="0"/>
    <xf numFmtId="3" fontId="2" fillId="0" borderId="0"/>
    <xf numFmtId="0" fontId="16" fillId="23" borderId="4" applyNumberFormat="0" applyAlignment="0" applyProtection="0"/>
    <xf numFmtId="0" fontId="32" fillId="23" borderId="4" applyNumberFormat="0" applyAlignment="0" applyProtection="0"/>
    <xf numFmtId="0" fontId="17" fillId="24" borderId="5" applyNumberFormat="0" applyAlignment="0" applyProtection="0"/>
    <xf numFmtId="0" fontId="17" fillId="25" borderId="6" applyNumberFormat="0" applyAlignment="0" applyProtection="0"/>
    <xf numFmtId="0" fontId="2" fillId="26" borderId="0">
      <alignment horizontal="center"/>
    </xf>
    <xf numFmtId="43" fontId="1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" fontId="18" fillId="0" borderId="0"/>
    <xf numFmtId="0" fontId="33" fillId="0" borderId="0"/>
    <xf numFmtId="0" fontId="33" fillId="0" borderId="0"/>
    <xf numFmtId="0" fontId="34" fillId="27" borderId="1" applyAlignment="0">
      <alignment horizontal="right"/>
      <protection locked="0"/>
    </xf>
    <xf numFmtId="44" fontId="13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5" fillId="28" borderId="0">
      <alignment horizontal="right"/>
      <protection locked="0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2" fontId="35" fillId="28" borderId="0">
      <alignment horizontal="right"/>
      <protection locked="0"/>
    </xf>
    <xf numFmtId="0" fontId="21" fillId="10" borderId="0" applyNumberFormat="0" applyBorder="0" applyAlignment="0" applyProtection="0"/>
    <xf numFmtId="0" fontId="21" fillId="29" borderId="0" applyNumberFormat="0" applyBorder="0" applyAlignment="0" applyProtection="0"/>
    <xf numFmtId="0" fontId="22" fillId="0" borderId="7" applyNumberFormat="0" applyFill="0" applyAlignment="0" applyProtection="0"/>
    <xf numFmtId="0" fontId="36" fillId="0" borderId="8" applyNumberFormat="0" applyFill="0" applyAlignment="0" applyProtection="0"/>
    <xf numFmtId="0" fontId="23" fillId="0" borderId="9" applyNumberFormat="0" applyFill="0" applyAlignment="0" applyProtection="0"/>
    <xf numFmtId="0" fontId="37" fillId="0" borderId="10" applyNumberFormat="0" applyFill="0" applyAlignment="0" applyProtection="0"/>
    <xf numFmtId="0" fontId="24" fillId="0" borderId="11" applyNumberFormat="0" applyFill="0" applyAlignment="0" applyProtection="0"/>
    <xf numFmtId="0" fontId="38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25" fillId="12" borderId="4" applyNumberFormat="0" applyAlignment="0" applyProtection="0"/>
    <xf numFmtId="0" fontId="41" fillId="12" borderId="4" applyNumberFormat="0" applyAlignment="0" applyProtection="0"/>
    <xf numFmtId="3" fontId="10" fillId="30" borderId="0">
      <protection locked="0"/>
    </xf>
    <xf numFmtId="4" fontId="10" fillId="30" borderId="0">
      <protection locked="0"/>
    </xf>
    <xf numFmtId="0" fontId="26" fillId="0" borderId="13" applyNumberFormat="0" applyFill="0" applyAlignment="0" applyProtection="0"/>
    <xf numFmtId="0" fontId="42" fillId="0" borderId="14" applyNumberFormat="0" applyFill="0" applyAlignment="0" applyProtection="0"/>
    <xf numFmtId="0" fontId="27" fillId="12" borderId="0" applyNumberFormat="0" applyBorder="0" applyAlignment="0" applyProtection="0"/>
    <xf numFmtId="0" fontId="43" fillId="12" borderId="0" applyNumberFormat="0" applyBorder="0" applyAlignment="0" applyProtection="0"/>
    <xf numFmtId="43" fontId="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" fillId="0" borderId="0"/>
    <xf numFmtId="0" fontId="18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" fillId="0" borderId="0"/>
    <xf numFmtId="0" fontId="28" fillId="9" borderId="15" applyNumberFormat="0" applyFont="0" applyAlignment="0" applyProtection="0"/>
    <xf numFmtId="0" fontId="18" fillId="9" borderId="15" applyNumberFormat="0" applyFont="0" applyAlignment="0" applyProtection="0"/>
    <xf numFmtId="171" fontId="44" fillId="0" borderId="0" applyNumberFormat="0"/>
    <xf numFmtId="0" fontId="29" fillId="23" borderId="16" applyNumberFormat="0" applyAlignment="0" applyProtection="0"/>
    <xf numFmtId="0" fontId="24" fillId="23" borderId="17" applyNumberFormat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 applyNumberFormat="0" applyBorder="0" applyAlignment="0"/>
    <xf numFmtId="0" fontId="3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18" applyNumberFormat="0" applyFill="0" applyAlignment="0" applyProtection="0"/>
    <xf numFmtId="0" fontId="31" fillId="0" borderId="19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46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8" fillId="11" borderId="0" applyNumberFormat="0" applyBorder="0" applyAlignment="0" applyProtection="0"/>
    <xf numFmtId="0" fontId="8" fillId="31" borderId="0" applyNumberFormat="0" applyBorder="0" applyAlignment="0" applyProtection="0"/>
    <xf numFmtId="0" fontId="8" fillId="11" borderId="0" applyNumberFormat="0" applyBorder="0" applyAlignment="0" applyProtection="0"/>
    <xf numFmtId="0" fontId="8" fillId="22" borderId="0" applyNumberFormat="0" applyBorder="0" applyAlignment="0" applyProtection="0"/>
    <xf numFmtId="0" fontId="8" fillId="6" borderId="0" applyNumberFormat="0" applyBorder="0" applyAlignment="0" applyProtection="0"/>
    <xf numFmtId="0" fontId="8" fillId="22" borderId="0" applyNumberFormat="0" applyBorder="0" applyAlignment="0" applyProtection="0"/>
    <xf numFmtId="0" fontId="8" fillId="16" borderId="0" applyNumberFormat="0" applyBorder="0" applyAlignment="0" applyProtection="0"/>
    <xf numFmtId="0" fontId="14" fillId="20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20" borderId="0" applyNumberFormat="0" applyBorder="0" applyAlignment="0" applyProtection="0"/>
    <xf numFmtId="0" fontId="14" fillId="20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4" fillId="15" borderId="0" applyNumberFormat="0" applyBorder="0" applyAlignment="0" applyProtection="0"/>
    <xf numFmtId="0" fontId="48" fillId="23" borderId="4" applyNumberFormat="0" applyAlignment="0" applyProtection="0"/>
    <xf numFmtId="0" fontId="48" fillId="11" borderId="4" applyNumberFormat="0" applyAlignment="0" applyProtection="0"/>
    <xf numFmtId="43" fontId="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44" fontId="8" fillId="0" borderId="0" applyFont="0" applyFill="0" applyBorder="0" applyAlignment="0" applyProtection="0"/>
    <xf numFmtId="14" fontId="2" fillId="0" borderId="0"/>
    <xf numFmtId="1" fontId="2" fillId="0" borderId="0">
      <alignment horizontal="center"/>
    </xf>
    <xf numFmtId="0" fontId="22" fillId="0" borderId="26" applyNumberFormat="0" applyFill="0" applyAlignment="0" applyProtection="0"/>
    <xf numFmtId="0" fontId="50" fillId="0" borderId="27" applyNumberFormat="0" applyFill="0" applyAlignment="0" applyProtection="0"/>
    <xf numFmtId="0" fontId="23" fillId="0" borderId="10" applyNumberFormat="0" applyFill="0" applyAlignment="0" applyProtection="0"/>
    <xf numFmtId="0" fontId="51" fillId="0" borderId="10" applyNumberFormat="0" applyFill="0" applyAlignment="0" applyProtection="0"/>
    <xf numFmtId="0" fontId="24" fillId="0" borderId="28" applyNumberFormat="0" applyFill="0" applyAlignment="0" applyProtection="0"/>
    <xf numFmtId="0" fontId="52" fillId="0" borderId="29" applyNumberFormat="0" applyFill="0" applyAlignment="0" applyProtection="0"/>
    <xf numFmtId="0" fontId="53" fillId="0" borderId="30" applyNumberFormat="0" applyFill="0" applyAlignment="0" applyProtection="0"/>
    <xf numFmtId="0" fontId="54" fillId="12" borderId="0" applyNumberFormat="0" applyBorder="0" applyAlignment="0" applyProtection="0"/>
    <xf numFmtId="0" fontId="8" fillId="0" borderId="0"/>
    <xf numFmtId="0" fontId="1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9" borderId="15" applyNumberFormat="0" applyFont="0" applyAlignment="0" applyProtection="0"/>
    <xf numFmtId="0" fontId="49" fillId="9" borderId="15" applyNumberFormat="0" applyFont="0" applyAlignment="0" applyProtection="0"/>
    <xf numFmtId="9" fontId="4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37" fontId="56" fillId="0" borderId="0"/>
    <xf numFmtId="0" fontId="31" fillId="0" borderId="31" applyNumberFormat="0" applyFill="0" applyAlignment="0" applyProtection="0"/>
    <xf numFmtId="0" fontId="31" fillId="0" borderId="32" applyNumberFormat="0" applyFill="0" applyAlignment="0" applyProtection="0"/>
    <xf numFmtId="0" fontId="57" fillId="0" borderId="0"/>
    <xf numFmtId="43" fontId="57" fillId="0" borderId="0" applyFont="0" applyFill="0" applyBorder="0" applyAlignment="0" applyProtection="0"/>
    <xf numFmtId="44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5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58" fillId="0" borderId="0"/>
    <xf numFmtId="0" fontId="8" fillId="13" borderId="0" applyNumberFormat="0" applyBorder="0" applyAlignment="0" applyProtection="0"/>
    <xf numFmtId="0" fontId="8" fillId="29" borderId="0" applyNumberFormat="0" applyBorder="0" applyAlignment="0" applyProtection="0"/>
    <xf numFmtId="0" fontId="8" fillId="7" borderId="0" applyNumberFormat="0" applyBorder="0" applyAlignment="0" applyProtection="0"/>
    <xf numFmtId="0" fontId="8" fillId="33" borderId="0" applyNumberFormat="0" applyBorder="0" applyAlignment="0" applyProtection="0"/>
    <xf numFmtId="0" fontId="14" fillId="21" borderId="0" applyNumberFormat="0" applyBorder="0" applyAlignment="0" applyProtection="0"/>
    <xf numFmtId="0" fontId="14" fillId="34" borderId="0" applyNumberFormat="0" applyBorder="0" applyAlignment="0" applyProtection="0"/>
    <xf numFmtId="43" fontId="58" fillId="0" borderId="0" applyFont="0" applyFill="0" applyBorder="0" applyAlignment="0" applyProtection="0"/>
    <xf numFmtId="44" fontId="58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25" fillId="7" borderId="4" applyNumberFormat="0" applyAlignment="0" applyProtection="0"/>
    <xf numFmtId="0" fontId="58" fillId="9" borderId="15" applyNumberFormat="0" applyFont="0" applyAlignment="0" applyProtection="0"/>
    <xf numFmtId="0" fontId="29" fillId="11" borderId="16" applyNumberFormat="0" applyAlignment="0" applyProtection="0"/>
    <xf numFmtId="9" fontId="58" fillId="0" borderId="0" applyFont="0" applyFill="0" applyBorder="0" applyAlignment="0" applyProtection="0"/>
    <xf numFmtId="37" fontId="59" fillId="0" borderId="0"/>
    <xf numFmtId="0" fontId="1" fillId="38" borderId="37" applyNumberFormat="0" applyFont="0" applyAlignment="0" applyProtection="0"/>
    <xf numFmtId="0" fontId="2" fillId="0" borderId="0"/>
    <xf numFmtId="43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28" fillId="38" borderId="37" applyNumberFormat="0" applyFont="0" applyAlignment="0" applyProtection="0"/>
    <xf numFmtId="9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176" fontId="28" fillId="0" borderId="0"/>
    <xf numFmtId="43" fontId="28" fillId="0" borderId="0" applyFont="0" applyFill="0" applyBorder="0" applyAlignment="0" applyProtection="0"/>
  </cellStyleXfs>
  <cellXfs count="201">
    <xf numFmtId="0" fontId="0" fillId="0" borderId="0" xfId="0"/>
    <xf numFmtId="43" fontId="0" fillId="0" borderId="0" xfId="1" applyFont="1"/>
    <xf numFmtId="0" fontId="3" fillId="0" borderId="0" xfId="0" applyFont="1"/>
    <xf numFmtId="0" fontId="0" fillId="0" borderId="0" xfId="0" applyFont="1"/>
    <xf numFmtId="166" fontId="0" fillId="0" borderId="0" xfId="1" applyNumberFormat="1" applyFont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0" fontId="0" fillId="0" borderId="0" xfId="0" applyFont="1" applyAlignment="1">
      <alignment horizontal="left"/>
    </xf>
    <xf numFmtId="168" fontId="0" fillId="0" borderId="0" xfId="0" applyNumberFormat="1" applyFont="1"/>
    <xf numFmtId="44" fontId="0" fillId="0" borderId="0" xfId="0" applyNumberFormat="1" applyFont="1"/>
    <xf numFmtId="170" fontId="0" fillId="0" borderId="0" xfId="0" applyNumberFormat="1" applyFont="1"/>
    <xf numFmtId="0" fontId="0" fillId="5" borderId="1" xfId="0" applyFont="1" applyFill="1" applyBorder="1" applyAlignment="1">
      <alignment horizontal="center"/>
    </xf>
    <xf numFmtId="0" fontId="0" fillId="5" borderId="1" xfId="0" applyFont="1" applyFill="1" applyBorder="1"/>
    <xf numFmtId="0" fontId="3" fillId="5" borderId="1" xfId="0" applyFont="1" applyFill="1" applyBorder="1"/>
    <xf numFmtId="0" fontId="0" fillId="0" borderId="0" xfId="0" applyFont="1"/>
    <xf numFmtId="43" fontId="0" fillId="0" borderId="0" xfId="0" applyNumberFormat="1" applyFont="1"/>
    <xf numFmtId="0" fontId="3" fillId="0" borderId="0" xfId="0" applyFont="1"/>
    <xf numFmtId="166" fontId="0" fillId="0" borderId="0" xfId="1" applyNumberFormat="1" applyFont="1"/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43" fontId="0" fillId="0" borderId="0" xfId="1" applyFont="1" applyAlignment="1">
      <alignment horizontal="center"/>
    </xf>
    <xf numFmtId="164" fontId="0" fillId="0" borderId="0" xfId="2" applyNumberFormat="1" applyFont="1" applyBorder="1"/>
    <xf numFmtId="10" fontId="0" fillId="0" borderId="0" xfId="3" applyNumberFormat="1" applyFont="1" applyBorder="1"/>
    <xf numFmtId="43" fontId="0" fillId="0" borderId="0" xfId="1" applyFont="1" applyFill="1" applyBorder="1"/>
    <xf numFmtId="43" fontId="0" fillId="0" borderId="0" xfId="1" applyFont="1" applyBorder="1"/>
    <xf numFmtId="165" fontId="0" fillId="0" borderId="0" xfId="2" applyNumberFormat="1" applyFont="1" applyBorder="1"/>
    <xf numFmtId="44" fontId="0" fillId="0" borderId="0" xfId="2" applyFont="1" applyBorder="1" applyAlignment="1">
      <alignment horizontal="right"/>
    </xf>
    <xf numFmtId="10" fontId="0" fillId="0" borderId="0" xfId="3" applyNumberFormat="1" applyFont="1" applyBorder="1" applyAlignment="1">
      <alignment horizontal="right"/>
    </xf>
    <xf numFmtId="166" fontId="0" fillId="0" borderId="0" xfId="1" applyNumberFormat="1" applyFont="1" applyBorder="1" applyAlignment="1">
      <alignment horizontal="right"/>
    </xf>
    <xf numFmtId="166" fontId="0" fillId="0" borderId="0" xfId="1" applyNumberFormat="1" applyFont="1"/>
    <xf numFmtId="0" fontId="3" fillId="0" borderId="0" xfId="0" applyFont="1" applyBorder="1" applyAlignment="1">
      <alignment horizontal="center"/>
    </xf>
    <xf numFmtId="43" fontId="0" fillId="0" borderId="0" xfId="1" applyFont="1" applyBorder="1" applyAlignment="1">
      <alignment horizontal="right"/>
    </xf>
    <xf numFmtId="0" fontId="0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right" wrapText="1"/>
    </xf>
    <xf numFmtId="43" fontId="0" fillId="0" borderId="0" xfId="0" applyNumberFormat="1" applyFont="1" applyBorder="1"/>
    <xf numFmtId="0" fontId="0" fillId="0" borderId="0" xfId="0" applyFont="1" applyBorder="1" applyAlignment="1">
      <alignment horizontal="left"/>
    </xf>
    <xf numFmtId="44" fontId="0" fillId="0" borderId="0" xfId="0" applyNumberFormat="1" applyFont="1" applyBorder="1"/>
    <xf numFmtId="43" fontId="0" fillId="0" borderId="0" xfId="0" applyNumberFormat="1" applyFont="1"/>
    <xf numFmtId="0" fontId="0" fillId="0" borderId="0" xfId="0" applyFont="1" applyAlignment="1">
      <alignment horizontal="left" indent="1"/>
    </xf>
    <xf numFmtId="166" fontId="0" fillId="0" borderId="0" xfId="1" applyNumberFormat="1" applyFont="1" applyFill="1" applyBorder="1" applyAlignment="1">
      <alignment horizontal="center" wrapText="1"/>
    </xf>
    <xf numFmtId="0" fontId="0" fillId="0" borderId="0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3" fillId="5" borderId="1" xfId="0" applyFont="1" applyFill="1" applyBorder="1"/>
    <xf numFmtId="0" fontId="0" fillId="5" borderId="1" xfId="0" applyFont="1" applyFill="1" applyBorder="1" applyAlignment="1">
      <alignment vertical="center" textRotation="90"/>
    </xf>
    <xf numFmtId="0" fontId="12" fillId="5" borderId="1" xfId="4" applyFont="1" applyFill="1" applyBorder="1" applyAlignment="1">
      <alignment horizontal="left"/>
    </xf>
    <xf numFmtId="3" fontId="3" fillId="5" borderId="1" xfId="0" applyNumberFormat="1" applyFont="1" applyFill="1" applyBorder="1" applyAlignment="1">
      <alignment horizontal="right"/>
    </xf>
    <xf numFmtId="43" fontId="0" fillId="5" borderId="1" xfId="1" applyFont="1" applyFill="1" applyBorder="1"/>
    <xf numFmtId="166" fontId="3" fillId="0" borderId="1" xfId="1" applyNumberFormat="1" applyFont="1" applyBorder="1" applyAlignment="1">
      <alignment horizontal="center"/>
    </xf>
    <xf numFmtId="44" fontId="0" fillId="0" borderId="0" xfId="1" applyNumberFormat="1" applyFont="1" applyFill="1" applyBorder="1"/>
    <xf numFmtId="166" fontId="0" fillId="0" borderId="0" xfId="1" applyNumberFormat="1" applyFont="1" applyBorder="1"/>
    <xf numFmtId="0" fontId="0" fillId="0" borderId="0" xfId="0" applyFont="1" applyBorder="1"/>
    <xf numFmtId="0" fontId="0" fillId="0" borderId="0" xfId="0" applyFont="1" applyBorder="1" applyAlignment="1">
      <alignment horizontal="right"/>
    </xf>
    <xf numFmtId="0" fontId="0" fillId="0" borderId="0" xfId="0" applyFont="1" applyFill="1" applyBorder="1"/>
    <xf numFmtId="164" fontId="0" fillId="0" borderId="0" xfId="0" applyNumberFormat="1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vertical="center" textRotation="90"/>
    </xf>
    <xf numFmtId="0" fontId="12" fillId="0" borderId="0" xfId="4" applyFont="1" applyFill="1" applyBorder="1" applyAlignment="1">
      <alignment horizontal="left"/>
    </xf>
    <xf numFmtId="166" fontId="3" fillId="0" borderId="0" xfId="1" applyNumberFormat="1" applyFont="1" applyBorder="1" applyAlignment="1">
      <alignment horizontal="right"/>
    </xf>
    <xf numFmtId="0" fontId="9" fillId="0" borderId="0" xfId="274" applyFont="1" applyBorder="1" applyAlignment="1">
      <alignment horizontal="left"/>
    </xf>
    <xf numFmtId="44" fontId="0" fillId="0" borderId="0" xfId="2" applyFont="1" applyFill="1" applyBorder="1"/>
    <xf numFmtId="166" fontId="0" fillId="0" borderId="0" xfId="1" applyNumberFormat="1" applyFont="1" applyFill="1" applyBorder="1"/>
    <xf numFmtId="43" fontId="0" fillId="0" borderId="0" xfId="1" applyNumberFormat="1" applyFont="1" applyFill="1" applyBorder="1"/>
    <xf numFmtId="44" fontId="0" fillId="2" borderId="0" xfId="2" applyFont="1" applyFill="1" applyBorder="1"/>
    <xf numFmtId="44" fontId="3" fillId="5" borderId="1" xfId="2" applyFont="1" applyFill="1" applyBorder="1"/>
    <xf numFmtId="44" fontId="0" fillId="5" borderId="1" xfId="2" applyFont="1" applyFill="1" applyBorder="1"/>
    <xf numFmtId="44" fontId="3" fillId="0" borderId="0" xfId="2" applyFont="1" applyBorder="1" applyAlignment="1">
      <alignment horizontal="right"/>
    </xf>
    <xf numFmtId="0" fontId="3" fillId="5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11" fillId="0" borderId="0" xfId="274" applyFont="1" applyBorder="1" applyAlignment="1">
      <alignment horizontal="left"/>
    </xf>
    <xf numFmtId="0" fontId="9" fillId="0" borderId="0" xfId="4" applyFont="1" applyFill="1" applyBorder="1" applyAlignment="1">
      <alignment horizontal="left"/>
    </xf>
    <xf numFmtId="44" fontId="0" fillId="0" borderId="0" xfId="2" applyFont="1" applyBorder="1"/>
    <xf numFmtId="0" fontId="3" fillId="0" borderId="20" xfId="0" applyFont="1" applyBorder="1"/>
    <xf numFmtId="0" fontId="0" fillId="5" borderId="25" xfId="0" applyFont="1" applyFill="1" applyBorder="1" applyAlignment="1">
      <alignment horizontal="center"/>
    </xf>
    <xf numFmtId="0" fontId="0" fillId="0" borderId="21" xfId="0" applyFont="1" applyBorder="1"/>
    <xf numFmtId="44" fontId="0" fillId="0" borderId="22" xfId="2" applyFont="1" applyBorder="1"/>
    <xf numFmtId="164" fontId="0" fillId="0" borderId="0" xfId="0" applyNumberFormat="1" applyFont="1" applyFill="1" applyBorder="1"/>
    <xf numFmtId="0" fontId="3" fillId="5" borderId="1" xfId="0" applyFont="1" applyFill="1" applyBorder="1" applyAlignment="1">
      <alignment wrapText="1"/>
    </xf>
    <xf numFmtId="0" fontId="0" fillId="0" borderId="0" xfId="1" applyNumberFormat="1" applyFont="1" applyBorder="1"/>
    <xf numFmtId="0" fontId="3" fillId="5" borderId="0" xfId="0" applyFont="1" applyFill="1" applyBorder="1" applyAlignment="1">
      <alignment horizontal="center" wrapText="1"/>
    </xf>
    <xf numFmtId="166" fontId="3" fillId="5" borderId="0" xfId="1" applyNumberFormat="1" applyFont="1" applyFill="1" applyBorder="1" applyAlignment="1">
      <alignment horizontal="center" wrapText="1"/>
    </xf>
    <xf numFmtId="43" fontId="0" fillId="0" borderId="0" xfId="1" applyNumberFormat="1" applyFont="1" applyBorder="1"/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Alignment="1"/>
    <xf numFmtId="166" fontId="3" fillId="5" borderId="1" xfId="1" applyNumberFormat="1" applyFont="1" applyFill="1" applyBorder="1" applyAlignment="1">
      <alignment horizontal="left" wrapText="1" indent="2"/>
    </xf>
    <xf numFmtId="166" fontId="0" fillId="5" borderId="1" xfId="1" applyNumberFormat="1" applyFont="1" applyFill="1" applyBorder="1" applyAlignment="1">
      <alignment horizontal="left" indent="2"/>
    </xf>
    <xf numFmtId="166" fontId="3" fillId="5" borderId="1" xfId="1" applyNumberFormat="1" applyFont="1" applyFill="1" applyBorder="1" applyAlignment="1">
      <alignment horizontal="left" indent="2"/>
    </xf>
    <xf numFmtId="166" fontId="3" fillId="0" borderId="0" xfId="1" applyNumberFormat="1" applyFont="1" applyBorder="1" applyAlignment="1">
      <alignment horizontal="left" indent="2"/>
    </xf>
    <xf numFmtId="166" fontId="0" fillId="0" borderId="0" xfId="1" applyNumberFormat="1" applyFont="1" applyBorder="1" applyAlignment="1">
      <alignment horizontal="left" indent="2"/>
    </xf>
    <xf numFmtId="166" fontId="0" fillId="0" borderId="0" xfId="1" applyNumberFormat="1" applyFont="1" applyFill="1" applyBorder="1" applyAlignment="1">
      <alignment horizontal="left" indent="2"/>
    </xf>
    <xf numFmtId="166" fontId="11" fillId="0" borderId="0" xfId="1" applyNumberFormat="1" applyFont="1" applyFill="1" applyBorder="1" applyAlignment="1">
      <alignment horizontal="left" indent="2"/>
    </xf>
    <xf numFmtId="0" fontId="0" fillId="0" borderId="0" xfId="0" applyFont="1" applyAlignment="1">
      <alignment horizontal="left" vertical="top" indent="1"/>
    </xf>
    <xf numFmtId="0" fontId="0" fillId="0" borderId="0" xfId="0" applyFont="1" applyFill="1" applyBorder="1" applyAlignment="1">
      <alignment vertical="center"/>
    </xf>
    <xf numFmtId="166" fontId="11" fillId="0" borderId="0" xfId="373" applyNumberFormat="1" applyFont="1"/>
    <xf numFmtId="37" fontId="11" fillId="0" borderId="0" xfId="4" applyNumberFormat="1" applyFont="1" applyAlignment="1" applyProtection="1">
      <alignment horizontal="right"/>
    </xf>
    <xf numFmtId="166" fontId="11" fillId="0" borderId="0" xfId="1" applyNumberFormat="1" applyFont="1" applyAlignment="1">
      <alignment horizontal="left" indent="2"/>
    </xf>
    <xf numFmtId="44" fontId="11" fillId="0" borderId="0" xfId="10" applyFont="1"/>
    <xf numFmtId="0" fontId="11" fillId="0" borderId="0" xfId="4" applyFont="1" applyFill="1" applyBorder="1" applyAlignment="1">
      <alignment horizontal="left"/>
    </xf>
    <xf numFmtId="166" fontId="11" fillId="0" borderId="0" xfId="1" applyNumberFormat="1" applyFont="1"/>
    <xf numFmtId="166" fontId="11" fillId="0" borderId="0" xfId="1" applyNumberFormat="1" applyFont="1" applyFill="1" applyAlignment="1">
      <alignment horizontal="left" indent="2"/>
    </xf>
    <xf numFmtId="44" fontId="0" fillId="0" borderId="0" xfId="0" applyNumberFormat="1" applyFont="1" applyFill="1" applyBorder="1"/>
    <xf numFmtId="44" fontId="3" fillId="5" borderId="1" xfId="2" applyFont="1" applyFill="1" applyBorder="1" applyAlignment="1">
      <alignment horizontal="right"/>
    </xf>
    <xf numFmtId="37" fontId="11" fillId="0" borderId="0" xfId="4" applyNumberFormat="1" applyFont="1" applyBorder="1" applyAlignment="1" applyProtection="1">
      <alignment horizontal="right"/>
    </xf>
    <xf numFmtId="166" fontId="11" fillId="0" borderId="0" xfId="1" applyNumberFormat="1" applyFont="1" applyBorder="1" applyAlignment="1">
      <alignment horizontal="left" indent="2"/>
    </xf>
    <xf numFmtId="0" fontId="11" fillId="0" borderId="0" xfId="0" applyFont="1"/>
    <xf numFmtId="0" fontId="0" fillId="0" borderId="0" xfId="0" applyFont="1" applyFill="1" applyBorder="1" applyAlignment="1">
      <alignment horizontal="center" vertical="center" textRotation="90"/>
    </xf>
    <xf numFmtId="0" fontId="0" fillId="5" borderId="35" xfId="0" applyFont="1" applyFill="1" applyBorder="1"/>
    <xf numFmtId="0" fontId="0" fillId="5" borderId="33" xfId="0" applyFont="1" applyFill="1" applyBorder="1" applyAlignment="1">
      <alignment horizontal="center"/>
    </xf>
    <xf numFmtId="0" fontId="3" fillId="5" borderId="33" xfId="0" applyFont="1" applyFill="1" applyBorder="1"/>
    <xf numFmtId="0" fontId="0" fillId="5" borderId="33" xfId="0" applyFont="1" applyFill="1" applyBorder="1" applyAlignment="1">
      <alignment horizontal="right"/>
    </xf>
    <xf numFmtId="0" fontId="0" fillId="5" borderId="33" xfId="0" applyFont="1" applyFill="1" applyBorder="1"/>
    <xf numFmtId="166" fontId="0" fillId="5" borderId="33" xfId="1" applyNumberFormat="1" applyFont="1" applyFill="1" applyBorder="1" applyAlignment="1">
      <alignment horizontal="left" indent="2"/>
    </xf>
    <xf numFmtId="166" fontId="0" fillId="5" borderId="33" xfId="1" applyNumberFormat="1" applyFont="1" applyFill="1" applyBorder="1"/>
    <xf numFmtId="44" fontId="0" fillId="5" borderId="33" xfId="1" applyNumberFormat="1" applyFont="1" applyFill="1" applyBorder="1"/>
    <xf numFmtId="0" fontId="0" fillId="0" borderId="34" xfId="0" applyFont="1" applyBorder="1"/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 vertical="top"/>
    </xf>
    <xf numFmtId="0" fontId="0" fillId="0" borderId="34" xfId="0" applyFont="1" applyFill="1" applyBorder="1" applyAlignment="1">
      <alignment vertical="center" textRotation="90"/>
    </xf>
    <xf numFmtId="0" fontId="0" fillId="0" borderId="36" xfId="0" applyFont="1" applyBorder="1"/>
    <xf numFmtId="0" fontId="0" fillId="0" borderId="1" xfId="0" applyFont="1" applyBorder="1" applyAlignment="1">
      <alignment horizontal="left"/>
    </xf>
    <xf numFmtId="166" fontId="11" fillId="0" borderId="1" xfId="373" applyNumberFormat="1" applyFont="1" applyBorder="1"/>
    <xf numFmtId="43" fontId="0" fillId="0" borderId="1" xfId="1" applyNumberFormat="1" applyFont="1" applyFill="1" applyBorder="1"/>
    <xf numFmtId="37" fontId="11" fillId="0" borderId="1" xfId="4" applyNumberFormat="1" applyFont="1" applyBorder="1" applyAlignment="1" applyProtection="1">
      <alignment horizontal="right"/>
    </xf>
    <xf numFmtId="166" fontId="11" fillId="0" borderId="1" xfId="1" applyNumberFormat="1" applyFont="1" applyBorder="1" applyAlignment="1">
      <alignment horizontal="left" indent="2"/>
    </xf>
    <xf numFmtId="166" fontId="0" fillId="0" borderId="1" xfId="1" applyNumberFormat="1" applyFont="1" applyFill="1" applyBorder="1"/>
    <xf numFmtId="166" fontId="0" fillId="0" borderId="1" xfId="1" applyNumberFormat="1" applyFont="1" applyFill="1" applyBorder="1" applyAlignment="1">
      <alignment horizontal="center" wrapText="1"/>
    </xf>
    <xf numFmtId="44" fontId="0" fillId="0" borderId="1" xfId="2" applyFont="1" applyFill="1" applyBorder="1"/>
    <xf numFmtId="44" fontId="11" fillId="0" borderId="1" xfId="10" applyFont="1" applyBorder="1"/>
    <xf numFmtId="0" fontId="0" fillId="0" borderId="0" xfId="0" applyFont="1" applyFill="1" applyBorder="1" applyAlignment="1">
      <alignment horizontal="left"/>
    </xf>
    <xf numFmtId="44" fontId="0" fillId="0" borderId="0" xfId="2" applyFont="1" applyFill="1"/>
    <xf numFmtId="165" fontId="0" fillId="0" borderId="0" xfId="2" applyNumberFormat="1" applyFont="1" applyFill="1"/>
    <xf numFmtId="165" fontId="0" fillId="0" borderId="1" xfId="2" applyNumberFormat="1" applyFont="1" applyFill="1" applyBorder="1"/>
    <xf numFmtId="169" fontId="0" fillId="0" borderId="0" xfId="2" applyNumberFormat="1" applyFont="1" applyFill="1"/>
    <xf numFmtId="0" fontId="0" fillId="0" borderId="0" xfId="0" applyFont="1" applyFill="1" applyBorder="1" applyAlignment="1">
      <alignment horizontal="center" vertical="center" textRotation="90"/>
    </xf>
    <xf numFmtId="166" fontId="11" fillId="37" borderId="0" xfId="373" applyNumberFormat="1" applyFont="1" applyFill="1" applyBorder="1"/>
    <xf numFmtId="166" fontId="11" fillId="37" borderId="0" xfId="373" applyNumberFormat="1" applyFont="1" applyFill="1"/>
    <xf numFmtId="44" fontId="11" fillId="37" borderId="0" xfId="10" applyFont="1" applyFill="1" applyBorder="1"/>
    <xf numFmtId="44" fontId="0" fillId="37" borderId="0" xfId="2" applyFont="1" applyFill="1" applyBorder="1"/>
    <xf numFmtId="166" fontId="0" fillId="37" borderId="0" xfId="1" applyNumberFormat="1" applyFont="1" applyFill="1" applyBorder="1" applyAlignment="1">
      <alignment horizontal="right"/>
    </xf>
    <xf numFmtId="167" fontId="0" fillId="37" borderId="0" xfId="1" applyNumberFormat="1" applyFont="1" applyFill="1"/>
    <xf numFmtId="167" fontId="0" fillId="37" borderId="0" xfId="1" applyNumberFormat="1" applyFont="1" applyFill="1" applyBorder="1"/>
    <xf numFmtId="167" fontId="0" fillId="37" borderId="1" xfId="1" applyNumberFormat="1" applyFont="1" applyFill="1" applyBorder="1"/>
    <xf numFmtId="0" fontId="0" fillId="5" borderId="0" xfId="0" applyFont="1" applyFill="1" applyBorder="1" applyAlignment="1">
      <alignment vertical="center" textRotation="90"/>
    </xf>
    <xf numFmtId="0" fontId="0" fillId="5" borderId="0" xfId="0" applyFont="1" applyFill="1" applyBorder="1" applyAlignment="1">
      <alignment horizontal="center" vertical="center"/>
    </xf>
    <xf numFmtId="0" fontId="12" fillId="5" borderId="0" xfId="4" applyFont="1" applyFill="1" applyBorder="1" applyAlignment="1">
      <alignment horizontal="left"/>
    </xf>
    <xf numFmtId="3" fontId="3" fillId="5" borderId="0" xfId="0" applyNumberFormat="1" applyFont="1" applyFill="1" applyBorder="1" applyAlignment="1">
      <alignment horizontal="right"/>
    </xf>
    <xf numFmtId="166" fontId="0" fillId="5" borderId="0" xfId="1" applyNumberFormat="1" applyFont="1" applyFill="1" applyBorder="1" applyAlignment="1">
      <alignment horizontal="left" indent="2"/>
    </xf>
    <xf numFmtId="44" fontId="0" fillId="5" borderId="0" xfId="2" applyFont="1" applyFill="1" applyBorder="1"/>
    <xf numFmtId="44" fontId="3" fillId="5" borderId="0" xfId="2" applyFont="1" applyFill="1" applyBorder="1" applyAlignment="1">
      <alignment horizontal="right"/>
    </xf>
    <xf numFmtId="0" fontId="0" fillId="0" borderId="23" xfId="0" applyFont="1" applyBorder="1"/>
    <xf numFmtId="0" fontId="0" fillId="0" borderId="24" xfId="0" applyFont="1" applyBorder="1"/>
    <xf numFmtId="43" fontId="3" fillId="5" borderId="0" xfId="1" applyFont="1" applyFill="1" applyBorder="1" applyAlignment="1">
      <alignment horizontal="center" wrapText="1"/>
    </xf>
    <xf numFmtId="3" fontId="3" fillId="5" borderId="0" xfId="0" applyNumberFormat="1" applyFont="1" applyFill="1" applyBorder="1" applyAlignment="1">
      <alignment horizontal="center"/>
    </xf>
    <xf numFmtId="0" fontId="11" fillId="0" borderId="0" xfId="4" applyFont="1" applyAlignment="1">
      <alignment horizontal="left"/>
    </xf>
    <xf numFmtId="0" fontId="0" fillId="0" borderId="0" xfId="0" applyFont="1" applyFill="1" applyBorder="1" applyAlignment="1">
      <alignment horizontal="center" vertical="center" textRotation="90"/>
    </xf>
    <xf numFmtId="0" fontId="11" fillId="0" borderId="0" xfId="4" applyFont="1" applyFill="1" applyAlignment="1">
      <alignment horizontal="left"/>
    </xf>
    <xf numFmtId="44" fontId="0" fillId="37" borderId="0" xfId="2" applyFont="1" applyFill="1"/>
    <xf numFmtId="44" fontId="0" fillId="37" borderId="1" xfId="2" applyFont="1" applyFill="1" applyBorder="1"/>
    <xf numFmtId="0" fontId="0" fillId="0" borderId="0" xfId="0" applyFont="1" applyFill="1" applyAlignment="1">
      <alignment horizontal="center"/>
    </xf>
    <xf numFmtId="166" fontId="0" fillId="0" borderId="0" xfId="0" applyNumberFormat="1" applyFont="1" applyBorder="1"/>
    <xf numFmtId="0" fontId="9" fillId="0" borderId="0" xfId="0" applyFont="1" applyFill="1" applyBorder="1" applyAlignment="1">
      <alignment horizontal="left"/>
    </xf>
    <xf numFmtId="0" fontId="9" fillId="0" borderId="0" xfId="1" applyNumberFormat="1" applyFont="1" applyBorder="1" applyAlignment="1">
      <alignment horizontal="left"/>
    </xf>
    <xf numFmtId="0" fontId="0" fillId="0" borderId="0" xfId="0" applyFont="1" applyAlignment="1">
      <alignment horizontal="left" vertical="top"/>
    </xf>
    <xf numFmtId="9" fontId="0" fillId="0" borderId="0" xfId="3" applyFont="1" applyFill="1" applyBorder="1"/>
    <xf numFmtId="0" fontId="11" fillId="0" borderId="0" xfId="0" applyFont="1" applyBorder="1"/>
    <xf numFmtId="166" fontId="11" fillId="0" borderId="0" xfId="373" applyNumberFormat="1" applyFont="1" applyFill="1" applyBorder="1"/>
    <xf numFmtId="0" fontId="11" fillId="0" borderId="0" xfId="0" applyFont="1" applyFill="1"/>
    <xf numFmtId="174" fontId="0" fillId="0" borderId="0" xfId="0" applyNumberFormat="1" applyFont="1"/>
    <xf numFmtId="44" fontId="11" fillId="0" borderId="0" xfId="417" applyFont="1"/>
    <xf numFmtId="164" fontId="3" fillId="0" borderId="0" xfId="0" applyNumberFormat="1" applyFont="1"/>
    <xf numFmtId="171" fontId="0" fillId="0" borderId="0" xfId="3" applyNumberFormat="1" applyFont="1"/>
    <xf numFmtId="164" fontId="0" fillId="0" borderId="0" xfId="2" applyNumberFormat="1" applyFont="1" applyBorder="1" applyAlignment="1">
      <alignment horizontal="left" indent="2"/>
    </xf>
    <xf numFmtId="166" fontId="9" fillId="0" borderId="0" xfId="1" applyNumberFormat="1" applyFont="1" applyBorder="1" applyAlignment="1">
      <alignment horizontal="left" indent="2"/>
    </xf>
    <xf numFmtId="166" fontId="9" fillId="0" borderId="0" xfId="1" applyNumberFormat="1" applyFont="1" applyBorder="1"/>
    <xf numFmtId="0" fontId="0" fillId="5" borderId="0" xfId="0" applyFont="1" applyFill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textRotation="90"/>
    </xf>
    <xf numFmtId="0" fontId="0" fillId="0" borderId="3" xfId="0" applyFont="1" applyFill="1" applyBorder="1" applyAlignment="1">
      <alignment horizontal="center" vertical="center" textRotation="90"/>
    </xf>
    <xf numFmtId="166" fontId="0" fillId="0" borderId="0" xfId="1" applyNumberFormat="1" applyFont="1" applyBorder="1" applyAlignment="1">
      <alignment horizontal="center"/>
    </xf>
    <xf numFmtId="166" fontId="11" fillId="0" borderId="0" xfId="373" applyNumberFormat="1" applyFont="1" applyFill="1"/>
    <xf numFmtId="44" fontId="11" fillId="0" borderId="0" xfId="10" applyFont="1" applyFill="1" applyBorder="1"/>
    <xf numFmtId="43" fontId="3" fillId="0" borderId="1" xfId="0" applyNumberFormat="1" applyFont="1" applyBorder="1"/>
    <xf numFmtId="0" fontId="3" fillId="0" borderId="1" xfId="0" applyFont="1" applyBorder="1"/>
    <xf numFmtId="166" fontId="3" fillId="0" borderId="1" xfId="1" applyNumberFormat="1" applyFont="1" applyBorder="1" applyAlignment="1">
      <alignment horizontal="left" indent="2"/>
    </xf>
    <xf numFmtId="0" fontId="3" fillId="0" borderId="1" xfId="0" applyFont="1" applyFill="1" applyBorder="1" applyAlignment="1">
      <alignment horizontal="center"/>
    </xf>
    <xf numFmtId="0" fontId="0" fillId="0" borderId="1" xfId="0" applyFont="1" applyBorder="1"/>
    <xf numFmtId="164" fontId="0" fillId="0" borderId="0" xfId="2" applyNumberFormat="1" applyFont="1" applyFill="1" applyBorder="1" applyAlignment="1">
      <alignment horizontal="left" indent="2"/>
    </xf>
    <xf numFmtId="0" fontId="11" fillId="0" borderId="0" xfId="415" applyFont="1"/>
    <xf numFmtId="0" fontId="12" fillId="0" borderId="0" xfId="415" applyFont="1"/>
    <xf numFmtId="166" fontId="11" fillId="0" borderId="0" xfId="419" applyNumberFormat="1" applyFont="1"/>
    <xf numFmtId="164" fontId="11" fillId="0" borderId="0" xfId="417" applyNumberFormat="1" applyFont="1"/>
    <xf numFmtId="43" fontId="11" fillId="0" borderId="0" xfId="415" applyNumberFormat="1" applyFont="1"/>
    <xf numFmtId="164" fontId="11" fillId="0" borderId="0" xfId="417" applyNumberFormat="1" applyFont="1" applyFill="1"/>
    <xf numFmtId="44" fontId="11" fillId="0" borderId="0" xfId="2" applyFont="1" applyFill="1" applyBorder="1"/>
  </cellXfs>
  <cellStyles count="420">
    <cellStyle name="20% - Accent1 2" xfId="40" xr:uid="{00000000-0005-0000-0000-000000000000}"/>
    <cellStyle name="20% - Accent1 2 2" xfId="299" xr:uid="{00000000-0005-0000-0000-000001000000}"/>
    <cellStyle name="20% - Accent1 3" xfId="39" xr:uid="{00000000-0005-0000-0000-000002000000}"/>
    <cellStyle name="20% - Accent1 3 2" xfId="300" xr:uid="{00000000-0005-0000-0000-000003000000}"/>
    <cellStyle name="20% - Accent2 2" xfId="42" xr:uid="{00000000-0005-0000-0000-000004000000}"/>
    <cellStyle name="20% - Accent2 3" xfId="41" xr:uid="{00000000-0005-0000-0000-000005000000}"/>
    <cellStyle name="20% - Accent2 4" xfId="395" xr:uid="{00000000-0005-0000-0000-000006000000}"/>
    <cellStyle name="20% - Accent3 2" xfId="44" xr:uid="{00000000-0005-0000-0000-000007000000}"/>
    <cellStyle name="20% - Accent3 3" xfId="43" xr:uid="{00000000-0005-0000-0000-000008000000}"/>
    <cellStyle name="20% - Accent3 4" xfId="396" xr:uid="{00000000-0005-0000-0000-000009000000}"/>
    <cellStyle name="20% - Accent4 2" xfId="46" xr:uid="{00000000-0005-0000-0000-00000A000000}"/>
    <cellStyle name="20% - Accent4 2 2" xfId="301" xr:uid="{00000000-0005-0000-0000-00000B000000}"/>
    <cellStyle name="20% - Accent4 3" xfId="45" xr:uid="{00000000-0005-0000-0000-00000C000000}"/>
    <cellStyle name="20% - Accent4 3 2" xfId="302" xr:uid="{00000000-0005-0000-0000-00000D000000}"/>
    <cellStyle name="20% - Accent5 2" xfId="48" xr:uid="{00000000-0005-0000-0000-00000E000000}"/>
    <cellStyle name="20% - Accent5 3" xfId="47" xr:uid="{00000000-0005-0000-0000-00000F000000}"/>
    <cellStyle name="20% - Accent6 2" xfId="50" xr:uid="{00000000-0005-0000-0000-000010000000}"/>
    <cellStyle name="20% - Accent6 3" xfId="49" xr:uid="{00000000-0005-0000-0000-000011000000}"/>
    <cellStyle name="20% - Accent6 4" xfId="397" xr:uid="{00000000-0005-0000-0000-000012000000}"/>
    <cellStyle name="40% - Accent1 2" xfId="52" xr:uid="{00000000-0005-0000-0000-000013000000}"/>
    <cellStyle name="40% - Accent1 3" xfId="51" xr:uid="{00000000-0005-0000-0000-000014000000}"/>
    <cellStyle name="40% - Accent1 3 2" xfId="303" xr:uid="{00000000-0005-0000-0000-000015000000}"/>
    <cellStyle name="40% - Accent2 2" xfId="54" xr:uid="{00000000-0005-0000-0000-000016000000}"/>
    <cellStyle name="40% - Accent2 3" xfId="53" xr:uid="{00000000-0005-0000-0000-000017000000}"/>
    <cellStyle name="40% - Accent3 2" xfId="56" xr:uid="{00000000-0005-0000-0000-000018000000}"/>
    <cellStyle name="40% - Accent3 3" xfId="55" xr:uid="{00000000-0005-0000-0000-000019000000}"/>
    <cellStyle name="40% - Accent3 4" xfId="398" xr:uid="{00000000-0005-0000-0000-00001A000000}"/>
    <cellStyle name="40% - Accent4 2" xfId="58" xr:uid="{00000000-0005-0000-0000-00001B000000}"/>
    <cellStyle name="40% - Accent4 3" xfId="57" xr:uid="{00000000-0005-0000-0000-00001C000000}"/>
    <cellStyle name="40% - Accent4 3 2" xfId="304" xr:uid="{00000000-0005-0000-0000-00001D000000}"/>
    <cellStyle name="40% - Accent5 2" xfId="60" xr:uid="{00000000-0005-0000-0000-00001E000000}"/>
    <cellStyle name="40% - Accent5 3" xfId="59" xr:uid="{00000000-0005-0000-0000-00001F000000}"/>
    <cellStyle name="40% - Accent6 2" xfId="62" xr:uid="{00000000-0005-0000-0000-000020000000}"/>
    <cellStyle name="40% - Accent6 3" xfId="61" xr:uid="{00000000-0005-0000-0000-000021000000}"/>
    <cellStyle name="40% - Accent6 3 2" xfId="305" xr:uid="{00000000-0005-0000-0000-000022000000}"/>
    <cellStyle name="60% - Accent1 2" xfId="64" xr:uid="{00000000-0005-0000-0000-000023000000}"/>
    <cellStyle name="60% - Accent1 2 2" xfId="306" xr:uid="{00000000-0005-0000-0000-000024000000}"/>
    <cellStyle name="60% - Accent1 3" xfId="63" xr:uid="{00000000-0005-0000-0000-000025000000}"/>
    <cellStyle name="60% - Accent1 3 2" xfId="307" xr:uid="{00000000-0005-0000-0000-000026000000}"/>
    <cellStyle name="60% - Accent2 2" xfId="66" xr:uid="{00000000-0005-0000-0000-000027000000}"/>
    <cellStyle name="60% - Accent2 3" xfId="65" xr:uid="{00000000-0005-0000-0000-000028000000}"/>
    <cellStyle name="60% - Accent3 2" xfId="68" xr:uid="{00000000-0005-0000-0000-000029000000}"/>
    <cellStyle name="60% - Accent3 3" xfId="67" xr:uid="{00000000-0005-0000-0000-00002A000000}"/>
    <cellStyle name="60% - Accent3 3 2" xfId="308" xr:uid="{00000000-0005-0000-0000-00002B000000}"/>
    <cellStyle name="60% - Accent4 2" xfId="70" xr:uid="{00000000-0005-0000-0000-00002C000000}"/>
    <cellStyle name="60% - Accent4 3" xfId="69" xr:uid="{00000000-0005-0000-0000-00002D000000}"/>
    <cellStyle name="60% - Accent4 3 2" xfId="309" xr:uid="{00000000-0005-0000-0000-00002E000000}"/>
    <cellStyle name="60% - Accent5 2" xfId="72" xr:uid="{00000000-0005-0000-0000-00002F000000}"/>
    <cellStyle name="60% - Accent5 2 2" xfId="310" xr:uid="{00000000-0005-0000-0000-000030000000}"/>
    <cellStyle name="60% - Accent5 3" xfId="71" xr:uid="{00000000-0005-0000-0000-000031000000}"/>
    <cellStyle name="60% - Accent6 2" xfId="74" xr:uid="{00000000-0005-0000-0000-000032000000}"/>
    <cellStyle name="60% - Accent6 3" xfId="73" xr:uid="{00000000-0005-0000-0000-000033000000}"/>
    <cellStyle name="60% - Accent6 4" xfId="399" xr:uid="{00000000-0005-0000-0000-000034000000}"/>
    <cellStyle name="Accent1 2" xfId="76" xr:uid="{00000000-0005-0000-0000-000035000000}"/>
    <cellStyle name="Accent1 2 2" xfId="311" xr:uid="{00000000-0005-0000-0000-000036000000}"/>
    <cellStyle name="Accent1 3" xfId="75" xr:uid="{00000000-0005-0000-0000-000037000000}"/>
    <cellStyle name="Accent1 3 2" xfId="312" xr:uid="{00000000-0005-0000-0000-000038000000}"/>
    <cellStyle name="Accent2 2" xfId="78" xr:uid="{00000000-0005-0000-0000-000039000000}"/>
    <cellStyle name="Accent2 3" xfId="77" xr:uid="{00000000-0005-0000-0000-00003A000000}"/>
    <cellStyle name="Accent3 2" xfId="80" xr:uid="{00000000-0005-0000-0000-00003B000000}"/>
    <cellStyle name="Accent3 2 2" xfId="313" xr:uid="{00000000-0005-0000-0000-00003C000000}"/>
    <cellStyle name="Accent3 3" xfId="79" xr:uid="{00000000-0005-0000-0000-00003D000000}"/>
    <cellStyle name="Accent4 2" xfId="82" xr:uid="{00000000-0005-0000-0000-00003E000000}"/>
    <cellStyle name="Accent4 3" xfId="81" xr:uid="{00000000-0005-0000-0000-00003F000000}"/>
    <cellStyle name="Accent4 4" xfId="400" xr:uid="{00000000-0005-0000-0000-000040000000}"/>
    <cellStyle name="Accent5 2" xfId="84" xr:uid="{00000000-0005-0000-0000-000041000000}"/>
    <cellStyle name="Accent5 3" xfId="83" xr:uid="{00000000-0005-0000-0000-000042000000}"/>
    <cellStyle name="Accent6 2" xfId="86" xr:uid="{00000000-0005-0000-0000-000043000000}"/>
    <cellStyle name="Accent6 2 2" xfId="314" xr:uid="{00000000-0005-0000-0000-000044000000}"/>
    <cellStyle name="Accent6 3" xfId="85" xr:uid="{00000000-0005-0000-0000-000045000000}"/>
    <cellStyle name="Accounting" xfId="87" xr:uid="{00000000-0005-0000-0000-000046000000}"/>
    <cellStyle name="Accounting 2" xfId="88" xr:uid="{00000000-0005-0000-0000-000047000000}"/>
    <cellStyle name="Accounting 3" xfId="89" xr:uid="{00000000-0005-0000-0000-000048000000}"/>
    <cellStyle name="Accounting_2011-11" xfId="90" xr:uid="{00000000-0005-0000-0000-000049000000}"/>
    <cellStyle name="Bad 2" xfId="92" xr:uid="{00000000-0005-0000-0000-00004A000000}"/>
    <cellStyle name="Bad 3" xfId="91" xr:uid="{00000000-0005-0000-0000-00004B000000}"/>
    <cellStyle name="Budget" xfId="93" xr:uid="{00000000-0005-0000-0000-00004C000000}"/>
    <cellStyle name="Budget 2" xfId="94" xr:uid="{00000000-0005-0000-0000-00004D000000}"/>
    <cellStyle name="Budget 3" xfId="95" xr:uid="{00000000-0005-0000-0000-00004E000000}"/>
    <cellStyle name="Budget_2011-11" xfId="96" xr:uid="{00000000-0005-0000-0000-00004F000000}"/>
    <cellStyle name="Calculation 2" xfId="98" xr:uid="{00000000-0005-0000-0000-000050000000}"/>
    <cellStyle name="Calculation 2 2" xfId="315" xr:uid="{00000000-0005-0000-0000-000051000000}"/>
    <cellStyle name="Calculation 3" xfId="97" xr:uid="{00000000-0005-0000-0000-000052000000}"/>
    <cellStyle name="Calculation 3 2" xfId="316" xr:uid="{00000000-0005-0000-0000-000053000000}"/>
    <cellStyle name="Check Cell 2" xfId="100" xr:uid="{00000000-0005-0000-0000-000054000000}"/>
    <cellStyle name="Check Cell 3" xfId="99" xr:uid="{00000000-0005-0000-0000-000055000000}"/>
    <cellStyle name="combo" xfId="101" xr:uid="{00000000-0005-0000-0000-000056000000}"/>
    <cellStyle name="Comma" xfId="1" builtinId="3"/>
    <cellStyle name="Comma 10" xfId="103" xr:uid="{00000000-0005-0000-0000-000058000000}"/>
    <cellStyle name="Comma 11" xfId="104" xr:uid="{00000000-0005-0000-0000-000059000000}"/>
    <cellStyle name="Comma 12" xfId="102" xr:uid="{00000000-0005-0000-0000-00005A000000}"/>
    <cellStyle name="Comma 12 2" xfId="277" xr:uid="{00000000-0005-0000-0000-00005B000000}"/>
    <cellStyle name="Comma 12 3" xfId="282" xr:uid="{00000000-0005-0000-0000-00005C000000}"/>
    <cellStyle name="Comma 13" xfId="283" xr:uid="{00000000-0005-0000-0000-00005D000000}"/>
    <cellStyle name="Comma 14" xfId="284" xr:uid="{00000000-0005-0000-0000-00005E000000}"/>
    <cellStyle name="Comma 15" xfId="285" xr:uid="{00000000-0005-0000-0000-00005F000000}"/>
    <cellStyle name="Comma 16" xfId="286" xr:uid="{00000000-0005-0000-0000-000060000000}"/>
    <cellStyle name="Comma 17" xfId="317" xr:uid="{00000000-0005-0000-0000-000061000000}"/>
    <cellStyle name="Comma 18" xfId="318" xr:uid="{00000000-0005-0000-0000-000062000000}"/>
    <cellStyle name="Comma 19" xfId="319" xr:uid="{00000000-0005-0000-0000-000063000000}"/>
    <cellStyle name="Comma 2" xfId="5" xr:uid="{00000000-0005-0000-0000-000064000000}"/>
    <cellStyle name="Comma 2 2" xfId="6" xr:uid="{00000000-0005-0000-0000-000065000000}"/>
    <cellStyle name="Comma 2 2 2" xfId="320" xr:uid="{00000000-0005-0000-0000-000066000000}"/>
    <cellStyle name="Comma 2 3" xfId="105" xr:uid="{00000000-0005-0000-0000-000067000000}"/>
    <cellStyle name="Comma 2 4" xfId="321" xr:uid="{00000000-0005-0000-0000-000068000000}"/>
    <cellStyle name="Comma 2 6" xfId="7" xr:uid="{00000000-0005-0000-0000-000069000000}"/>
    <cellStyle name="Comma 2 6 2" xfId="8" xr:uid="{00000000-0005-0000-0000-00006A000000}"/>
    <cellStyle name="Comma 20" xfId="370" xr:uid="{00000000-0005-0000-0000-00006B000000}"/>
    <cellStyle name="Comma 20 2" xfId="390" xr:uid="{00000000-0005-0000-0000-00006C000000}"/>
    <cellStyle name="Comma 21" xfId="401" xr:uid="{00000000-0005-0000-0000-00006D000000}"/>
    <cellStyle name="Comma 22" xfId="419" xr:uid="{51A2AEAA-CE1E-41B6-B111-DFF896D96D47}"/>
    <cellStyle name="Comma 3" xfId="9" xr:uid="{00000000-0005-0000-0000-00006E000000}"/>
    <cellStyle name="Comma 3 2" xfId="106" xr:uid="{00000000-0005-0000-0000-00006F000000}"/>
    <cellStyle name="Comma 3 2 2" xfId="107" xr:uid="{00000000-0005-0000-0000-000070000000}"/>
    <cellStyle name="Comma 3 3" xfId="287" xr:uid="{00000000-0005-0000-0000-000071000000}"/>
    <cellStyle name="Comma 3 4" xfId="322" xr:uid="{00000000-0005-0000-0000-000072000000}"/>
    <cellStyle name="Comma 4" xfId="108" xr:uid="{00000000-0005-0000-0000-000073000000}"/>
    <cellStyle name="Comma 4 2" xfId="109" xr:uid="{00000000-0005-0000-0000-000074000000}"/>
    <cellStyle name="Comma 4 2 2" xfId="288" xr:uid="{00000000-0005-0000-0000-000075000000}"/>
    <cellStyle name="Comma 4 3" xfId="110" xr:uid="{00000000-0005-0000-0000-000076000000}"/>
    <cellStyle name="Comma 4 3 2" xfId="289" xr:uid="{00000000-0005-0000-0000-000077000000}"/>
    <cellStyle name="Comma 4 4" xfId="290" xr:uid="{00000000-0005-0000-0000-000078000000}"/>
    <cellStyle name="Comma 4 5" xfId="111" xr:uid="{00000000-0005-0000-0000-000079000000}"/>
    <cellStyle name="Comma 4 6" xfId="280" xr:uid="{00000000-0005-0000-0000-00007A000000}"/>
    <cellStyle name="Comma 5" xfId="112" xr:uid="{00000000-0005-0000-0000-00007B000000}"/>
    <cellStyle name="Comma 6" xfId="113" xr:uid="{00000000-0005-0000-0000-00007C000000}"/>
    <cellStyle name="Comma 6 2" xfId="323" xr:uid="{00000000-0005-0000-0000-00007D000000}"/>
    <cellStyle name="Comma 7" xfId="114" xr:uid="{00000000-0005-0000-0000-00007E000000}"/>
    <cellStyle name="Comma 7 2" xfId="411" xr:uid="{817E0F44-1B8B-4110-897F-DB4FB43287F2}"/>
    <cellStyle name="Comma 8" xfId="115" xr:uid="{00000000-0005-0000-0000-00007F000000}"/>
    <cellStyle name="Comma 9" xfId="116" xr:uid="{00000000-0005-0000-0000-000080000000}"/>
    <cellStyle name="Comma(2)" xfId="117" xr:uid="{00000000-0005-0000-0000-000081000000}"/>
    <cellStyle name="Comma0 - Style2" xfId="118" xr:uid="{00000000-0005-0000-0000-000082000000}"/>
    <cellStyle name="Comma1 - Style1" xfId="119" xr:uid="{00000000-0005-0000-0000-000083000000}"/>
    <cellStyle name="Comments" xfId="120" xr:uid="{00000000-0005-0000-0000-000084000000}"/>
    <cellStyle name="Currency" xfId="2" builtinId="4"/>
    <cellStyle name="Currency 10" xfId="324" xr:uid="{00000000-0005-0000-0000-000086000000}"/>
    <cellStyle name="Currency 11" xfId="371" xr:uid="{00000000-0005-0000-0000-000087000000}"/>
    <cellStyle name="Currency 11 2" xfId="391" xr:uid="{00000000-0005-0000-0000-000088000000}"/>
    <cellStyle name="Currency 12" xfId="402" xr:uid="{00000000-0005-0000-0000-000089000000}"/>
    <cellStyle name="Currency 13" xfId="417" xr:uid="{176F644F-6A7D-403D-8931-2129587EE7A4}"/>
    <cellStyle name="Currency 2" xfId="10" xr:uid="{00000000-0005-0000-0000-00008A000000}"/>
    <cellStyle name="Currency 2 2" xfId="11" xr:uid="{00000000-0005-0000-0000-00008B000000}"/>
    <cellStyle name="Currency 2 2 2" xfId="123" xr:uid="{00000000-0005-0000-0000-00008C000000}"/>
    <cellStyle name="Currency 2 3" xfId="122" xr:uid="{00000000-0005-0000-0000-00008D000000}"/>
    <cellStyle name="Currency 2 3 2" xfId="325" xr:uid="{00000000-0005-0000-0000-00008E000000}"/>
    <cellStyle name="Currency 2 6" xfId="12" xr:uid="{00000000-0005-0000-0000-00008F000000}"/>
    <cellStyle name="Currency 2 6 2" xfId="13" xr:uid="{00000000-0005-0000-0000-000090000000}"/>
    <cellStyle name="Currency 3" xfId="14" xr:uid="{00000000-0005-0000-0000-000091000000}"/>
    <cellStyle name="Currency 3 2" xfId="125" xr:uid="{00000000-0005-0000-0000-000092000000}"/>
    <cellStyle name="Currency 3 3" xfId="124" xr:uid="{00000000-0005-0000-0000-000093000000}"/>
    <cellStyle name="Currency 3 4" xfId="291" xr:uid="{00000000-0005-0000-0000-000094000000}"/>
    <cellStyle name="Currency 4" xfId="15" xr:uid="{00000000-0005-0000-0000-000095000000}"/>
    <cellStyle name="Currency 4 2" xfId="16" xr:uid="{00000000-0005-0000-0000-000096000000}"/>
    <cellStyle name="Currency 5" xfId="121" xr:uid="{00000000-0005-0000-0000-000097000000}"/>
    <cellStyle name="Currency 5 2" xfId="276" xr:uid="{00000000-0005-0000-0000-000098000000}"/>
    <cellStyle name="Currency 5 3" xfId="292" xr:uid="{00000000-0005-0000-0000-000099000000}"/>
    <cellStyle name="Currency 6" xfId="293" xr:uid="{00000000-0005-0000-0000-00009A000000}"/>
    <cellStyle name="Currency 7" xfId="294" xr:uid="{00000000-0005-0000-0000-00009B000000}"/>
    <cellStyle name="Currency 7 2" xfId="416" xr:uid="{5A156F1A-1010-4570-95D1-9E17A3F63F9A}"/>
    <cellStyle name="Currency 8" xfId="326" xr:uid="{00000000-0005-0000-0000-00009C000000}"/>
    <cellStyle name="Currency 9" xfId="327" xr:uid="{00000000-0005-0000-0000-00009D000000}"/>
    <cellStyle name="Data Enter" xfId="126" xr:uid="{00000000-0005-0000-0000-00009E000000}"/>
    <cellStyle name="date" xfId="328" xr:uid="{00000000-0005-0000-0000-00009F000000}"/>
    <cellStyle name="Explanatory Text 2" xfId="128" xr:uid="{00000000-0005-0000-0000-0000A0000000}"/>
    <cellStyle name="Explanatory Text 3" xfId="127" xr:uid="{00000000-0005-0000-0000-0000A1000000}"/>
    <cellStyle name="FactSheet" xfId="129" xr:uid="{00000000-0005-0000-0000-0000A2000000}"/>
    <cellStyle name="fish" xfId="329" xr:uid="{00000000-0005-0000-0000-0000A3000000}"/>
    <cellStyle name="Good 2" xfId="131" xr:uid="{00000000-0005-0000-0000-0000A4000000}"/>
    <cellStyle name="Good 3" xfId="130" xr:uid="{00000000-0005-0000-0000-0000A5000000}"/>
    <cellStyle name="Heading 1 2" xfId="133" xr:uid="{00000000-0005-0000-0000-0000A6000000}"/>
    <cellStyle name="Heading 1 2 2" xfId="330" xr:uid="{00000000-0005-0000-0000-0000A7000000}"/>
    <cellStyle name="Heading 1 3" xfId="132" xr:uid="{00000000-0005-0000-0000-0000A8000000}"/>
    <cellStyle name="Heading 1 3 2" xfId="331" xr:uid="{00000000-0005-0000-0000-0000A9000000}"/>
    <cellStyle name="Heading 2 2" xfId="135" xr:uid="{00000000-0005-0000-0000-0000AA000000}"/>
    <cellStyle name="Heading 2 2 2" xfId="332" xr:uid="{00000000-0005-0000-0000-0000AB000000}"/>
    <cellStyle name="Heading 2 3" xfId="134" xr:uid="{00000000-0005-0000-0000-0000AC000000}"/>
    <cellStyle name="Heading 2 3 2" xfId="333" xr:uid="{00000000-0005-0000-0000-0000AD000000}"/>
    <cellStyle name="Heading 3 2" xfId="137" xr:uid="{00000000-0005-0000-0000-0000AE000000}"/>
    <cellStyle name="Heading 3 2 2" xfId="334" xr:uid="{00000000-0005-0000-0000-0000AF000000}"/>
    <cellStyle name="Heading 3 3" xfId="136" xr:uid="{00000000-0005-0000-0000-0000B0000000}"/>
    <cellStyle name="Heading 3 3 2" xfId="335" xr:uid="{00000000-0005-0000-0000-0000B1000000}"/>
    <cellStyle name="Heading 4 2" xfId="139" xr:uid="{00000000-0005-0000-0000-0000B2000000}"/>
    <cellStyle name="Heading 4 3" xfId="138" xr:uid="{00000000-0005-0000-0000-0000B3000000}"/>
    <cellStyle name="Heading 4 4" xfId="403" xr:uid="{00000000-0005-0000-0000-0000B4000000}"/>
    <cellStyle name="Hyperlink 2" xfId="140" xr:uid="{00000000-0005-0000-0000-0000B5000000}"/>
    <cellStyle name="Hyperlink 3" xfId="141" xr:uid="{00000000-0005-0000-0000-0000B6000000}"/>
    <cellStyle name="Hyperlink 3 2" xfId="295" xr:uid="{00000000-0005-0000-0000-0000B7000000}"/>
    <cellStyle name="Input 2" xfId="143" xr:uid="{00000000-0005-0000-0000-0000B8000000}"/>
    <cellStyle name="Input 3" xfId="142" xr:uid="{00000000-0005-0000-0000-0000B9000000}"/>
    <cellStyle name="Input 4" xfId="404" xr:uid="{00000000-0005-0000-0000-0000BA000000}"/>
    <cellStyle name="input(0)" xfId="144" xr:uid="{00000000-0005-0000-0000-0000BB000000}"/>
    <cellStyle name="Input(2)" xfId="145" xr:uid="{00000000-0005-0000-0000-0000BC000000}"/>
    <cellStyle name="Linked Cell 2" xfId="147" xr:uid="{00000000-0005-0000-0000-0000BD000000}"/>
    <cellStyle name="Linked Cell 2 2" xfId="336" xr:uid="{00000000-0005-0000-0000-0000BE000000}"/>
    <cellStyle name="Linked Cell 3" xfId="146" xr:uid="{00000000-0005-0000-0000-0000BF000000}"/>
    <cellStyle name="Neutral 2" xfId="149" xr:uid="{00000000-0005-0000-0000-0000C0000000}"/>
    <cellStyle name="Neutral 2 2" xfId="337" xr:uid="{00000000-0005-0000-0000-0000C1000000}"/>
    <cellStyle name="Neutral 3" xfId="148" xr:uid="{00000000-0005-0000-0000-0000C2000000}"/>
    <cellStyle name="New_normal" xfId="150" xr:uid="{00000000-0005-0000-0000-0000C3000000}"/>
    <cellStyle name="Normal" xfId="0" builtinId="0"/>
    <cellStyle name="Normal - Style1" xfId="151" xr:uid="{00000000-0005-0000-0000-0000C5000000}"/>
    <cellStyle name="Normal - Style2" xfId="152" xr:uid="{00000000-0005-0000-0000-0000C6000000}"/>
    <cellStyle name="Normal - Style3" xfId="153" xr:uid="{00000000-0005-0000-0000-0000C7000000}"/>
    <cellStyle name="Normal - Style4" xfId="154" xr:uid="{00000000-0005-0000-0000-0000C8000000}"/>
    <cellStyle name="Normal - Style5" xfId="155" xr:uid="{00000000-0005-0000-0000-0000C9000000}"/>
    <cellStyle name="Normal 10" xfId="156" xr:uid="{00000000-0005-0000-0000-0000CA000000}"/>
    <cellStyle name="Normal 10 2" xfId="17" xr:uid="{00000000-0005-0000-0000-0000CB000000}"/>
    <cellStyle name="Normal 10 2 2" xfId="339" xr:uid="{00000000-0005-0000-0000-0000CC000000}"/>
    <cellStyle name="Normal 10 2 3" xfId="338" xr:uid="{00000000-0005-0000-0000-0000CD000000}"/>
    <cellStyle name="Normal 10 4 3 2" xfId="415" xr:uid="{E9B53672-33F1-4A2F-9B98-A332F31B04D2}"/>
    <cellStyle name="Normal 10_2112 DF Schedule" xfId="340" xr:uid="{00000000-0005-0000-0000-0000CE000000}"/>
    <cellStyle name="Normal 100" xfId="380" xr:uid="{00000000-0005-0000-0000-0000CF000000}"/>
    <cellStyle name="Normal 101" xfId="382" xr:uid="{00000000-0005-0000-0000-0000D0000000}"/>
    <cellStyle name="Normal 102" xfId="383" xr:uid="{00000000-0005-0000-0000-0000D1000000}"/>
    <cellStyle name="Normal 103" xfId="384" xr:uid="{00000000-0005-0000-0000-0000D2000000}"/>
    <cellStyle name="Normal 104" xfId="385" xr:uid="{00000000-0005-0000-0000-0000D3000000}"/>
    <cellStyle name="Normal 105" xfId="381" xr:uid="{00000000-0005-0000-0000-0000D4000000}"/>
    <cellStyle name="Normal 106" xfId="386" xr:uid="{00000000-0005-0000-0000-0000D5000000}"/>
    <cellStyle name="Normal 107" xfId="387" xr:uid="{00000000-0005-0000-0000-0000D6000000}"/>
    <cellStyle name="Normal 108" xfId="388" xr:uid="{00000000-0005-0000-0000-0000D7000000}"/>
    <cellStyle name="Normal 109" xfId="394" xr:uid="{00000000-0005-0000-0000-0000D8000000}"/>
    <cellStyle name="Normal 11" xfId="157" xr:uid="{00000000-0005-0000-0000-0000D9000000}"/>
    <cellStyle name="Normal 110" xfId="418" xr:uid="{FAFAE991-67EA-42B6-A8DC-F10518412182}"/>
    <cellStyle name="Normal 12" xfId="158" xr:uid="{00000000-0005-0000-0000-0000DA000000}"/>
    <cellStyle name="Normal 12 2" xfId="341" xr:uid="{00000000-0005-0000-0000-0000DB000000}"/>
    <cellStyle name="Normal 13" xfId="159" xr:uid="{00000000-0005-0000-0000-0000DC000000}"/>
    <cellStyle name="Normal 13 2" xfId="342" xr:uid="{00000000-0005-0000-0000-0000DD000000}"/>
    <cellStyle name="Normal 14" xfId="160" xr:uid="{00000000-0005-0000-0000-0000DE000000}"/>
    <cellStyle name="Normal 14 2" xfId="343" xr:uid="{00000000-0005-0000-0000-0000DF000000}"/>
    <cellStyle name="Normal 15" xfId="161" xr:uid="{00000000-0005-0000-0000-0000E0000000}"/>
    <cellStyle name="Normal 15 2" xfId="344" xr:uid="{00000000-0005-0000-0000-0000E1000000}"/>
    <cellStyle name="Normal 16" xfId="162" xr:uid="{00000000-0005-0000-0000-0000E2000000}"/>
    <cellStyle name="Normal 16 2" xfId="345" xr:uid="{00000000-0005-0000-0000-0000E3000000}"/>
    <cellStyle name="Normal 163" xfId="410" xr:uid="{E5B31473-AD8F-45E5-9B78-A571B1090DE3}"/>
    <cellStyle name="Normal 17" xfId="163" xr:uid="{00000000-0005-0000-0000-0000E4000000}"/>
    <cellStyle name="Normal 17 2" xfId="346" xr:uid="{00000000-0005-0000-0000-0000E5000000}"/>
    <cellStyle name="Normal 18" xfId="164" xr:uid="{00000000-0005-0000-0000-0000E6000000}"/>
    <cellStyle name="Normal 18 2" xfId="347" xr:uid="{00000000-0005-0000-0000-0000E7000000}"/>
    <cellStyle name="Normal 19" xfId="165" xr:uid="{00000000-0005-0000-0000-0000E8000000}"/>
    <cellStyle name="Normal 19 2" xfId="348" xr:uid="{00000000-0005-0000-0000-0000E9000000}"/>
    <cellStyle name="Normal 2" xfId="18" xr:uid="{00000000-0005-0000-0000-0000EA000000}"/>
    <cellStyle name="Normal 2 2" xfId="19" xr:uid="{00000000-0005-0000-0000-0000EB000000}"/>
    <cellStyle name="Normal 2 2 2" xfId="167" xr:uid="{00000000-0005-0000-0000-0000EC000000}"/>
    <cellStyle name="Normal 2 2 3" xfId="166" xr:uid="{00000000-0005-0000-0000-0000ED000000}"/>
    <cellStyle name="Normal 2 2_Actual_Fuel" xfId="168" xr:uid="{00000000-0005-0000-0000-0000EE000000}"/>
    <cellStyle name="Normal 2 3" xfId="169" xr:uid="{00000000-0005-0000-0000-0000EF000000}"/>
    <cellStyle name="Normal 2 3 2" xfId="170" xr:uid="{00000000-0005-0000-0000-0000F0000000}"/>
    <cellStyle name="Normal 2 3 3" xfId="296" xr:uid="{00000000-0005-0000-0000-0000F1000000}"/>
    <cellStyle name="Normal 2 4" xfId="297" xr:uid="{00000000-0005-0000-0000-0000F2000000}"/>
    <cellStyle name="Normal 2 5" xfId="298" xr:uid="{00000000-0005-0000-0000-0000F3000000}"/>
    <cellStyle name="Normal 2_2012-10" xfId="171" xr:uid="{00000000-0005-0000-0000-0000F4000000}"/>
    <cellStyle name="Normal 20" xfId="172" xr:uid="{00000000-0005-0000-0000-0000F5000000}"/>
    <cellStyle name="Normal 21" xfId="173" xr:uid="{00000000-0005-0000-0000-0000F6000000}"/>
    <cellStyle name="Normal 22" xfId="174" xr:uid="{00000000-0005-0000-0000-0000F7000000}"/>
    <cellStyle name="Normal 23" xfId="175" xr:uid="{00000000-0005-0000-0000-0000F8000000}"/>
    <cellStyle name="Normal 24" xfId="176" xr:uid="{00000000-0005-0000-0000-0000F9000000}"/>
    <cellStyle name="Normal 25" xfId="177" xr:uid="{00000000-0005-0000-0000-0000FA000000}"/>
    <cellStyle name="Normal 26" xfId="178" xr:uid="{00000000-0005-0000-0000-0000FB000000}"/>
    <cellStyle name="Normal 27" xfId="179" xr:uid="{00000000-0005-0000-0000-0000FC000000}"/>
    <cellStyle name="Normal 28" xfId="180" xr:uid="{00000000-0005-0000-0000-0000FD000000}"/>
    <cellStyle name="Normal 29" xfId="181" xr:uid="{00000000-0005-0000-0000-0000FE000000}"/>
    <cellStyle name="Normal 3" xfId="20" xr:uid="{00000000-0005-0000-0000-0000FF000000}"/>
    <cellStyle name="Normal 3 2" xfId="183" xr:uid="{00000000-0005-0000-0000-000000010000}"/>
    <cellStyle name="Normal 3 3" xfId="182" xr:uid="{00000000-0005-0000-0000-000001010000}"/>
    <cellStyle name="Normal 3 4" xfId="281" xr:uid="{00000000-0005-0000-0000-000002010000}"/>
    <cellStyle name="Normal 3_2012 PR" xfId="184" xr:uid="{00000000-0005-0000-0000-000003010000}"/>
    <cellStyle name="Normal 30" xfId="185" xr:uid="{00000000-0005-0000-0000-000004010000}"/>
    <cellStyle name="Normal 31" xfId="186" xr:uid="{00000000-0005-0000-0000-000005010000}"/>
    <cellStyle name="Normal 32" xfId="187" xr:uid="{00000000-0005-0000-0000-000006010000}"/>
    <cellStyle name="Normal 33" xfId="188" xr:uid="{00000000-0005-0000-0000-000007010000}"/>
    <cellStyle name="Normal 34" xfId="189" xr:uid="{00000000-0005-0000-0000-000008010000}"/>
    <cellStyle name="Normal 35" xfId="190" xr:uid="{00000000-0005-0000-0000-000009010000}"/>
    <cellStyle name="Normal 36" xfId="191" xr:uid="{00000000-0005-0000-0000-00000A010000}"/>
    <cellStyle name="Normal 37" xfId="192" xr:uid="{00000000-0005-0000-0000-00000B010000}"/>
    <cellStyle name="Normal 38" xfId="193" xr:uid="{00000000-0005-0000-0000-00000C010000}"/>
    <cellStyle name="Normal 39" xfId="194" xr:uid="{00000000-0005-0000-0000-00000D010000}"/>
    <cellStyle name="Normal 4" xfId="21" xr:uid="{00000000-0005-0000-0000-00000E010000}"/>
    <cellStyle name="Normal 4 2" xfId="195" xr:uid="{00000000-0005-0000-0000-00000F010000}"/>
    <cellStyle name="Normal 40" xfId="196" xr:uid="{00000000-0005-0000-0000-000010010000}"/>
    <cellStyle name="Normal 41" xfId="197" xr:uid="{00000000-0005-0000-0000-000011010000}"/>
    <cellStyle name="Normal 42" xfId="198" xr:uid="{00000000-0005-0000-0000-000012010000}"/>
    <cellStyle name="Normal 43" xfId="199" xr:uid="{00000000-0005-0000-0000-000013010000}"/>
    <cellStyle name="Normal 44" xfId="200" xr:uid="{00000000-0005-0000-0000-000014010000}"/>
    <cellStyle name="Normal 45" xfId="201" xr:uid="{00000000-0005-0000-0000-000015010000}"/>
    <cellStyle name="Normal 46" xfId="202" xr:uid="{00000000-0005-0000-0000-000016010000}"/>
    <cellStyle name="Normal 47" xfId="203" xr:uid="{00000000-0005-0000-0000-000017010000}"/>
    <cellStyle name="Normal 48" xfId="204" xr:uid="{00000000-0005-0000-0000-000018010000}"/>
    <cellStyle name="Normal 49" xfId="205" xr:uid="{00000000-0005-0000-0000-000019010000}"/>
    <cellStyle name="Normal 5" xfId="22" xr:uid="{00000000-0005-0000-0000-00001A010000}"/>
    <cellStyle name="Normal 5 2" xfId="206" xr:uid="{00000000-0005-0000-0000-00001B010000}"/>
    <cellStyle name="Normal 5_2112 DF Schedule" xfId="349" xr:uid="{00000000-0005-0000-0000-00001C010000}"/>
    <cellStyle name="Normal 50" xfId="207" xr:uid="{00000000-0005-0000-0000-00001D010000}"/>
    <cellStyle name="Normal 51" xfId="208" xr:uid="{00000000-0005-0000-0000-00001E010000}"/>
    <cellStyle name="Normal 52" xfId="209" xr:uid="{00000000-0005-0000-0000-00001F010000}"/>
    <cellStyle name="Normal 53" xfId="210" xr:uid="{00000000-0005-0000-0000-000020010000}"/>
    <cellStyle name="Normal 54" xfId="211" xr:uid="{00000000-0005-0000-0000-000021010000}"/>
    <cellStyle name="Normal 55" xfId="212" xr:uid="{00000000-0005-0000-0000-000022010000}"/>
    <cellStyle name="Normal 56" xfId="213" xr:uid="{00000000-0005-0000-0000-000023010000}"/>
    <cellStyle name="Normal 57" xfId="214" xr:uid="{00000000-0005-0000-0000-000024010000}"/>
    <cellStyle name="Normal 58" xfId="215" xr:uid="{00000000-0005-0000-0000-000025010000}"/>
    <cellStyle name="Normal 59" xfId="216" xr:uid="{00000000-0005-0000-0000-000026010000}"/>
    <cellStyle name="Normal 6" xfId="23" xr:uid="{00000000-0005-0000-0000-000027010000}"/>
    <cellStyle name="Normal 6 2" xfId="217" xr:uid="{00000000-0005-0000-0000-000028010000}"/>
    <cellStyle name="Normal 60" xfId="218" xr:uid="{00000000-0005-0000-0000-000029010000}"/>
    <cellStyle name="Normal 61" xfId="219" xr:uid="{00000000-0005-0000-0000-00002A010000}"/>
    <cellStyle name="Normal 62" xfId="220" xr:uid="{00000000-0005-0000-0000-00002B010000}"/>
    <cellStyle name="Normal 63" xfId="221" xr:uid="{00000000-0005-0000-0000-00002C010000}"/>
    <cellStyle name="Normal 64" xfId="222" xr:uid="{00000000-0005-0000-0000-00002D010000}"/>
    <cellStyle name="Normal 65" xfId="223" xr:uid="{00000000-0005-0000-0000-00002E010000}"/>
    <cellStyle name="Normal 66" xfId="224" xr:uid="{00000000-0005-0000-0000-00002F010000}"/>
    <cellStyle name="Normal 67" xfId="225" xr:uid="{00000000-0005-0000-0000-000030010000}"/>
    <cellStyle name="Normal 68" xfId="226" xr:uid="{00000000-0005-0000-0000-000031010000}"/>
    <cellStyle name="Normal 69" xfId="227" xr:uid="{00000000-0005-0000-0000-000032010000}"/>
    <cellStyle name="Normal 7" xfId="228" xr:uid="{00000000-0005-0000-0000-000033010000}"/>
    <cellStyle name="Normal 70" xfId="229" xr:uid="{00000000-0005-0000-0000-000034010000}"/>
    <cellStyle name="Normal 71" xfId="230" xr:uid="{00000000-0005-0000-0000-000035010000}"/>
    <cellStyle name="Normal 72" xfId="231" xr:uid="{00000000-0005-0000-0000-000036010000}"/>
    <cellStyle name="Normal 73" xfId="232" xr:uid="{00000000-0005-0000-0000-000037010000}"/>
    <cellStyle name="Normal 74" xfId="233" xr:uid="{00000000-0005-0000-0000-000038010000}"/>
    <cellStyle name="Normal 75" xfId="234" xr:uid="{00000000-0005-0000-0000-000039010000}"/>
    <cellStyle name="Normal 76" xfId="235" xr:uid="{00000000-0005-0000-0000-00003A010000}"/>
    <cellStyle name="Normal 77" xfId="236" xr:uid="{00000000-0005-0000-0000-00003B010000}"/>
    <cellStyle name="Normal 78" xfId="237" xr:uid="{00000000-0005-0000-0000-00003C010000}"/>
    <cellStyle name="Normal 79" xfId="238" xr:uid="{00000000-0005-0000-0000-00003D010000}"/>
    <cellStyle name="Normal 8" xfId="239" xr:uid="{00000000-0005-0000-0000-00003E010000}"/>
    <cellStyle name="Normal 80" xfId="240" xr:uid="{00000000-0005-0000-0000-00003F010000}"/>
    <cellStyle name="Normal 81" xfId="241" xr:uid="{00000000-0005-0000-0000-000040010000}"/>
    <cellStyle name="Normal 82" xfId="242" xr:uid="{00000000-0005-0000-0000-000041010000}"/>
    <cellStyle name="Normal 83" xfId="243" xr:uid="{00000000-0005-0000-0000-000042010000}"/>
    <cellStyle name="Normal 84" xfId="38" xr:uid="{00000000-0005-0000-0000-000043010000}"/>
    <cellStyle name="Normal 84 2" xfId="278" xr:uid="{00000000-0005-0000-0000-000044010000}"/>
    <cellStyle name="Normal 84 3" xfId="350" xr:uid="{00000000-0005-0000-0000-000045010000}"/>
    <cellStyle name="Normal 85" xfId="252" xr:uid="{00000000-0005-0000-0000-000046010000}"/>
    <cellStyle name="Normal 86" xfId="270" xr:uid="{00000000-0005-0000-0000-000047010000}"/>
    <cellStyle name="Normal 87" xfId="271" xr:uid="{00000000-0005-0000-0000-000048010000}"/>
    <cellStyle name="Normal 88" xfId="272" xr:uid="{00000000-0005-0000-0000-000049010000}"/>
    <cellStyle name="Normal 89" xfId="273" xr:uid="{00000000-0005-0000-0000-00004A010000}"/>
    <cellStyle name="Normal 9" xfId="244" xr:uid="{00000000-0005-0000-0000-00004B010000}"/>
    <cellStyle name="Normal 90" xfId="274" xr:uid="{00000000-0005-0000-0000-00004C010000}"/>
    <cellStyle name="Normal 91" xfId="279" xr:uid="{00000000-0005-0000-0000-00004D010000}"/>
    <cellStyle name="Normal 92" xfId="369" xr:uid="{00000000-0005-0000-0000-00004E010000}"/>
    <cellStyle name="Normal 92 2" xfId="389" xr:uid="{00000000-0005-0000-0000-00004F010000}"/>
    <cellStyle name="Normal 93" xfId="373" xr:uid="{00000000-0005-0000-0000-000050010000}"/>
    <cellStyle name="Normal 93 2" xfId="393" xr:uid="{00000000-0005-0000-0000-000051010000}"/>
    <cellStyle name="Normal 94" xfId="374" xr:uid="{00000000-0005-0000-0000-000052010000}"/>
    <cellStyle name="Normal 95" xfId="375" xr:uid="{00000000-0005-0000-0000-000053010000}"/>
    <cellStyle name="Normal 96" xfId="376" xr:uid="{00000000-0005-0000-0000-000054010000}"/>
    <cellStyle name="Normal 97" xfId="377" xr:uid="{00000000-0005-0000-0000-000055010000}"/>
    <cellStyle name="Normal 98" xfId="378" xr:uid="{00000000-0005-0000-0000-000056010000}"/>
    <cellStyle name="Normal 99" xfId="379" xr:uid="{00000000-0005-0000-0000-000057010000}"/>
    <cellStyle name="Normal_Price out" xfId="4" xr:uid="{00000000-0005-0000-0000-00005A010000}"/>
    <cellStyle name="Note 2" xfId="246" xr:uid="{00000000-0005-0000-0000-00005C010000}"/>
    <cellStyle name="Note 2 2" xfId="351" xr:uid="{00000000-0005-0000-0000-00005D010000}"/>
    <cellStyle name="Note 3" xfId="245" xr:uid="{00000000-0005-0000-0000-00005E010000}"/>
    <cellStyle name="Note 3 2" xfId="352" xr:uid="{00000000-0005-0000-0000-00005F010000}"/>
    <cellStyle name="Note 4" xfId="405" xr:uid="{00000000-0005-0000-0000-000060010000}"/>
    <cellStyle name="Note 5" xfId="413" xr:uid="{BFD9A9E8-E532-4D38-918B-940E915D7A76}"/>
    <cellStyle name="Note 6" xfId="409" xr:uid="{51138B6F-8003-4D7B-9D20-7978408F6184}"/>
    <cellStyle name="Notes" xfId="247" xr:uid="{00000000-0005-0000-0000-000061010000}"/>
    <cellStyle name="Output 2" xfId="249" xr:uid="{00000000-0005-0000-0000-000062010000}"/>
    <cellStyle name="Output 3" xfId="248" xr:uid="{00000000-0005-0000-0000-000063010000}"/>
    <cellStyle name="Output 4" xfId="406" xr:uid="{00000000-0005-0000-0000-000064010000}"/>
    <cellStyle name="Percent" xfId="3" builtinId="5"/>
    <cellStyle name="Percent 10" xfId="407" xr:uid="{00000000-0005-0000-0000-000066010000}"/>
    <cellStyle name="Percent 11" xfId="412" xr:uid="{4C2FF831-E660-46BC-922F-6A7907F82937}"/>
    <cellStyle name="Percent 2" xfId="24" xr:uid="{00000000-0005-0000-0000-000067010000}"/>
    <cellStyle name="Percent 2 2" xfId="25" xr:uid="{00000000-0005-0000-0000-000068010000}"/>
    <cellStyle name="Percent 2 2 2" xfId="251" xr:uid="{00000000-0005-0000-0000-000069010000}"/>
    <cellStyle name="Percent 2 3" xfId="353" xr:uid="{00000000-0005-0000-0000-00006A010000}"/>
    <cellStyle name="Percent 2 6" xfId="26" xr:uid="{00000000-0005-0000-0000-00006B010000}"/>
    <cellStyle name="Percent 3" xfId="27" xr:uid="{00000000-0005-0000-0000-00006C010000}"/>
    <cellStyle name="Percent 3 2" xfId="28" xr:uid="{00000000-0005-0000-0000-00006D010000}"/>
    <cellStyle name="Percent 4" xfId="29" xr:uid="{00000000-0005-0000-0000-00006E010000}"/>
    <cellStyle name="Percent 4 2" xfId="355" xr:uid="{00000000-0005-0000-0000-00006F010000}"/>
    <cellStyle name="Percent 4 3" xfId="354" xr:uid="{00000000-0005-0000-0000-000070010000}"/>
    <cellStyle name="Percent 5" xfId="253" xr:uid="{00000000-0005-0000-0000-000071010000}"/>
    <cellStyle name="Percent 5 2" xfId="414" xr:uid="{2C5FCC71-CBAD-4533-AE44-6DD166E63E8F}"/>
    <cellStyle name="Percent 6" xfId="254" xr:uid="{00000000-0005-0000-0000-000072010000}"/>
    <cellStyle name="Percent 7" xfId="250" xr:uid="{00000000-0005-0000-0000-000073010000}"/>
    <cellStyle name="Percent 7 2" xfId="275" xr:uid="{00000000-0005-0000-0000-000074010000}"/>
    <cellStyle name="Percent 7 3" xfId="356" xr:uid="{00000000-0005-0000-0000-000075010000}"/>
    <cellStyle name="Percent 8" xfId="357" xr:uid="{00000000-0005-0000-0000-000076010000}"/>
    <cellStyle name="Percent 9" xfId="372" xr:uid="{00000000-0005-0000-0000-000077010000}"/>
    <cellStyle name="Percent 9 2" xfId="392" xr:uid="{00000000-0005-0000-0000-000078010000}"/>
    <cellStyle name="Percent(1)" xfId="255" xr:uid="{00000000-0005-0000-0000-000079010000}"/>
    <cellStyle name="Percent(2)" xfId="256" xr:uid="{00000000-0005-0000-0000-00007A010000}"/>
    <cellStyle name="PRM" xfId="257" xr:uid="{00000000-0005-0000-0000-00007B010000}"/>
    <cellStyle name="PRM 2" xfId="258" xr:uid="{00000000-0005-0000-0000-00007C010000}"/>
    <cellStyle name="PRM 3" xfId="259" xr:uid="{00000000-0005-0000-0000-00007D010000}"/>
    <cellStyle name="PRM_2011-11" xfId="260" xr:uid="{00000000-0005-0000-0000-00007E010000}"/>
    <cellStyle name="PS_Comma" xfId="30" xr:uid="{00000000-0005-0000-0000-00007F010000}"/>
    <cellStyle name="PSChar" xfId="31" xr:uid="{00000000-0005-0000-0000-000080010000}"/>
    <cellStyle name="PSDate" xfId="32" xr:uid="{00000000-0005-0000-0000-000081010000}"/>
    <cellStyle name="PSDec" xfId="33" xr:uid="{00000000-0005-0000-0000-000082010000}"/>
    <cellStyle name="PSHeading" xfId="34" xr:uid="{00000000-0005-0000-0000-000083010000}"/>
    <cellStyle name="PSInt" xfId="35" xr:uid="{00000000-0005-0000-0000-000084010000}"/>
    <cellStyle name="PSSpacer" xfId="36" xr:uid="{00000000-0005-0000-0000-000085010000}"/>
    <cellStyle name="STYL0 - Style1" xfId="358" xr:uid="{00000000-0005-0000-0000-000086010000}"/>
    <cellStyle name="STYL1 - Style2" xfId="359" xr:uid="{00000000-0005-0000-0000-000087010000}"/>
    <cellStyle name="STYL2 - Style3" xfId="360" xr:uid="{00000000-0005-0000-0000-000088010000}"/>
    <cellStyle name="STYL3 - Style4" xfId="361" xr:uid="{00000000-0005-0000-0000-000089010000}"/>
    <cellStyle name="STYL4 - Style5" xfId="362" xr:uid="{00000000-0005-0000-0000-00008A010000}"/>
    <cellStyle name="STYL5 - Style6" xfId="363" xr:uid="{00000000-0005-0000-0000-00008B010000}"/>
    <cellStyle name="STYL6 - Style7" xfId="364" xr:uid="{00000000-0005-0000-0000-00008C010000}"/>
    <cellStyle name="STYL7 - Style8" xfId="365" xr:uid="{00000000-0005-0000-0000-00008D010000}"/>
    <cellStyle name="Style 1" xfId="261" xr:uid="{00000000-0005-0000-0000-00008E010000}"/>
    <cellStyle name="Style 1 2" xfId="262" xr:uid="{00000000-0005-0000-0000-00008F010000}"/>
    <cellStyle name="STYLE1" xfId="263" xr:uid="{00000000-0005-0000-0000-000090010000}"/>
    <cellStyle name="sub heading" xfId="366" xr:uid="{00000000-0005-0000-0000-000091010000}"/>
    <cellStyle name="Title 2" xfId="265" xr:uid="{00000000-0005-0000-0000-000092010000}"/>
    <cellStyle name="Title 3" xfId="264" xr:uid="{00000000-0005-0000-0000-000093010000}"/>
    <cellStyle name="title 4" xfId="408" xr:uid="{00000000-0005-0000-0000-000094010000}"/>
    <cellStyle name="Total 2" xfId="267" xr:uid="{00000000-0005-0000-0000-000095010000}"/>
    <cellStyle name="Total 2 2" xfId="367" xr:uid="{00000000-0005-0000-0000-000096010000}"/>
    <cellStyle name="Total 3" xfId="266" xr:uid="{00000000-0005-0000-0000-000097010000}"/>
    <cellStyle name="Total 3 2" xfId="368" xr:uid="{00000000-0005-0000-0000-000098010000}"/>
    <cellStyle name="Warning Text 2" xfId="269" xr:uid="{00000000-0005-0000-0000-000099010000}"/>
    <cellStyle name="Warning Text 3" xfId="268" xr:uid="{00000000-0005-0000-0000-00009A010000}"/>
    <cellStyle name="WM_STANDARD" xfId="37" xr:uid="{00000000-0005-0000-0000-00009B01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21" Type="http://schemas.openxmlformats.org/officeDocument/2006/relationships/externalLink" Target="externalLinks/externalLink18.xml"/><Relationship Id="rId34" Type="http://schemas.openxmlformats.org/officeDocument/2006/relationships/customXml" Target="../customXml/item1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sharedStrings" Target="sharedStrings.xml"/><Relationship Id="rId37" Type="http://schemas.openxmlformats.org/officeDocument/2006/relationships/customXml" Target="../customXml/item4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customXml" Target="../customXml/item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88352</xdr:colOff>
      <xdr:row>1</xdr:row>
      <xdr:rowOff>106680</xdr:rowOff>
    </xdr:from>
    <xdr:to>
      <xdr:col>12</xdr:col>
      <xdr:colOff>156245</xdr:colOff>
      <xdr:row>15</xdr:row>
      <xdr:rowOff>115747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68529B7-61A9-4CA6-86B8-C01DE9A297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352" y="6873240"/>
          <a:ext cx="10484433" cy="2569387"/>
        </a:xfrm>
        <a:prstGeom prst="rect">
          <a:avLst/>
        </a:prstGeom>
      </xdr:spPr>
    </xdr:pic>
    <xdr:clientData/>
  </xdr:twoCellAnchor>
  <xdr:twoCellAnchor editAs="oneCell">
    <xdr:from>
      <xdr:col>0</xdr:col>
      <xdr:colOff>7620</xdr:colOff>
      <xdr:row>17</xdr:row>
      <xdr:rowOff>66328</xdr:rowOff>
    </xdr:from>
    <xdr:to>
      <xdr:col>12</xdr:col>
      <xdr:colOff>91440</xdr:colOff>
      <xdr:row>32</xdr:row>
      <xdr:rowOff>174749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488E86A-B8B4-41BE-A475-51D4ADCE3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" y="9758968"/>
          <a:ext cx="10500360" cy="2851621"/>
        </a:xfrm>
        <a:prstGeom prst="rect">
          <a:avLst/>
        </a:prstGeom>
      </xdr:spPr>
    </xdr:pic>
    <xdr:clientData/>
  </xdr:twoCellAnchor>
  <xdr:twoCellAnchor>
    <xdr:from>
      <xdr:col>8</xdr:col>
      <xdr:colOff>487680</xdr:colOff>
      <xdr:row>6</xdr:row>
      <xdr:rowOff>144780</xdr:rowOff>
    </xdr:from>
    <xdr:to>
      <xdr:col>14</xdr:col>
      <xdr:colOff>76200</xdr:colOff>
      <xdr:row>13</xdr:row>
      <xdr:rowOff>175260</xdr:rowOff>
    </xdr:to>
    <xdr:cxnSp macro="">
      <xdr:nvCxnSpPr>
        <xdr:cNvPr id="4" name="Straight Arrow Connector 3">
          <a:extLst>
            <a:ext uri="{FF2B5EF4-FFF2-40B4-BE49-F238E27FC236}">
              <a16:creationId xmlns:a16="http://schemas.microsoft.com/office/drawing/2014/main" id="{2E56E9C3-BEDC-40C6-839E-0F61C8A43C21}"/>
            </a:ext>
          </a:extLst>
        </xdr:cNvPr>
        <xdr:cNvCxnSpPr/>
      </xdr:nvCxnSpPr>
      <xdr:spPr>
        <a:xfrm flipH="1">
          <a:off x="7581900" y="7825740"/>
          <a:ext cx="5006340" cy="13106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167640</xdr:colOff>
      <xdr:row>63</xdr:row>
      <xdr:rowOff>7157</xdr:rowOff>
    </xdr:from>
    <xdr:to>
      <xdr:col>12</xdr:col>
      <xdr:colOff>480060</xdr:colOff>
      <xdr:row>76</xdr:row>
      <xdr:rowOff>62402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AB555E0-1B90-414A-A67E-81E22555CC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65860" y="18112277"/>
          <a:ext cx="9730740" cy="2432685"/>
        </a:xfrm>
        <a:prstGeom prst="rect">
          <a:avLst/>
        </a:prstGeom>
      </xdr:spPr>
    </xdr:pic>
    <xdr:clientData/>
  </xdr:twoCellAnchor>
  <xdr:twoCellAnchor editAs="oneCell">
    <xdr:from>
      <xdr:col>0</xdr:col>
      <xdr:colOff>967740</xdr:colOff>
      <xdr:row>77</xdr:row>
      <xdr:rowOff>167640</xdr:rowOff>
    </xdr:from>
    <xdr:to>
      <xdr:col>10</xdr:col>
      <xdr:colOff>638621</xdr:colOff>
      <xdr:row>100</xdr:row>
      <xdr:rowOff>161219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618C2D37-AFD7-49DB-B7F0-AA3003F5B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67740" y="20833080"/>
          <a:ext cx="8350061" cy="419981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129540</xdr:rowOff>
    </xdr:from>
    <xdr:to>
      <xdr:col>10</xdr:col>
      <xdr:colOff>538190</xdr:colOff>
      <xdr:row>59</xdr:row>
      <xdr:rowOff>62088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EC73156-F128-4B3E-AB93-8E58CD8EE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98220" y="12748260"/>
          <a:ext cx="8219150" cy="4687428"/>
        </a:xfrm>
        <a:prstGeom prst="rect">
          <a:avLst/>
        </a:prstGeom>
      </xdr:spPr>
    </xdr:pic>
    <xdr:clientData/>
  </xdr:twoCellAnchor>
  <xdr:twoCellAnchor>
    <xdr:from>
      <xdr:col>8</xdr:col>
      <xdr:colOff>297180</xdr:colOff>
      <xdr:row>24</xdr:row>
      <xdr:rowOff>99060</xdr:rowOff>
    </xdr:from>
    <xdr:to>
      <xdr:col>14</xdr:col>
      <xdr:colOff>137160</xdr:colOff>
      <xdr:row>32</xdr:row>
      <xdr:rowOff>30480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81DD99D2-07EC-4782-985C-50BE926C4230}"/>
            </a:ext>
          </a:extLst>
        </xdr:cNvPr>
        <xdr:cNvCxnSpPr/>
      </xdr:nvCxnSpPr>
      <xdr:spPr>
        <a:xfrm flipH="1">
          <a:off x="7391400" y="4488180"/>
          <a:ext cx="5257800" cy="139446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114300</xdr:colOff>
      <xdr:row>66</xdr:row>
      <xdr:rowOff>144780</xdr:rowOff>
    </xdr:from>
    <xdr:to>
      <xdr:col>14</xdr:col>
      <xdr:colOff>228600</xdr:colOff>
      <xdr:row>74</xdr:row>
      <xdr:rowOff>144780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98598490-117F-4C89-A7A6-CC507FBF2BBC}"/>
            </a:ext>
          </a:extLst>
        </xdr:cNvPr>
        <xdr:cNvCxnSpPr/>
      </xdr:nvCxnSpPr>
      <xdr:spPr>
        <a:xfrm flipH="1">
          <a:off x="8001000" y="12214860"/>
          <a:ext cx="4739640" cy="14630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AFE199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%60%60Maria%20Documents/%60BU404%20Docs/%60%60Rate%20Cases/4487/WUTC%20Model%20-%20Klickitat%20-%20Dec%202022%20v4%20-%20final%20internal%20version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lossr\Local%20Settings\Temporary%20Internet%20Files\OLK2\SupervOverhead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nts%20and%20Settings\lossr\Local%20Settings\Temporary%20Internet%20Files\OLK2\OverheadLabor03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siderepublicservices.com/Users/yeddlyu/Desktop/Budget%20Template/08-27-2014/Templates/TRAN%20v1.02%20-%20locked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172-01\Share\Division\Accounting\2014\Accounts%20Receivable\County%20&amp;%20City%20Reporting\172%20-%20Eastside\Bellevue\12%20December\2014%20Bellevue%20Monthly%20Report%20December-Diane.xlsb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04%20Budget\2004%20Proposed%20Collection%20Revenu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DPUBLIC\EXCEL\97SEATAC\SKM97TON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\Z$\Users\dkermode\Documents\+2018\LG%20replacement\SolidWaste-NonPublic%20LG%202018%20V5.0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05%20Budget%20Templates\Working%20Templates\TRA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04%20Budget%20Templates\RPLB_%20NC04%20v2.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OCUME~1\CurleyM\LOCALS~1\Temp\RPLB_IND04%20v2.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windows/TEMP/AFE199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Users/Chuck%20&amp;%20Erin/AppData/Local/Temp/Temp1_Infinium%20to%20Lawson%20Mapping-final.zip/Infin%20to%20Laws%20Co-AU%20Mapping%201-5-09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\K$\Division\Accounting\2018%20Budget\4487\2018%204487%20Collection%2010.31.17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Users/Chuck%20&amp;%20Erin/AppData/Local/Temp/Temp1_Infinium%20to%20Lawson%20Mapping-final.zip/AW%20P&amp;L%20map%2008112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Users/mendobi/AppData/Local/Microsoft/Windows/Temporary%20Internet%20Files/Content.Outlook/R1VAHYB7/4172/2017.10%20_%204172%20Eastside%20Recycle%20Credits-Revised.xlsb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%60%60Maria%20Documents/%60BU404%20Docs/%60%60Rate%20Cases/4487/STAFF%20WUTC%20Model%20-%204487%20to%20file%20v2.xlsb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tateofwa-my.sharepoint.com/Users/dkermode/Documents/+2018/LG%20replacement/SolidWaste-NonPublic%20LG%202018%20V5.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2004%20Budget%20Templates\RPLB_IND04%20v2.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\Z$\Users\Chuck%20&amp;%20Erin\AppData\Local\Temp\Temp1_Infinium%20to%20Lawson%20Mapping-final.zip\Infin%20to%20Laws%20Co-AU%20Mapping%201-5-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Division\Accounting\WUTC\2019\Klickitat%20(Tri)%20County\2019\WUTC%20Rate%20Case%202019\Data%20Pulls\2018%204487%20Collection%2010.30.18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\Z$\Users\Chuck%20&amp;%20Erin\AppData\Local\Temp\Temp1_Infinium%20to%20Lawson%20Mapping-final.zip\AW%20P&amp;L%20map%2008112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ient\Z$\District\Joe_Garza\mark%20gregg\WUTC%20Files\Eastside\Eastside%20Rate%20Case%202006\Eastside%20RC%202006%20Filing%20Docs\Proforma%20Eastside%202005%204.17.0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yDocuments\F-E-B%20Div%20%23%20Propos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ndobi/AppData/Local/Microsoft/Windows/Temporary%20Internet%20Files/Content.Outlook/R1VAHYB7/4172/2017.10%20_%204172%20Eastside%20Recycle%20Credits-Revised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E by Company"/>
      <sheetName val="AFE by Writer"/>
      <sheetName val="AFE Table"/>
      <sheetName val="Recap 99"/>
      <sheetName val="Table 99"/>
      <sheetName val="Recap GL Codes"/>
      <sheetName val="GL Codes"/>
      <sheetName val="Formula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I3">
            <v>94181</v>
          </cell>
        </row>
      </sheetData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Non-Regulated Operations"/>
      <sheetName val="G Cert Financial"/>
      <sheetName val="RS Cap Struct."/>
      <sheetName val="LG Public 2018 V5.2c"/>
      <sheetName val="LG Public 2018 V5.2c MSW"/>
      <sheetName val="LG Public 2018 V5.2c RCY"/>
      <sheetName val="LG Public 2018 V5.2c YW"/>
      <sheetName val="LG Public 2018 V5.2c MF RCY"/>
      <sheetName val="Alloc Summary"/>
      <sheetName val="Proforma"/>
      <sheetName val="PF Restate"/>
      <sheetName val="PF Adj"/>
      <sheetName val="PR Narrative"/>
      <sheetName val="Summary &amp; PF"/>
      <sheetName val="PR vs GL"/>
      <sheetName val="Summary Calc &amp; Lookup"/>
      <sheetName val="Alloc Impact"/>
      <sheetName val="PA340"/>
      <sheetName val="Walkback Instructions"/>
      <sheetName val="Summary PR Data"/>
      <sheetName val="Lookup Data &gt;"/>
      <sheetName val="Union Wage &amp; Pension"/>
      <sheetName val="L&amp;I"/>
      <sheetName val="Rev Narrative &amp; Instructions"/>
      <sheetName val="Revenue Lookup"/>
      <sheetName val="SQL Revenue Analysis"/>
      <sheetName val="OTH Rev Sumry"/>
      <sheetName val="Rev Ref Tables"/>
      <sheetName val="Price Out Summ"/>
      <sheetName val="Resi Price Out"/>
      <sheetName val="Comm (+MF) Price Out"/>
      <sheetName val="IND (+MF) Price Out"/>
      <sheetName val="RES Counts"/>
      <sheetName val="Resi Charge Codes"/>
      <sheetName val="Comm Charge Codes"/>
      <sheetName val="IR Revenue"/>
      <sheetName val="RO Revenue"/>
      <sheetName val="Route Hrs Instructions"/>
      <sheetName val="Truck Hrs Sum"/>
      <sheetName val="Resi Comm Hours Summary"/>
      <sheetName val="Pivot Ops Jan 22 - Dec 22"/>
      <sheetName val="Detail"/>
      <sheetName val="Operation"/>
      <sheetName val="Resi Update"/>
      <sheetName val="Com Rte Split"/>
      <sheetName val="IND Hrs Sum"/>
      <sheetName val="IND Hrs Data"/>
      <sheetName val="IND Sum Confirm"/>
      <sheetName val="Route Analysis"/>
      <sheetName val="Contract Ref Table"/>
      <sheetName val="Fuel Calc"/>
      <sheetName val="Disposal Instructions"/>
      <sheetName val="Disposal Summary (with IC)"/>
      <sheetName val="IC Disposal (2022)"/>
      <sheetName val="IC Rev (2022)"/>
      <sheetName val="Summary Disposal Data"/>
      <sheetName val="Disposal Ref Tables"/>
      <sheetName val="Avg Invest Instructions"/>
      <sheetName val="Avg Invest Summary"/>
      <sheetName val="4487 Asset Listing"/>
      <sheetName val="4487 Asset Register data"/>
      <sheetName val="Asset Type Tables"/>
      <sheetName val="Cont Count Instructions"/>
      <sheetName val="InfoPro Container Count Instr"/>
      <sheetName val="Container Counts"/>
      <sheetName val="Cont Count Data"/>
      <sheetName val="Cont Ref Tables"/>
      <sheetName val="Tons Master Report &gt;"/>
      <sheetName val="CoS"/>
      <sheetName val="Meeks"/>
      <sheetName val="Essbase Instructions"/>
      <sheetName val="Essbase P&amp;L"/>
      <sheetName val="4487 Balance Sheet"/>
      <sheetName val="Essbase Stats"/>
      <sheetName val="4584 P&amp;L - Aff. Co. MRF"/>
      <sheetName val="4584 BS - Aff. Co. MRF"/>
      <sheetName val="G-12 FS (Smartview)"/>
      <sheetName val="ALGL prior years history"/>
      <sheetName val="WRRA Dues"/>
      <sheetName val="City Tax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ervSummary"/>
      <sheetName val="SupervAllocation"/>
      <sheetName val="SupervisoryLabor"/>
      <sheetName val="Risk"/>
    </sheetNames>
    <sheetDataSet>
      <sheetData sheetId="0"/>
      <sheetData sheetId="1"/>
      <sheetData sheetId="2"/>
      <sheetData sheetId="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ervSummary"/>
      <sheetName val="SupervAllocation"/>
      <sheetName val="Tr-EquShopSummary"/>
      <sheetName val="Tr-EquShopAllocation"/>
      <sheetName val="CntShopSummary"/>
      <sheetName val="CntShopAllocation"/>
      <sheetName val="AllOverheadLabor"/>
      <sheetName val="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k Rates Q4"/>
      <sheetName val="Risk Rates Bud"/>
      <sheetName val="UPLOAD"/>
      <sheetName val="UPLOAD2"/>
      <sheetName val="FB165 Job"/>
      <sheetName val="LOB Summary"/>
      <sheetName val="IC Div Input"/>
      <sheetName val="IC Summary"/>
      <sheetName val="Auto-Populate Key"/>
      <sheetName val="TS Revenue OS"/>
      <sheetName val="TS Revenue IC"/>
      <sheetName val="Price Inc"/>
      <sheetName val="Recycling &amp; SOM"/>
      <sheetName val="Int Growth"/>
      <sheetName val="Disposal-Transportation"/>
      <sheetName val="Direct Labor"/>
      <sheetName val="Supervisory Labor"/>
      <sheetName val="Supr Benefits"/>
      <sheetName val="Repairs &amp; Maint"/>
      <sheetName val="Risk"/>
      <sheetName val="Blank1"/>
      <sheetName val="Blank2"/>
      <sheetName val="Blank3"/>
      <sheetName val="AM255"/>
    </sheetNames>
    <sheetDataSet>
      <sheetData sheetId="0"/>
      <sheetData sheetId="1"/>
      <sheetData sheetId="2"/>
      <sheetData sheetId="3"/>
      <sheetData sheetId="4"/>
      <sheetData sheetId="5">
        <row r="3">
          <cell r="C3">
            <v>3887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tes"/>
      <sheetName val="Cover"/>
      <sheetName val="Dashboard"/>
      <sheetName val="Calcuation"/>
      <sheetName val="1A Resi Counts &amp; Billing."/>
      <sheetName val="1B Multifamily Counts &amp;Billing "/>
      <sheetName val="1C Commercial Counts &amp; Billing"/>
      <sheetName val="2 Multifamily Listing"/>
      <sheetName val="3 Commercial Listing"/>
      <sheetName val="4 Customer Notes Log"/>
      <sheetName val="5 Phone Stats"/>
      <sheetName val="6 Website Utilization"/>
      <sheetName val="7 Setup and Service Errors"/>
      <sheetName val="8 Deliveries"/>
      <sheetName val="9 Misses"/>
      <sheetName val="10 Customer Credits"/>
      <sheetName val="11 Drop Box Services"/>
      <sheetName val="12 Set-Outs"/>
      <sheetName val="13 14 Tons "/>
      <sheetName val="15 Disposal Price Report"/>
      <sheetName val="16 Accidents-Infractions"/>
      <sheetName val="17 Promotions"/>
      <sheetName val="18 Litter"/>
      <sheetName val="19 Bulky Waste"/>
      <sheetName val="20 Pilot Programs"/>
      <sheetName val="21 Performance Fees."/>
    </sheetNames>
    <sheetDataSet>
      <sheetData sheetId="0"/>
      <sheetData sheetId="1"/>
      <sheetData sheetId="2"/>
      <sheetData sheetId="3">
        <row r="3">
          <cell r="I3">
            <v>42004</v>
          </cell>
        </row>
        <row r="5">
          <cell r="I5" t="str">
            <v>Single Family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ommercial Rev"/>
      <sheetName val="Residential Rev"/>
      <sheetName val="Industrial Rev"/>
      <sheetName val="Coll-Other Rev"/>
      <sheetName val="Commercial_Rev"/>
      <sheetName val="Residential_Rev"/>
      <sheetName val="Industrial_Rev"/>
      <sheetName val="Coll-Other_Rev"/>
      <sheetName val="SupervisoryLabor"/>
      <sheetName val="treas"/>
      <sheetName val="Output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97TONS"/>
      <sheetName val="KM97TONS"/>
      <sheetName val="ST97TONS"/>
      <sheetName val="MV97TONS"/>
      <sheetName val="KT97TONS"/>
      <sheetName val="KC_STATS"/>
      <sheetName val="BURIEN"/>
      <sheetName val="DESMOINES"/>
      <sheetName val="KENT"/>
      <sheetName val="NORMANDY"/>
      <sheetName val="TUKWILA"/>
      <sheetName val="PRICES"/>
      <sheetName val="ComRec"/>
      <sheetName val="C&amp;MFCUST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G Nonpublic 2018 V5.0"/>
    </sheetNames>
    <sheetDataSet>
      <sheetData sheetId="0">
        <row r="55">
          <cell r="W55">
            <v>5.7225999999999999</v>
          </cell>
          <cell r="Y55">
            <v>5.6985000000000001</v>
          </cell>
        </row>
        <row r="56">
          <cell r="W56">
            <v>5.7082699999999997</v>
          </cell>
          <cell r="Y56">
            <v>5.6921999999999997</v>
          </cell>
        </row>
        <row r="58">
          <cell r="X58">
            <v>0.68367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LOAD2"/>
      <sheetName val="UPLOAD"/>
      <sheetName val="FB165 Job"/>
      <sheetName val="LOB Summary"/>
      <sheetName val="Price Inc"/>
      <sheetName val="Transfer Station Revenue"/>
      <sheetName val="Sale of Mat'l"/>
      <sheetName val="Internal Growth"/>
      <sheetName val="Disposal-3rd Pty Haul"/>
      <sheetName val="Direct Labor"/>
      <sheetName val="Direct Labor Benefits "/>
      <sheetName val="Supervisory Labor"/>
      <sheetName val="Repairs &amp; Maint"/>
      <sheetName val="Risk"/>
      <sheetName val="Blank1"/>
      <sheetName val="Blank2"/>
      <sheetName val="Blank3"/>
      <sheetName val="TRAN"/>
      <sheetName val="Direct labor Detail"/>
      <sheetName val="All Benefits"/>
    </sheetNames>
    <sheetDataSet>
      <sheetData sheetId="0"/>
      <sheetData sheetId="1"/>
      <sheetData sheetId="2"/>
      <sheetData sheetId="3"/>
      <sheetData sheetId="4"/>
      <sheetData sheetId="5" refreshError="1">
        <row r="188">
          <cell r="A188" t="str">
            <v>Transfer Station Tip Fees - O/S</v>
          </cell>
          <cell r="B188" t="str">
            <v>No</v>
          </cell>
        </row>
        <row r="189">
          <cell r="A189" t="str">
            <v>Transfer Station Tip Fees - I/C</v>
          </cell>
          <cell r="B189" t="str">
            <v>Yes</v>
          </cell>
        </row>
        <row r="190">
          <cell r="A190" t="str">
            <v>Transfer Station Tip Fees - Intra/C</v>
          </cell>
          <cell r="B190" t="str">
            <v>Yes</v>
          </cell>
        </row>
        <row r="191">
          <cell r="A191" t="str">
            <v>TS Tip Fees OCC - O/S</v>
          </cell>
          <cell r="B191" t="str">
            <v>No</v>
          </cell>
        </row>
        <row r="192">
          <cell r="A192" t="str">
            <v>TS Tip Fees ONP - O/S</v>
          </cell>
          <cell r="B192" t="str">
            <v>No</v>
          </cell>
        </row>
        <row r="193">
          <cell r="A193" t="str">
            <v>TS Tip Fees Paper - O/S</v>
          </cell>
          <cell r="B193" t="str">
            <v>No</v>
          </cell>
        </row>
        <row r="194">
          <cell r="A194" t="str">
            <v>TS Tip Fees Plastic - O/S</v>
          </cell>
          <cell r="B194" t="str">
            <v>No</v>
          </cell>
        </row>
        <row r="195">
          <cell r="A195" t="str">
            <v>TS Tip Fees Aluminum - O/S</v>
          </cell>
          <cell r="B195" t="str">
            <v>No</v>
          </cell>
        </row>
        <row r="196">
          <cell r="A196" t="str">
            <v>TS Tip Fees Tin - O/S</v>
          </cell>
          <cell r="B196" t="str">
            <v>No</v>
          </cell>
        </row>
        <row r="197">
          <cell r="A197" t="str">
            <v>TS Tip Fees Metal - O/S</v>
          </cell>
          <cell r="B197" t="str">
            <v>No</v>
          </cell>
        </row>
        <row r="198">
          <cell r="A198" t="str">
            <v>TS Tip Fees Glass - O/S</v>
          </cell>
          <cell r="B198" t="str">
            <v>No</v>
          </cell>
        </row>
        <row r="199">
          <cell r="A199" t="str">
            <v>TS Tip Fees Organics - O/S</v>
          </cell>
          <cell r="B199" t="str">
            <v>No</v>
          </cell>
        </row>
        <row r="200">
          <cell r="A200" t="str">
            <v>TS Tip Fees Other - O/S</v>
          </cell>
          <cell r="B200" t="str">
            <v>No</v>
          </cell>
        </row>
        <row r="201">
          <cell r="A201" t="str">
            <v>TS Tip Fees OCC - I/C</v>
          </cell>
          <cell r="B201" t="str">
            <v>Yes</v>
          </cell>
        </row>
        <row r="202">
          <cell r="A202" t="str">
            <v>TS Tip Fees ONP - I/C</v>
          </cell>
          <cell r="B202" t="str">
            <v>Yes</v>
          </cell>
        </row>
        <row r="203">
          <cell r="A203" t="str">
            <v>TS Tip Fees Paper - I/C</v>
          </cell>
          <cell r="B203" t="str">
            <v>Yes</v>
          </cell>
        </row>
        <row r="204">
          <cell r="A204" t="str">
            <v>TS Tip Fees Plastic - I/C</v>
          </cell>
          <cell r="B204" t="str">
            <v>Yes</v>
          </cell>
        </row>
        <row r="205">
          <cell r="A205" t="str">
            <v>TS Tip Fees Aluminum - I/C</v>
          </cell>
          <cell r="B205" t="str">
            <v>Yes</v>
          </cell>
        </row>
        <row r="206">
          <cell r="A206" t="str">
            <v>TS Tip Fees Tin - I/C</v>
          </cell>
          <cell r="B206" t="str">
            <v>Yes</v>
          </cell>
        </row>
        <row r="207">
          <cell r="A207" t="str">
            <v>TS Tip Fees Metal - I/C</v>
          </cell>
          <cell r="B207" t="str">
            <v>Yes</v>
          </cell>
        </row>
        <row r="208">
          <cell r="A208" t="str">
            <v>TS Tip Fees Glass - I/C</v>
          </cell>
          <cell r="B208" t="str">
            <v>Yes</v>
          </cell>
        </row>
        <row r="209">
          <cell r="A209" t="str">
            <v>TS Tip Fees Organics - I/C</v>
          </cell>
          <cell r="B209" t="str">
            <v>Yes</v>
          </cell>
        </row>
        <row r="210">
          <cell r="A210" t="str">
            <v>TS Tip Fees Other - I/C</v>
          </cell>
          <cell r="B210" t="str">
            <v>Yes</v>
          </cell>
        </row>
        <row r="211">
          <cell r="A211" t="str">
            <v>TS Tip Fees OCC - Intra/C</v>
          </cell>
          <cell r="B211" t="str">
            <v>Yes</v>
          </cell>
        </row>
        <row r="212">
          <cell r="A212" t="str">
            <v>TS Tip Fees ONP - Intra/C</v>
          </cell>
          <cell r="B212" t="str">
            <v>Yes</v>
          </cell>
        </row>
        <row r="213">
          <cell r="A213" t="str">
            <v>TS Tip Fees Paper - Intra/C</v>
          </cell>
          <cell r="B213" t="str">
            <v>Yes</v>
          </cell>
        </row>
        <row r="214">
          <cell r="A214" t="str">
            <v>TS Tip Fees Plastic - Intra/C</v>
          </cell>
          <cell r="B214" t="str">
            <v>Yes</v>
          </cell>
        </row>
        <row r="215">
          <cell r="A215" t="str">
            <v>TS Tip Fees Aluminum - Intra/C</v>
          </cell>
          <cell r="B215" t="str">
            <v>Yes</v>
          </cell>
        </row>
        <row r="216">
          <cell r="A216" t="str">
            <v>TS Tip Fees Tin - Intra/C</v>
          </cell>
          <cell r="B216" t="str">
            <v>Yes</v>
          </cell>
        </row>
        <row r="217">
          <cell r="A217" t="str">
            <v>TS Tip Fees Metal - Intra/C</v>
          </cell>
          <cell r="B217" t="str">
            <v>Yes</v>
          </cell>
        </row>
        <row r="218">
          <cell r="A218" t="str">
            <v>TS Tip Fees Glass - Intra/C</v>
          </cell>
          <cell r="B218" t="str">
            <v>Yes</v>
          </cell>
        </row>
        <row r="219">
          <cell r="A219" t="str">
            <v>TS Tip Fees Organics - Intra/C</v>
          </cell>
          <cell r="B219" t="str">
            <v>Yes</v>
          </cell>
        </row>
        <row r="220">
          <cell r="A220" t="str">
            <v>TS Tip Fees Other - Intra/C</v>
          </cell>
          <cell r="B220" t="str">
            <v>Yes</v>
          </cell>
        </row>
      </sheetData>
      <sheetData sheetId="6"/>
      <sheetData sheetId="7"/>
      <sheetData sheetId="8">
        <row r="161">
          <cell r="A161" t="str">
            <v>Transfer Station O/S - Landfill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LOAD2"/>
      <sheetName val="UPLOAD"/>
      <sheetName val="FB165 Job"/>
      <sheetName val="LOB Summary"/>
      <sheetName val="Internal Growth"/>
      <sheetName val="Direct Labor"/>
      <sheetName val="Direct Labor Benefits "/>
      <sheetName val="Supervisory Labor"/>
      <sheetName val="Risk"/>
      <sheetName val="Blank1"/>
      <sheetName val="Blank2"/>
      <sheetName val="Blank3"/>
      <sheetName val="Commercial Re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LOAD2"/>
      <sheetName val="UPLOAD"/>
      <sheetName val="FB165 Job"/>
      <sheetName val="LOB Summary"/>
      <sheetName val="Industrial Rev"/>
      <sheetName val="Sale of Mat'l"/>
      <sheetName val="Int Growth Input"/>
      <sheetName val="Int Growth Results"/>
      <sheetName val="Disposal"/>
      <sheetName val="Direct Labor"/>
      <sheetName val="Direct Labor Benefits "/>
      <sheetName val="Supervisory Labor"/>
      <sheetName val="Repairs &amp; Maint"/>
      <sheetName val="Risk"/>
      <sheetName val="Blank1"/>
      <sheetName val="Blank2"/>
      <sheetName val="Blank3"/>
      <sheetName val="Sheet1"/>
      <sheetName val="Validation"/>
      <sheetName val="Months PI in"/>
      <sheetName val="FB165_Job"/>
      <sheetName val="LOB_Summary"/>
      <sheetName val="Industrial_Rev"/>
      <sheetName val="Sale_of_Mat'l"/>
      <sheetName val="Int_Growth_Input"/>
      <sheetName val="Int_Growth_Results"/>
      <sheetName val="Direct_Labor"/>
      <sheetName val="Direct_Labor_Benefits_"/>
      <sheetName val="Supervisory_Labor"/>
      <sheetName val="Repairs_&amp;_Maint"/>
      <sheetName val="Data Validation"/>
      <sheetName val=""/>
    </sheetNames>
    <sheetDataSet>
      <sheetData sheetId="0"/>
      <sheetData sheetId="1" refreshError="1">
        <row r="10">
          <cell r="B10">
            <v>0</v>
          </cell>
          <cell r="C10" t="str">
            <v>A</v>
          </cell>
          <cell r="D10" t="str">
            <v>301100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</row>
        <row r="11">
          <cell r="B11">
            <v>0</v>
          </cell>
          <cell r="C11" t="str">
            <v>A</v>
          </cell>
          <cell r="D11" t="str">
            <v>301120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</row>
        <row r="12">
          <cell r="B12">
            <v>0</v>
          </cell>
          <cell r="C12" t="str">
            <v>A</v>
          </cell>
          <cell r="D12" t="str">
            <v>301150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D13">
            <v>0</v>
          </cell>
        </row>
        <row r="14">
          <cell r="B14">
            <v>0</v>
          </cell>
          <cell r="C14" t="str">
            <v>A</v>
          </cell>
          <cell r="D14" t="str">
            <v>301160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B15">
            <v>0</v>
          </cell>
          <cell r="C15" t="str">
            <v>A</v>
          </cell>
          <cell r="D15" t="str">
            <v>301161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B16">
            <v>0</v>
          </cell>
          <cell r="C16" t="str">
            <v>A</v>
          </cell>
          <cell r="D16" t="str">
            <v>301168</v>
          </cell>
          <cell r="E16">
            <v>20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B17">
            <v>0</v>
          </cell>
          <cell r="C17" t="str">
            <v>A</v>
          </cell>
          <cell r="D17" t="str">
            <v>301168</v>
          </cell>
          <cell r="E17">
            <v>21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B18">
            <v>0</v>
          </cell>
          <cell r="C18" t="str">
            <v>A</v>
          </cell>
          <cell r="D18" t="str">
            <v>301168</v>
          </cell>
          <cell r="E18">
            <v>22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B19">
            <v>0</v>
          </cell>
          <cell r="C19" t="str">
            <v>A</v>
          </cell>
          <cell r="D19" t="str">
            <v>301168</v>
          </cell>
          <cell r="E19">
            <v>23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B20">
            <v>0</v>
          </cell>
          <cell r="C20" t="str">
            <v>A</v>
          </cell>
          <cell r="D20" t="str">
            <v>301168</v>
          </cell>
          <cell r="E20">
            <v>24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B21">
            <v>0</v>
          </cell>
          <cell r="C21" t="str">
            <v>A</v>
          </cell>
          <cell r="D21" t="str">
            <v>301168</v>
          </cell>
          <cell r="E21">
            <v>25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B22">
            <v>0</v>
          </cell>
          <cell r="C22" t="str">
            <v>A</v>
          </cell>
          <cell r="D22" t="str">
            <v>301168</v>
          </cell>
          <cell r="E22">
            <v>26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B23">
            <v>0</v>
          </cell>
          <cell r="C23" t="str">
            <v>A</v>
          </cell>
          <cell r="D23" t="str">
            <v>301168</v>
          </cell>
          <cell r="E23">
            <v>27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D24">
            <v>0</v>
          </cell>
        </row>
        <row r="25">
          <cell r="B25">
            <v>0</v>
          </cell>
          <cell r="C25" t="str">
            <v>A</v>
          </cell>
          <cell r="D25" t="str">
            <v>301190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B26">
            <v>0</v>
          </cell>
          <cell r="C26" t="str">
            <v>A</v>
          </cell>
          <cell r="D26" t="str">
            <v>301196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</row>
        <row r="27">
          <cell r="B27">
            <v>0</v>
          </cell>
          <cell r="C27" t="str">
            <v>A</v>
          </cell>
          <cell r="D27" t="str">
            <v>301197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B28">
            <v>0</v>
          </cell>
          <cell r="C28" t="str">
            <v>A</v>
          </cell>
          <cell r="D28" t="str">
            <v>301199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B31">
            <v>0</v>
          </cell>
          <cell r="C31" t="str">
            <v>A</v>
          </cell>
          <cell r="D31" t="str">
            <v>311100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B32">
            <v>0</v>
          </cell>
          <cell r="C32" t="str">
            <v>A</v>
          </cell>
          <cell r="D32" t="str">
            <v>311120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B33">
            <v>0</v>
          </cell>
          <cell r="C33" t="str">
            <v>A</v>
          </cell>
          <cell r="D33" t="str">
            <v>311150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D34">
            <v>0</v>
          </cell>
        </row>
        <row r="35">
          <cell r="B35">
            <v>0</v>
          </cell>
          <cell r="C35" t="str">
            <v>A</v>
          </cell>
          <cell r="D35" t="str">
            <v>311160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B36">
            <v>0</v>
          </cell>
          <cell r="C36" t="str">
            <v>A</v>
          </cell>
          <cell r="D36" t="str">
            <v>311161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B37">
            <v>0</v>
          </cell>
          <cell r="C37" t="str">
            <v>A</v>
          </cell>
          <cell r="D37" t="str">
            <v>311168</v>
          </cell>
          <cell r="E37">
            <v>20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B38">
            <v>0</v>
          </cell>
          <cell r="C38" t="str">
            <v>A</v>
          </cell>
          <cell r="D38" t="str">
            <v>311168</v>
          </cell>
          <cell r="E38">
            <v>21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B39">
            <v>0</v>
          </cell>
          <cell r="C39" t="str">
            <v>A</v>
          </cell>
          <cell r="D39" t="str">
            <v>311168</v>
          </cell>
          <cell r="E39">
            <v>22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B40">
            <v>0</v>
          </cell>
          <cell r="C40" t="str">
            <v>A</v>
          </cell>
          <cell r="D40" t="str">
            <v>311168</v>
          </cell>
          <cell r="E40">
            <v>23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B41">
            <v>0</v>
          </cell>
          <cell r="C41" t="str">
            <v>A</v>
          </cell>
          <cell r="D41" t="str">
            <v>311168</v>
          </cell>
          <cell r="E41">
            <v>24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B42">
            <v>0</v>
          </cell>
          <cell r="C42" t="str">
            <v>A</v>
          </cell>
          <cell r="D42" t="str">
            <v>311168</v>
          </cell>
          <cell r="E42">
            <v>25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B43">
            <v>0</v>
          </cell>
          <cell r="C43" t="str">
            <v>A</v>
          </cell>
          <cell r="D43" t="str">
            <v>311168</v>
          </cell>
          <cell r="E43">
            <v>26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B44">
            <v>0</v>
          </cell>
          <cell r="C44" t="str">
            <v>A</v>
          </cell>
          <cell r="D44" t="str">
            <v>311168</v>
          </cell>
          <cell r="E44">
            <v>27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D45">
            <v>0</v>
          </cell>
        </row>
        <row r="46">
          <cell r="B46">
            <v>0</v>
          </cell>
          <cell r="C46" t="str">
            <v>A</v>
          </cell>
          <cell r="D46" t="str">
            <v>311199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B49">
            <v>0</v>
          </cell>
          <cell r="C49" t="str">
            <v>A</v>
          </cell>
          <cell r="D49" t="str">
            <v>321100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B50">
            <v>0</v>
          </cell>
          <cell r="C50" t="str">
            <v>A</v>
          </cell>
          <cell r="D50" t="str">
            <v>321120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</row>
        <row r="51">
          <cell r="B51">
            <v>0</v>
          </cell>
          <cell r="C51" t="str">
            <v>A</v>
          </cell>
          <cell r="D51" t="str">
            <v>321150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  <row r="52">
          <cell r="D52">
            <v>0</v>
          </cell>
        </row>
        <row r="53">
          <cell r="B53">
            <v>0</v>
          </cell>
          <cell r="C53" t="str">
            <v>A</v>
          </cell>
          <cell r="D53" t="str">
            <v>321160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B54">
            <v>0</v>
          </cell>
          <cell r="C54" t="str">
            <v>A</v>
          </cell>
          <cell r="D54" t="str">
            <v>321161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B55">
            <v>0</v>
          </cell>
          <cell r="C55" t="str">
            <v>A</v>
          </cell>
          <cell r="D55" t="str">
            <v>321168</v>
          </cell>
          <cell r="E55">
            <v>20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B56">
            <v>0</v>
          </cell>
          <cell r="C56" t="str">
            <v>A</v>
          </cell>
          <cell r="D56" t="str">
            <v>321168</v>
          </cell>
          <cell r="E56">
            <v>21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B57">
            <v>0</v>
          </cell>
          <cell r="C57" t="str">
            <v>A</v>
          </cell>
          <cell r="D57" t="str">
            <v>321168</v>
          </cell>
          <cell r="E57">
            <v>22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B58">
            <v>0</v>
          </cell>
          <cell r="C58" t="str">
            <v>A</v>
          </cell>
          <cell r="D58" t="str">
            <v>321168</v>
          </cell>
          <cell r="E58">
            <v>23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B59">
            <v>0</v>
          </cell>
          <cell r="C59" t="str">
            <v>A</v>
          </cell>
          <cell r="D59" t="str">
            <v>321168</v>
          </cell>
          <cell r="E59">
            <v>24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B60">
            <v>0</v>
          </cell>
          <cell r="C60" t="str">
            <v>A</v>
          </cell>
          <cell r="D60" t="str">
            <v>321168</v>
          </cell>
          <cell r="E60">
            <v>25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B61">
            <v>0</v>
          </cell>
          <cell r="C61" t="str">
            <v>A</v>
          </cell>
          <cell r="D61" t="str">
            <v>321168</v>
          </cell>
          <cell r="E61">
            <v>26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</row>
        <row r="62">
          <cell r="B62">
            <v>0</v>
          </cell>
          <cell r="C62" t="str">
            <v>A</v>
          </cell>
          <cell r="D62" t="str">
            <v>321168</v>
          </cell>
          <cell r="E62">
            <v>27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</row>
        <row r="63">
          <cell r="D63">
            <v>0</v>
          </cell>
        </row>
        <row r="64">
          <cell r="B64">
            <v>0</v>
          </cell>
          <cell r="C64" t="str">
            <v>A</v>
          </cell>
          <cell r="D64" t="str">
            <v>321199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B68">
            <v>0</v>
          </cell>
          <cell r="C68" t="str">
            <v>A</v>
          </cell>
          <cell r="D68" t="str">
            <v>401100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</row>
        <row r="69">
          <cell r="B69">
            <v>0</v>
          </cell>
          <cell r="C69" t="str">
            <v>A</v>
          </cell>
          <cell r="D69" t="str">
            <v>411100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B70">
            <v>0</v>
          </cell>
          <cell r="C70" t="str">
            <v>A</v>
          </cell>
          <cell r="D70" t="str">
            <v>421100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B73">
            <v>0</v>
          </cell>
          <cell r="C73" t="str">
            <v>A</v>
          </cell>
          <cell r="D73" t="str">
            <v>401160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</row>
        <row r="74">
          <cell r="B74">
            <v>0</v>
          </cell>
          <cell r="C74" t="str">
            <v>A</v>
          </cell>
          <cell r="D74" t="str">
            <v>401161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B75">
            <v>0</v>
          </cell>
          <cell r="C75" t="str">
            <v>A</v>
          </cell>
          <cell r="D75" t="str">
            <v>401168</v>
          </cell>
          <cell r="E75">
            <v>20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B76">
            <v>0</v>
          </cell>
          <cell r="C76" t="str">
            <v>A</v>
          </cell>
          <cell r="D76" t="str">
            <v>401168</v>
          </cell>
          <cell r="E76">
            <v>21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B77">
            <v>0</v>
          </cell>
          <cell r="C77" t="str">
            <v>A</v>
          </cell>
          <cell r="D77" t="str">
            <v>401168</v>
          </cell>
          <cell r="E77">
            <v>22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</row>
        <row r="78">
          <cell r="B78">
            <v>0</v>
          </cell>
          <cell r="C78" t="str">
            <v>A</v>
          </cell>
          <cell r="D78" t="str">
            <v>401168</v>
          </cell>
          <cell r="E78">
            <v>23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</row>
        <row r="79">
          <cell r="B79">
            <v>0</v>
          </cell>
          <cell r="C79" t="str">
            <v>A</v>
          </cell>
          <cell r="D79" t="str">
            <v>401168</v>
          </cell>
          <cell r="E79">
            <v>24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</row>
        <row r="80">
          <cell r="B80">
            <v>0</v>
          </cell>
          <cell r="C80" t="str">
            <v>A</v>
          </cell>
          <cell r="D80" t="str">
            <v>401168</v>
          </cell>
          <cell r="E80">
            <v>25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</row>
        <row r="81">
          <cell r="B81">
            <v>0</v>
          </cell>
          <cell r="C81" t="str">
            <v>A</v>
          </cell>
          <cell r="D81" t="str">
            <v>401168</v>
          </cell>
          <cell r="E81">
            <v>26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</row>
        <row r="82">
          <cell r="B82">
            <v>0</v>
          </cell>
          <cell r="C82" t="str">
            <v>A</v>
          </cell>
          <cell r="D82" t="str">
            <v>401168</v>
          </cell>
          <cell r="E82">
            <v>27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</row>
        <row r="83">
          <cell r="B83">
            <v>0</v>
          </cell>
          <cell r="C83" t="str">
            <v>A</v>
          </cell>
          <cell r="D83" t="str">
            <v>411160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</row>
        <row r="84">
          <cell r="B84">
            <v>0</v>
          </cell>
          <cell r="C84" t="str">
            <v>A</v>
          </cell>
          <cell r="D84" t="str">
            <v>411161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</row>
        <row r="85">
          <cell r="B85">
            <v>0</v>
          </cell>
          <cell r="C85" t="str">
            <v>A</v>
          </cell>
          <cell r="D85" t="str">
            <v>411168</v>
          </cell>
          <cell r="E85">
            <v>20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</row>
        <row r="86">
          <cell r="B86">
            <v>0</v>
          </cell>
          <cell r="C86" t="str">
            <v>A</v>
          </cell>
          <cell r="D86" t="str">
            <v>411168</v>
          </cell>
          <cell r="E86">
            <v>21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B87">
            <v>0</v>
          </cell>
          <cell r="C87" t="str">
            <v>A</v>
          </cell>
          <cell r="D87" t="str">
            <v>411168</v>
          </cell>
          <cell r="E87">
            <v>22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B88">
            <v>0</v>
          </cell>
          <cell r="C88" t="str">
            <v>A</v>
          </cell>
          <cell r="D88" t="str">
            <v>411168</v>
          </cell>
          <cell r="E88">
            <v>23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B89">
            <v>0</v>
          </cell>
          <cell r="C89" t="str">
            <v>A</v>
          </cell>
          <cell r="D89" t="str">
            <v>411168</v>
          </cell>
          <cell r="E89">
            <v>24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</row>
        <row r="90">
          <cell r="B90">
            <v>0</v>
          </cell>
          <cell r="C90" t="str">
            <v>A</v>
          </cell>
          <cell r="D90" t="str">
            <v>411168</v>
          </cell>
          <cell r="E90">
            <v>25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</row>
        <row r="91">
          <cell r="B91">
            <v>0</v>
          </cell>
          <cell r="C91" t="str">
            <v>A</v>
          </cell>
          <cell r="D91" t="str">
            <v>411168</v>
          </cell>
          <cell r="E91">
            <v>26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</row>
        <row r="92">
          <cell r="B92">
            <v>0</v>
          </cell>
          <cell r="C92" t="str">
            <v>A</v>
          </cell>
          <cell r="D92" t="str">
            <v>411168</v>
          </cell>
          <cell r="E92">
            <v>27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</row>
        <row r="93">
          <cell r="B93">
            <v>0</v>
          </cell>
          <cell r="C93" t="str">
            <v>A</v>
          </cell>
          <cell r="D93" t="str">
            <v>421160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B94">
            <v>0</v>
          </cell>
          <cell r="C94" t="str">
            <v>A</v>
          </cell>
          <cell r="D94" t="str">
            <v>421161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</row>
        <row r="95">
          <cell r="B95">
            <v>0</v>
          </cell>
          <cell r="C95" t="str">
            <v>A</v>
          </cell>
          <cell r="D95" t="str">
            <v>421168</v>
          </cell>
          <cell r="E95">
            <v>20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B96">
            <v>0</v>
          </cell>
          <cell r="C96" t="str">
            <v>A</v>
          </cell>
          <cell r="D96" t="str">
            <v>421168</v>
          </cell>
          <cell r="E96">
            <v>21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</row>
        <row r="97">
          <cell r="B97">
            <v>0</v>
          </cell>
          <cell r="C97" t="str">
            <v>A</v>
          </cell>
          <cell r="D97" t="str">
            <v>421168</v>
          </cell>
          <cell r="E97">
            <v>22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</row>
        <row r="98">
          <cell r="B98">
            <v>0</v>
          </cell>
          <cell r="C98" t="str">
            <v>A</v>
          </cell>
          <cell r="D98" t="str">
            <v>421168</v>
          </cell>
          <cell r="E98">
            <v>23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B99">
            <v>0</v>
          </cell>
          <cell r="C99" t="str">
            <v>A</v>
          </cell>
          <cell r="D99" t="str">
            <v>421168</v>
          </cell>
          <cell r="E99">
            <v>24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B100">
            <v>0</v>
          </cell>
          <cell r="C100" t="str">
            <v>A</v>
          </cell>
          <cell r="D100" t="str">
            <v>421168</v>
          </cell>
          <cell r="E100">
            <v>25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</row>
        <row r="101">
          <cell r="B101">
            <v>0</v>
          </cell>
          <cell r="C101" t="str">
            <v>A</v>
          </cell>
          <cell r="D101" t="str">
            <v>421168</v>
          </cell>
          <cell r="E101">
            <v>26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B102">
            <v>0</v>
          </cell>
          <cell r="C102" t="str">
            <v>A</v>
          </cell>
          <cell r="D102" t="str">
            <v>421168</v>
          </cell>
          <cell r="E102">
            <v>27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D103">
            <v>0</v>
          </cell>
        </row>
        <row r="104">
          <cell r="D104">
            <v>0</v>
          </cell>
        </row>
        <row r="105">
          <cell r="B105">
            <v>0</v>
          </cell>
          <cell r="C105" t="str">
            <v>A</v>
          </cell>
          <cell r="D105" t="str">
            <v>401190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B106">
            <v>0</v>
          </cell>
          <cell r="C106" t="str">
            <v>A</v>
          </cell>
          <cell r="D106" t="str">
            <v>401192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B107">
            <v>0</v>
          </cell>
          <cell r="C107" t="str">
            <v>A</v>
          </cell>
          <cell r="D107" t="str">
            <v>411192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B108">
            <v>0</v>
          </cell>
          <cell r="C108" t="str">
            <v>A</v>
          </cell>
          <cell r="D108" t="str">
            <v>421192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B109">
            <v>0</v>
          </cell>
          <cell r="C109" t="str">
            <v>A</v>
          </cell>
          <cell r="D109" t="str">
            <v>401197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0">
          <cell r="B110">
            <v>0</v>
          </cell>
          <cell r="C110" t="str">
            <v>A</v>
          </cell>
          <cell r="D110" t="str">
            <v>401199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</row>
        <row r="111">
          <cell r="B111">
            <v>0</v>
          </cell>
          <cell r="C111" t="str">
            <v>A</v>
          </cell>
          <cell r="D111" t="str">
            <v>411199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B112">
            <v>0</v>
          </cell>
          <cell r="C112" t="str">
            <v>A</v>
          </cell>
          <cell r="D112" t="str">
            <v>421199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</row>
        <row r="113">
          <cell r="D113">
            <v>0</v>
          </cell>
        </row>
        <row r="114">
          <cell r="D114">
            <v>0</v>
          </cell>
        </row>
        <row r="115">
          <cell r="D115">
            <v>0</v>
          </cell>
        </row>
        <row r="116">
          <cell r="D116">
            <v>0</v>
          </cell>
        </row>
        <row r="117">
          <cell r="D117">
            <v>0</v>
          </cell>
        </row>
        <row r="118">
          <cell r="B118">
            <v>0</v>
          </cell>
          <cell r="C118" t="str">
            <v>A</v>
          </cell>
          <cell r="D118" t="str">
            <v>500010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</row>
        <row r="119">
          <cell r="B119">
            <v>0</v>
          </cell>
          <cell r="C119" t="str">
            <v>A</v>
          </cell>
          <cell r="D119" t="str">
            <v>500020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</row>
        <row r="120">
          <cell r="B120">
            <v>0</v>
          </cell>
          <cell r="C120" t="str">
            <v>A</v>
          </cell>
          <cell r="D120" t="str">
            <v>500030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</row>
        <row r="121">
          <cell r="B121">
            <v>0</v>
          </cell>
          <cell r="C121" t="str">
            <v>A</v>
          </cell>
          <cell r="D121" t="str">
            <v>500040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</row>
        <row r="122">
          <cell r="B122">
            <v>0</v>
          </cell>
          <cell r="C122" t="str">
            <v>A</v>
          </cell>
          <cell r="D122" t="str">
            <v>500050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</row>
        <row r="123">
          <cell r="B123">
            <v>0</v>
          </cell>
          <cell r="C123" t="str">
            <v>A</v>
          </cell>
          <cell r="D123" t="str">
            <v>500055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</row>
        <row r="124">
          <cell r="B124">
            <v>0</v>
          </cell>
          <cell r="C124" t="str">
            <v>A</v>
          </cell>
          <cell r="D124" t="str">
            <v>500060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</row>
        <row r="125">
          <cell r="B125">
            <v>0</v>
          </cell>
          <cell r="C125" t="str">
            <v>A</v>
          </cell>
          <cell r="D125" t="str">
            <v>500170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</row>
        <row r="126">
          <cell r="B126">
            <v>0</v>
          </cell>
          <cell r="C126" t="str">
            <v>A</v>
          </cell>
          <cell r="D126" t="str">
            <v>500172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</row>
        <row r="127">
          <cell r="B127">
            <v>0</v>
          </cell>
          <cell r="C127" t="str">
            <v>A</v>
          </cell>
          <cell r="D127" t="str">
            <v>500173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</row>
        <row r="128">
          <cell r="B128">
            <v>0</v>
          </cell>
          <cell r="C128" t="str">
            <v>A</v>
          </cell>
          <cell r="D128" t="str">
            <v>500174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</row>
        <row r="129">
          <cell r="B129">
            <v>0</v>
          </cell>
          <cell r="C129" t="str">
            <v>A</v>
          </cell>
          <cell r="D129" t="str">
            <v>500176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</row>
        <row r="130">
          <cell r="B130">
            <v>0</v>
          </cell>
          <cell r="C130" t="str">
            <v>A</v>
          </cell>
          <cell r="D130" t="str">
            <v>500175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</row>
        <row r="131">
          <cell r="B131">
            <v>0</v>
          </cell>
          <cell r="C131" t="str">
            <v>A</v>
          </cell>
          <cell r="D131" t="str">
            <v>500186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</row>
        <row r="132">
          <cell r="B132">
            <v>0</v>
          </cell>
          <cell r="C132" t="str">
            <v>A</v>
          </cell>
          <cell r="D132" t="str">
            <v>500188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</row>
        <row r="133">
          <cell r="D133">
            <v>0</v>
          </cell>
        </row>
        <row r="134">
          <cell r="D134">
            <v>0</v>
          </cell>
        </row>
        <row r="135">
          <cell r="B135">
            <v>0</v>
          </cell>
          <cell r="C135" t="str">
            <v>A</v>
          </cell>
          <cell r="D135" t="str">
            <v>510010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</row>
        <row r="136">
          <cell r="B136">
            <v>0</v>
          </cell>
          <cell r="C136" t="str">
            <v>A</v>
          </cell>
          <cell r="D136" t="str">
            <v>510020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</row>
        <row r="137">
          <cell r="B137">
            <v>0</v>
          </cell>
          <cell r="C137" t="str">
            <v>A</v>
          </cell>
          <cell r="D137" t="str">
            <v>510055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</row>
        <row r="138">
          <cell r="B138">
            <v>0</v>
          </cell>
          <cell r="C138" t="str">
            <v>A</v>
          </cell>
          <cell r="D138" t="str">
            <v>510060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</row>
        <row r="139">
          <cell r="B139">
            <v>0</v>
          </cell>
          <cell r="C139" t="str">
            <v>A</v>
          </cell>
          <cell r="D139" t="str">
            <v>510061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</row>
        <row r="140">
          <cell r="B140">
            <v>0</v>
          </cell>
          <cell r="C140" t="str">
            <v>A</v>
          </cell>
          <cell r="D140" t="str">
            <v>510170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</row>
        <row r="141">
          <cell r="B141">
            <v>0</v>
          </cell>
          <cell r="C141" t="str">
            <v>A</v>
          </cell>
          <cell r="D141" t="str">
            <v>510174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</row>
        <row r="142">
          <cell r="B142">
            <v>0</v>
          </cell>
          <cell r="C142" t="str">
            <v>A</v>
          </cell>
          <cell r="D142" t="str">
            <v>510176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</row>
        <row r="143">
          <cell r="B143">
            <v>0</v>
          </cell>
          <cell r="C143" t="str">
            <v>A</v>
          </cell>
          <cell r="D143" t="str">
            <v>510175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</row>
        <row r="144">
          <cell r="B144">
            <v>0</v>
          </cell>
          <cell r="C144" t="str">
            <v>A</v>
          </cell>
          <cell r="D144" t="str">
            <v>510186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</row>
        <row r="145">
          <cell r="B145">
            <v>0</v>
          </cell>
          <cell r="C145" t="str">
            <v>A</v>
          </cell>
          <cell r="D145" t="str">
            <v>510188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</row>
        <row r="146">
          <cell r="D146">
            <v>0</v>
          </cell>
        </row>
        <row r="147">
          <cell r="D147">
            <v>0</v>
          </cell>
        </row>
        <row r="148">
          <cell r="B148">
            <v>0</v>
          </cell>
          <cell r="C148" t="str">
            <v>A</v>
          </cell>
          <cell r="D148" t="str">
            <v>530010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</row>
        <row r="149">
          <cell r="B149">
            <v>0</v>
          </cell>
          <cell r="C149" t="str">
            <v>A</v>
          </cell>
          <cell r="D149" t="str">
            <v>530015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</row>
        <row r="150">
          <cell r="B150">
            <v>0</v>
          </cell>
          <cell r="C150" t="str">
            <v>A</v>
          </cell>
          <cell r="D150" t="str">
            <v>530030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</row>
        <row r="151">
          <cell r="B151">
            <v>0</v>
          </cell>
          <cell r="C151" t="str">
            <v>A</v>
          </cell>
          <cell r="D151" t="str">
            <v>530050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</row>
        <row r="152">
          <cell r="B152">
            <v>0</v>
          </cell>
          <cell r="C152" t="str">
            <v>A</v>
          </cell>
          <cell r="D152" t="str">
            <v>530060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</row>
        <row r="153">
          <cell r="B153">
            <v>0</v>
          </cell>
          <cell r="C153" t="str">
            <v>A</v>
          </cell>
          <cell r="D153" t="str">
            <v>530061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</row>
        <row r="154">
          <cell r="B154">
            <v>0</v>
          </cell>
          <cell r="C154" t="str">
            <v>A</v>
          </cell>
          <cell r="D154" t="str">
            <v>530070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</row>
        <row r="155">
          <cell r="D155">
            <v>0</v>
          </cell>
        </row>
        <row r="156">
          <cell r="D156">
            <v>0</v>
          </cell>
        </row>
        <row r="157">
          <cell r="B157">
            <v>0</v>
          </cell>
          <cell r="C157" t="str">
            <v>A</v>
          </cell>
          <cell r="D157" t="str">
            <v>540010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</row>
        <row r="158">
          <cell r="B158">
            <v>0</v>
          </cell>
          <cell r="C158" t="str">
            <v>A</v>
          </cell>
          <cell r="D158" t="str">
            <v>540020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</row>
        <row r="159">
          <cell r="B159">
            <v>0</v>
          </cell>
          <cell r="C159" t="str">
            <v>A</v>
          </cell>
          <cell r="D159" t="str">
            <v>540030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</row>
        <row r="160">
          <cell r="B160">
            <v>0</v>
          </cell>
          <cell r="C160" t="str">
            <v>A</v>
          </cell>
          <cell r="D160" t="str">
            <v>540040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</row>
        <row r="161">
          <cell r="B161">
            <v>0</v>
          </cell>
          <cell r="C161" t="str">
            <v>A</v>
          </cell>
          <cell r="D161" t="str">
            <v>540050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</row>
        <row r="162">
          <cell r="B162">
            <v>0</v>
          </cell>
          <cell r="C162" t="str">
            <v>A</v>
          </cell>
          <cell r="D162" t="str">
            <v>540060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</row>
        <row r="163">
          <cell r="B163">
            <v>0</v>
          </cell>
          <cell r="C163" t="str">
            <v>A</v>
          </cell>
          <cell r="D163" t="str">
            <v>540070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</row>
        <row r="164">
          <cell r="B164">
            <v>0</v>
          </cell>
          <cell r="C164" t="str">
            <v>A</v>
          </cell>
          <cell r="D164" t="str">
            <v>540090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</row>
        <row r="165">
          <cell r="D165">
            <v>0</v>
          </cell>
        </row>
        <row r="166">
          <cell r="D166">
            <v>0</v>
          </cell>
        </row>
        <row r="167">
          <cell r="B167">
            <v>0</v>
          </cell>
          <cell r="C167" t="str">
            <v>A</v>
          </cell>
          <cell r="D167" t="str">
            <v>545010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</row>
        <row r="168">
          <cell r="B168">
            <v>0</v>
          </cell>
          <cell r="C168" t="str">
            <v>A</v>
          </cell>
          <cell r="D168" t="str">
            <v>545015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</row>
        <row r="169">
          <cell r="B169">
            <v>0</v>
          </cell>
          <cell r="C169" t="str">
            <v>A</v>
          </cell>
          <cell r="D169" t="str">
            <v>545020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</row>
        <row r="170">
          <cell r="B170">
            <v>0</v>
          </cell>
          <cell r="C170" t="str">
            <v>A</v>
          </cell>
          <cell r="D170" t="str">
            <v>545025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</row>
        <row r="171">
          <cell r="B171">
            <v>0</v>
          </cell>
          <cell r="C171" t="str">
            <v>A</v>
          </cell>
          <cell r="D171" t="str">
            <v>545030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</row>
        <row r="172">
          <cell r="B172">
            <v>0</v>
          </cell>
          <cell r="C172" t="str">
            <v>A</v>
          </cell>
          <cell r="D172" t="str">
            <v>545035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</row>
        <row r="173">
          <cell r="B173">
            <v>0</v>
          </cell>
          <cell r="C173" t="str">
            <v>A</v>
          </cell>
          <cell r="D173" t="str">
            <v>545040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</row>
        <row r="174">
          <cell r="B174">
            <v>0</v>
          </cell>
          <cell r="C174" t="str">
            <v>A</v>
          </cell>
          <cell r="D174" t="str">
            <v>545050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</row>
        <row r="175">
          <cell r="D175">
            <v>0</v>
          </cell>
        </row>
        <row r="176">
          <cell r="D176">
            <v>0</v>
          </cell>
        </row>
        <row r="177">
          <cell r="B177">
            <v>0</v>
          </cell>
          <cell r="C177" t="str">
            <v>A</v>
          </cell>
          <cell r="D177" t="str">
            <v>565000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</row>
        <row r="178">
          <cell r="B178">
            <v>0</v>
          </cell>
          <cell r="C178" t="str">
            <v>A</v>
          </cell>
          <cell r="D178" t="str">
            <v>565002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</row>
        <row r="179">
          <cell r="B179">
            <v>0</v>
          </cell>
          <cell r="C179" t="str">
            <v>A</v>
          </cell>
          <cell r="D179" t="str">
            <v>565008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</row>
        <row r="180">
          <cell r="B180">
            <v>0</v>
          </cell>
          <cell r="C180" t="str">
            <v>A</v>
          </cell>
          <cell r="D180" t="str">
            <v>565010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</row>
        <row r="181">
          <cell r="B181">
            <v>0</v>
          </cell>
          <cell r="C181" t="str">
            <v>A</v>
          </cell>
          <cell r="D181" t="str">
            <v>565012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</row>
        <row r="182">
          <cell r="B182">
            <v>0</v>
          </cell>
          <cell r="C182" t="str">
            <v>A</v>
          </cell>
          <cell r="D182" t="str">
            <v>565030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</row>
        <row r="183">
          <cell r="B183">
            <v>0</v>
          </cell>
          <cell r="C183" t="str">
            <v>A</v>
          </cell>
          <cell r="D183" t="str">
            <v>565032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</row>
        <row r="184">
          <cell r="B184">
            <v>0</v>
          </cell>
          <cell r="C184" t="str">
            <v>A</v>
          </cell>
          <cell r="D184" t="str">
            <v>565040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</row>
        <row r="185">
          <cell r="B185">
            <v>0</v>
          </cell>
          <cell r="C185" t="str">
            <v>A</v>
          </cell>
          <cell r="D185" t="str">
            <v>565042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</row>
        <row r="186">
          <cell r="B186">
            <v>0</v>
          </cell>
          <cell r="C186" t="str">
            <v>A</v>
          </cell>
          <cell r="D186" t="str">
            <v>565045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</row>
        <row r="187">
          <cell r="B187">
            <v>0</v>
          </cell>
          <cell r="C187" t="str">
            <v>A</v>
          </cell>
          <cell r="D187" t="str">
            <v>565080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</row>
        <row r="188">
          <cell r="D188">
            <v>0</v>
          </cell>
        </row>
        <row r="189">
          <cell r="D189">
            <v>0</v>
          </cell>
        </row>
        <row r="190">
          <cell r="B190">
            <v>0</v>
          </cell>
          <cell r="C190" t="str">
            <v>A</v>
          </cell>
          <cell r="D190" t="str">
            <v>570000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</row>
        <row r="191">
          <cell r="B191">
            <v>0</v>
          </cell>
          <cell r="C191" t="str">
            <v>A</v>
          </cell>
          <cell r="D191" t="str">
            <v>570005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</row>
        <row r="192">
          <cell r="B192">
            <v>0</v>
          </cell>
          <cell r="C192" t="str">
            <v>A</v>
          </cell>
          <cell r="D192" t="str">
            <v>570010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</row>
        <row r="193">
          <cell r="B193">
            <v>0</v>
          </cell>
          <cell r="C193" t="str">
            <v>A</v>
          </cell>
          <cell r="D193" t="str">
            <v>570020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</row>
        <row r="194">
          <cell r="B194">
            <v>0</v>
          </cell>
          <cell r="C194" t="str">
            <v>A</v>
          </cell>
          <cell r="D194" t="str">
            <v>570030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</row>
        <row r="195">
          <cell r="B195">
            <v>0</v>
          </cell>
          <cell r="C195" t="str">
            <v>A</v>
          </cell>
          <cell r="D195" t="str">
            <v>570040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</row>
        <row r="196">
          <cell r="B196">
            <v>0</v>
          </cell>
          <cell r="C196" t="str">
            <v>A</v>
          </cell>
          <cell r="D196" t="str">
            <v>570050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</row>
        <row r="197">
          <cell r="B197">
            <v>0</v>
          </cell>
          <cell r="C197" t="str">
            <v>A</v>
          </cell>
          <cell r="D197" t="str">
            <v>570090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</row>
        <row r="198">
          <cell r="D198">
            <v>0</v>
          </cell>
        </row>
        <row r="199">
          <cell r="D199">
            <v>0</v>
          </cell>
        </row>
        <row r="200">
          <cell r="B200">
            <v>0</v>
          </cell>
          <cell r="C200" t="str">
            <v>A</v>
          </cell>
          <cell r="D200" t="str">
            <v>595010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</row>
        <row r="201">
          <cell r="B201">
            <v>0</v>
          </cell>
          <cell r="C201" t="str">
            <v>A</v>
          </cell>
          <cell r="D201" t="str">
            <v>595015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</row>
        <row r="202">
          <cell r="B202">
            <v>0</v>
          </cell>
          <cell r="C202" t="str">
            <v>A</v>
          </cell>
          <cell r="D202" t="str">
            <v>595020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</row>
        <row r="203">
          <cell r="B203">
            <v>0</v>
          </cell>
          <cell r="C203" t="str">
            <v>A</v>
          </cell>
          <cell r="D203" t="str">
            <v>595025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</row>
        <row r="204">
          <cell r="B204">
            <v>0</v>
          </cell>
          <cell r="C204" t="str">
            <v>A</v>
          </cell>
          <cell r="D204" t="str">
            <v>595030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</row>
        <row r="205">
          <cell r="B205">
            <v>0</v>
          </cell>
          <cell r="C205" t="str">
            <v>A</v>
          </cell>
          <cell r="D205" t="str">
            <v>595080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</row>
        <row r="206">
          <cell r="B206">
            <v>0</v>
          </cell>
          <cell r="C206" t="str">
            <v>A</v>
          </cell>
          <cell r="D206" t="str">
            <v>595090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</row>
        <row r="207">
          <cell r="B207">
            <v>0</v>
          </cell>
          <cell r="C207" t="str">
            <v>A</v>
          </cell>
          <cell r="D207" t="str">
            <v>595106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</row>
        <row r="208">
          <cell r="B208">
            <v>0</v>
          </cell>
          <cell r="C208" t="str">
            <v>A</v>
          </cell>
          <cell r="D208" t="str">
            <v>595108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</row>
        <row r="209">
          <cell r="B209">
            <v>0</v>
          </cell>
          <cell r="C209" t="str">
            <v>A</v>
          </cell>
          <cell r="D209" t="str">
            <v>595109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</row>
        <row r="210">
          <cell r="D210">
            <v>0</v>
          </cell>
        </row>
        <row r="211">
          <cell r="D211">
            <v>0</v>
          </cell>
        </row>
        <row r="212">
          <cell r="D212">
            <v>0</v>
          </cell>
        </row>
        <row r="213">
          <cell r="B213">
            <v>0</v>
          </cell>
          <cell r="C213" t="str">
            <v>A</v>
          </cell>
          <cell r="D213" t="str">
            <v>660010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</row>
        <row r="214">
          <cell r="B214">
            <v>0</v>
          </cell>
          <cell r="C214" t="str">
            <v>A</v>
          </cell>
          <cell r="D214" t="str">
            <v>660020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</row>
        <row r="215">
          <cell r="B215">
            <v>0</v>
          </cell>
          <cell r="C215" t="str">
            <v>A</v>
          </cell>
          <cell r="D215" t="str">
            <v>660030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</row>
        <row r="216">
          <cell r="B216">
            <v>0</v>
          </cell>
          <cell r="C216" t="str">
            <v>A</v>
          </cell>
          <cell r="D216" t="str">
            <v>660080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</row>
        <row r="217">
          <cell r="D217">
            <v>0</v>
          </cell>
        </row>
        <row r="218">
          <cell r="D218">
            <v>0</v>
          </cell>
        </row>
        <row r="219">
          <cell r="D219">
            <v>0</v>
          </cell>
        </row>
        <row r="220">
          <cell r="D220">
            <v>0</v>
          </cell>
        </row>
        <row r="221">
          <cell r="D221">
            <v>0</v>
          </cell>
        </row>
        <row r="222">
          <cell r="D222">
            <v>0</v>
          </cell>
        </row>
        <row r="223">
          <cell r="D223">
            <v>0</v>
          </cell>
        </row>
        <row r="224">
          <cell r="B224">
            <v>0</v>
          </cell>
          <cell r="C224" t="str">
            <v>U</v>
          </cell>
          <cell r="D224">
            <v>11000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</row>
        <row r="225">
          <cell r="B225">
            <v>0</v>
          </cell>
          <cell r="C225" t="str">
            <v>U</v>
          </cell>
          <cell r="D225">
            <v>11001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</row>
        <row r="226">
          <cell r="B226">
            <v>0</v>
          </cell>
          <cell r="C226" t="str">
            <v>U</v>
          </cell>
          <cell r="D226">
            <v>11002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</row>
        <row r="227">
          <cell r="B227">
            <v>0</v>
          </cell>
          <cell r="C227" t="str">
            <v>U</v>
          </cell>
          <cell r="D227">
            <v>11003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</row>
        <row r="228">
          <cell r="B228">
            <v>0</v>
          </cell>
          <cell r="C228" t="str">
            <v>U</v>
          </cell>
          <cell r="D228">
            <v>11004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</row>
        <row r="229">
          <cell r="B229">
            <v>0</v>
          </cell>
          <cell r="C229" t="str">
            <v>U</v>
          </cell>
          <cell r="D229">
            <v>11005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</row>
        <row r="230">
          <cell r="B230">
            <v>0</v>
          </cell>
          <cell r="C230" t="str">
            <v>U</v>
          </cell>
          <cell r="D230">
            <v>11007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</row>
        <row r="231">
          <cell r="B231">
            <v>0</v>
          </cell>
          <cell r="C231" t="str">
            <v>U</v>
          </cell>
          <cell r="D231">
            <v>11100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</row>
        <row r="232">
          <cell r="B232">
            <v>0</v>
          </cell>
          <cell r="C232" t="str">
            <v>U</v>
          </cell>
          <cell r="D232">
            <v>11130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</row>
        <row r="233">
          <cell r="B233">
            <v>0</v>
          </cell>
          <cell r="C233" t="str">
            <v>U</v>
          </cell>
          <cell r="D233">
            <v>11200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</row>
        <row r="234">
          <cell r="B234">
            <v>0</v>
          </cell>
          <cell r="C234" t="str">
            <v>U</v>
          </cell>
          <cell r="D234">
            <v>11201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</row>
        <row r="235">
          <cell r="B235">
            <v>0</v>
          </cell>
          <cell r="C235" t="str">
            <v>U</v>
          </cell>
          <cell r="D235">
            <v>90990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</row>
        <row r="236">
          <cell r="B236">
            <v>0</v>
          </cell>
          <cell r="C236" t="str">
            <v>U</v>
          </cell>
          <cell r="D236">
            <v>90992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</row>
        <row r="237">
          <cell r="B237">
            <v>0</v>
          </cell>
          <cell r="C237" t="str">
            <v>U</v>
          </cell>
          <cell r="D237">
            <v>90994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</row>
        <row r="238">
          <cell r="B238">
            <v>0</v>
          </cell>
          <cell r="C238" t="str">
            <v>U</v>
          </cell>
          <cell r="D238">
            <v>90991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</row>
        <row r="239">
          <cell r="B239">
            <v>0</v>
          </cell>
          <cell r="C239" t="str">
            <v>U</v>
          </cell>
          <cell r="D239">
            <v>90993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</row>
        <row r="240">
          <cell r="B240">
            <v>0</v>
          </cell>
          <cell r="C240" t="str">
            <v>U</v>
          </cell>
          <cell r="D240">
            <v>90995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</row>
        <row r="241">
          <cell r="B241">
            <v>0</v>
          </cell>
          <cell r="C241" t="str">
            <v>U</v>
          </cell>
          <cell r="D241">
            <v>11500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</row>
        <row r="242">
          <cell r="B242">
            <v>0</v>
          </cell>
          <cell r="C242" t="str">
            <v>U</v>
          </cell>
          <cell r="D242">
            <v>11505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</row>
        <row r="243">
          <cell r="B243">
            <v>0</v>
          </cell>
          <cell r="C243" t="str">
            <v>U</v>
          </cell>
          <cell r="D243">
            <v>11510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</row>
        <row r="244">
          <cell r="B244">
            <v>0</v>
          </cell>
          <cell r="C244" t="str">
            <v>U</v>
          </cell>
          <cell r="D244">
            <v>11515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</row>
        <row r="245">
          <cell r="B245">
            <v>0</v>
          </cell>
          <cell r="C245" t="str">
            <v>U</v>
          </cell>
          <cell r="D245">
            <v>11520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</row>
        <row r="246">
          <cell r="B246">
            <v>0</v>
          </cell>
          <cell r="C246" t="str">
            <v>U</v>
          </cell>
          <cell r="D246">
            <v>11525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</row>
        <row r="247">
          <cell r="B247">
            <v>0</v>
          </cell>
          <cell r="C247" t="str">
            <v>U</v>
          </cell>
          <cell r="D247">
            <v>11530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</row>
        <row r="248">
          <cell r="B248">
            <v>0</v>
          </cell>
          <cell r="C248" t="str">
            <v>U</v>
          </cell>
          <cell r="D248">
            <v>11532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</row>
        <row r="249">
          <cell r="B249">
            <v>0</v>
          </cell>
          <cell r="C249" t="str">
            <v>U</v>
          </cell>
          <cell r="D249">
            <v>11535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</row>
        <row r="250">
          <cell r="B250">
            <v>0</v>
          </cell>
          <cell r="C250" t="str">
            <v>U</v>
          </cell>
          <cell r="D250">
            <v>11540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</row>
        <row r="251">
          <cell r="B251">
            <v>0</v>
          </cell>
          <cell r="C251" t="str">
            <v>U</v>
          </cell>
          <cell r="D251">
            <v>11542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</row>
        <row r="252">
          <cell r="B252">
            <v>0</v>
          </cell>
          <cell r="C252" t="str">
            <v>U</v>
          </cell>
          <cell r="D252">
            <v>11545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</row>
        <row r="253">
          <cell r="B253">
            <v>0</v>
          </cell>
          <cell r="C253" t="str">
            <v>U</v>
          </cell>
          <cell r="D253">
            <v>11560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</row>
        <row r="254">
          <cell r="B254">
            <v>0</v>
          </cell>
          <cell r="C254" t="str">
            <v>U</v>
          </cell>
          <cell r="D254">
            <v>11565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</row>
        <row r="255">
          <cell r="B255">
            <v>0</v>
          </cell>
          <cell r="C255" t="str">
            <v>U</v>
          </cell>
          <cell r="D255">
            <v>11550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</row>
        <row r="256">
          <cell r="B256">
            <v>0</v>
          </cell>
          <cell r="C256" t="str">
            <v>U</v>
          </cell>
          <cell r="D256">
            <v>11555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</row>
        <row r="257">
          <cell r="B257">
            <v>0</v>
          </cell>
          <cell r="C257" t="str">
            <v>U</v>
          </cell>
          <cell r="D257">
            <v>11547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</row>
        <row r="258">
          <cell r="B258">
            <v>0</v>
          </cell>
          <cell r="C258" t="str">
            <v>U</v>
          </cell>
          <cell r="D258">
            <v>11549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</row>
        <row r="259">
          <cell r="B259">
            <v>0</v>
          </cell>
          <cell r="C259" t="str">
            <v>U</v>
          </cell>
          <cell r="D259">
            <v>11350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</row>
        <row r="260">
          <cell r="B260">
            <v>0</v>
          </cell>
          <cell r="C260" t="str">
            <v>U</v>
          </cell>
          <cell r="D260">
            <v>11351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</row>
        <row r="261">
          <cell r="B261">
            <v>0</v>
          </cell>
          <cell r="C261" t="str">
            <v>U</v>
          </cell>
          <cell r="D261">
            <v>11352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</row>
        <row r="262">
          <cell r="B262">
            <v>0</v>
          </cell>
          <cell r="C262" t="str">
            <v>U</v>
          </cell>
          <cell r="D262">
            <v>11353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</row>
        <row r="263">
          <cell r="B263">
            <v>0</v>
          </cell>
          <cell r="C263" t="str">
            <v>U</v>
          </cell>
          <cell r="D263">
            <v>11398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</row>
        <row r="264">
          <cell r="B264">
            <v>0</v>
          </cell>
          <cell r="C264" t="str">
            <v>U</v>
          </cell>
          <cell r="D264">
            <v>11399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</row>
        <row r="265">
          <cell r="D265">
            <v>0</v>
          </cell>
        </row>
        <row r="266">
          <cell r="B266">
            <v>0</v>
          </cell>
          <cell r="C266" t="str">
            <v>U</v>
          </cell>
          <cell r="D266">
            <v>90500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</row>
        <row r="267">
          <cell r="B267">
            <v>0</v>
          </cell>
          <cell r="C267" t="str">
            <v>U</v>
          </cell>
          <cell r="D267">
            <v>90568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</row>
        <row r="268">
          <cell r="B268">
            <v>0</v>
          </cell>
          <cell r="C268" t="str">
            <v>U</v>
          </cell>
          <cell r="D268">
            <v>90510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</row>
        <row r="269">
          <cell r="B269">
            <v>0</v>
          </cell>
          <cell r="C269" t="str">
            <v>U</v>
          </cell>
          <cell r="D269">
            <v>90560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</row>
        <row r="270">
          <cell r="B270">
            <v>0</v>
          </cell>
          <cell r="C270" t="str">
            <v>U</v>
          </cell>
          <cell r="D270">
            <v>90562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</row>
        <row r="271">
          <cell r="B271">
            <v>0</v>
          </cell>
          <cell r="C271" t="str">
            <v>U</v>
          </cell>
          <cell r="D271">
            <v>90564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</row>
        <row r="272">
          <cell r="B272">
            <v>0</v>
          </cell>
          <cell r="C272" t="str">
            <v>U</v>
          </cell>
          <cell r="D272">
            <v>90566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</row>
        <row r="273">
          <cell r="D273">
            <v>0</v>
          </cell>
        </row>
        <row r="274">
          <cell r="D274">
            <v>0</v>
          </cell>
        </row>
        <row r="275">
          <cell r="B275">
            <v>0</v>
          </cell>
          <cell r="C275" t="str">
            <v>U</v>
          </cell>
          <cell r="D275">
            <v>90600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</row>
        <row r="276">
          <cell r="B276">
            <v>0</v>
          </cell>
          <cell r="C276" t="str">
            <v>U</v>
          </cell>
          <cell r="D276">
            <v>90610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</row>
        <row r="277">
          <cell r="B277">
            <v>0</v>
          </cell>
          <cell r="C277" t="str">
            <v>U</v>
          </cell>
          <cell r="D277">
            <v>90620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</row>
        <row r="278">
          <cell r="B278">
            <v>0</v>
          </cell>
          <cell r="C278" t="str">
            <v>U</v>
          </cell>
          <cell r="D278">
            <v>90631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</row>
        <row r="279">
          <cell r="B279">
            <v>0</v>
          </cell>
          <cell r="C279" t="str">
            <v>U</v>
          </cell>
          <cell r="D279">
            <v>90636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</row>
        <row r="281">
          <cell r="B281">
            <v>0</v>
          </cell>
          <cell r="C281" t="str">
            <v>U</v>
          </cell>
          <cell r="D281">
            <v>90010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</row>
        <row r="283">
          <cell r="D283">
            <v>0</v>
          </cell>
        </row>
        <row r="284">
          <cell r="D284">
            <v>0</v>
          </cell>
        </row>
        <row r="285">
          <cell r="B285">
            <v>0</v>
          </cell>
          <cell r="C285" t="str">
            <v>U</v>
          </cell>
          <cell r="D285">
            <v>81100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</row>
        <row r="286">
          <cell r="B286">
            <v>0</v>
          </cell>
          <cell r="C286" t="str">
            <v>U</v>
          </cell>
          <cell r="D286">
            <v>81101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</row>
        <row r="287">
          <cell r="B287">
            <v>0</v>
          </cell>
          <cell r="C287" t="str">
            <v>U</v>
          </cell>
          <cell r="D287">
            <v>87411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</row>
        <row r="288">
          <cell r="B288">
            <v>0</v>
          </cell>
          <cell r="C288" t="str">
            <v>U</v>
          </cell>
          <cell r="D288">
            <v>87410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</row>
        <row r="289">
          <cell r="B289">
            <v>0</v>
          </cell>
          <cell r="C289" t="str">
            <v>U</v>
          </cell>
          <cell r="D289">
            <v>87108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</row>
        <row r="290">
          <cell r="B290">
            <v>0</v>
          </cell>
          <cell r="C290" t="str">
            <v>U</v>
          </cell>
          <cell r="D290">
            <v>87400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</row>
        <row r="291">
          <cell r="B291">
            <v>0</v>
          </cell>
          <cell r="C291" t="str">
            <v>U</v>
          </cell>
          <cell r="D291">
            <v>87401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</row>
        <row r="292">
          <cell r="B292">
            <v>0</v>
          </cell>
          <cell r="C292" t="str">
            <v>U</v>
          </cell>
          <cell r="D292">
            <v>87402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</row>
        <row r="293">
          <cell r="B293">
            <v>0</v>
          </cell>
          <cell r="C293" t="str">
            <v>U</v>
          </cell>
          <cell r="D293">
            <v>87405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</row>
        <row r="294">
          <cell r="B294">
            <v>0</v>
          </cell>
          <cell r="C294" t="str">
            <v>U</v>
          </cell>
          <cell r="D294">
            <v>87403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</row>
        <row r="295">
          <cell r="B295">
            <v>0</v>
          </cell>
          <cell r="C295" t="str">
            <v>U</v>
          </cell>
          <cell r="D295">
            <v>87404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>
        <row r="169">
          <cell r="A169" t="str">
            <v>Industrial O/S - Landfill</v>
          </cell>
        </row>
        <row r="170">
          <cell r="A170" t="str">
            <v>Industrial O/S - Transfer Station</v>
          </cell>
        </row>
        <row r="171">
          <cell r="A171" t="str">
            <v>Industrial O/S - MRF</v>
          </cell>
        </row>
        <row r="172">
          <cell r="A172" t="str">
            <v>Industrial I/C - Landfill</v>
          </cell>
        </row>
        <row r="173">
          <cell r="A173" t="str">
            <v>Industrial I/C - Transfer Station</v>
          </cell>
        </row>
        <row r="174">
          <cell r="A174" t="str">
            <v>Industrial I/C - MRF</v>
          </cell>
        </row>
        <row r="175">
          <cell r="A175" t="str">
            <v>Industrial Intra/C - Landfill</v>
          </cell>
        </row>
        <row r="176">
          <cell r="A176" t="str">
            <v>Industrial Intra/C - Transfer Station</v>
          </cell>
        </row>
        <row r="177">
          <cell r="A177" t="str">
            <v>Industrial Intra/C - MRF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E by Company"/>
      <sheetName val="AFE by Writer"/>
      <sheetName val="AFE Table"/>
      <sheetName val="Recap 99"/>
      <sheetName val="Table 99"/>
      <sheetName val="Recap GL Codes"/>
      <sheetName val="GL Codes"/>
      <sheetName val="Formulas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I3">
            <v>94181</v>
          </cell>
        </row>
      </sheetData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 # Ranges"/>
      <sheetName val="Co. Mapping"/>
      <sheetName val="LOB Mapping Summary"/>
      <sheetName val="LOB list - BS Only"/>
      <sheetName val="LOB list PL Only"/>
      <sheetName val="AU Mapping TEMPLATE"/>
      <sheetName val="AU Add-Delete"/>
      <sheetName val="PL Exceptions-Chart Rule Change"/>
      <sheetName val="Chris Daly Map exceptions"/>
      <sheetName val="PL Exceptions-move LOB Only"/>
      <sheetName val="7 Rule Exceptions"/>
      <sheetName val="AW Co's - Mapped only 10-23-08"/>
      <sheetName val="Known duplicate AUs"/>
      <sheetName val="Excluded divis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00</v>
          </cell>
          <cell r="B1">
            <v>10</v>
          </cell>
        </row>
        <row r="2">
          <cell r="A2" t="str">
            <v>01</v>
          </cell>
          <cell r="B2">
            <v>720</v>
          </cell>
        </row>
        <row r="3">
          <cell r="A3" t="str">
            <v>02</v>
          </cell>
          <cell r="B3">
            <v>721</v>
          </cell>
        </row>
        <row r="4">
          <cell r="A4" t="str">
            <v>03</v>
          </cell>
          <cell r="B4">
            <v>722</v>
          </cell>
        </row>
        <row r="5">
          <cell r="A5" t="str">
            <v>04</v>
          </cell>
          <cell r="B5">
            <v>723</v>
          </cell>
        </row>
        <row r="6">
          <cell r="A6" t="str">
            <v>05</v>
          </cell>
          <cell r="B6">
            <v>724</v>
          </cell>
        </row>
        <row r="7">
          <cell r="A7" t="str">
            <v>06</v>
          </cell>
          <cell r="B7">
            <v>725</v>
          </cell>
        </row>
        <row r="8">
          <cell r="A8" t="str">
            <v>07</v>
          </cell>
          <cell r="B8">
            <v>726</v>
          </cell>
        </row>
        <row r="9">
          <cell r="A9" t="str">
            <v>08</v>
          </cell>
          <cell r="B9">
            <v>727</v>
          </cell>
        </row>
        <row r="10">
          <cell r="A10" t="str">
            <v>09</v>
          </cell>
          <cell r="B10">
            <v>728</v>
          </cell>
        </row>
        <row r="11">
          <cell r="A11" t="str">
            <v>0A</v>
          </cell>
          <cell r="B11">
            <v>830</v>
          </cell>
        </row>
        <row r="12">
          <cell r="A12" t="str">
            <v>0B</v>
          </cell>
          <cell r="B12">
            <v>831</v>
          </cell>
        </row>
        <row r="13">
          <cell r="A13" t="str">
            <v>0C</v>
          </cell>
          <cell r="B13">
            <v>832</v>
          </cell>
        </row>
        <row r="14">
          <cell r="A14" t="str">
            <v>0D</v>
          </cell>
          <cell r="B14">
            <v>833</v>
          </cell>
        </row>
        <row r="15">
          <cell r="A15" t="str">
            <v>0E</v>
          </cell>
          <cell r="B15">
            <v>834</v>
          </cell>
        </row>
        <row r="16">
          <cell r="A16" t="str">
            <v>0F</v>
          </cell>
          <cell r="B16">
            <v>835</v>
          </cell>
        </row>
        <row r="17">
          <cell r="A17" t="str">
            <v>0G</v>
          </cell>
          <cell r="B17">
            <v>836</v>
          </cell>
        </row>
        <row r="18">
          <cell r="A18" t="str">
            <v>0H</v>
          </cell>
          <cell r="B18">
            <v>837</v>
          </cell>
        </row>
        <row r="19">
          <cell r="A19" t="str">
            <v>0I</v>
          </cell>
          <cell r="B19">
            <v>838</v>
          </cell>
        </row>
        <row r="20">
          <cell r="A20" t="str">
            <v>0J</v>
          </cell>
          <cell r="B20">
            <v>839</v>
          </cell>
        </row>
        <row r="21">
          <cell r="A21" t="str">
            <v>0K</v>
          </cell>
          <cell r="B21">
            <v>840</v>
          </cell>
        </row>
        <row r="22">
          <cell r="A22" t="str">
            <v>0L</v>
          </cell>
          <cell r="B22">
            <v>841</v>
          </cell>
        </row>
        <row r="23">
          <cell r="A23" t="str">
            <v>0M</v>
          </cell>
          <cell r="B23">
            <v>842</v>
          </cell>
        </row>
        <row r="24">
          <cell r="A24" t="str">
            <v>0N</v>
          </cell>
          <cell r="B24">
            <v>843</v>
          </cell>
        </row>
        <row r="25">
          <cell r="A25" t="str">
            <v>0P</v>
          </cell>
          <cell r="B25">
            <v>844</v>
          </cell>
        </row>
        <row r="26">
          <cell r="A26" t="str">
            <v>0Q</v>
          </cell>
          <cell r="B26">
            <v>845</v>
          </cell>
        </row>
        <row r="27">
          <cell r="A27" t="str">
            <v>0R</v>
          </cell>
          <cell r="B27">
            <v>846</v>
          </cell>
        </row>
        <row r="28">
          <cell r="A28" t="str">
            <v>0S</v>
          </cell>
          <cell r="B28">
            <v>847</v>
          </cell>
        </row>
        <row r="29">
          <cell r="A29" t="str">
            <v>0Z</v>
          </cell>
          <cell r="B29">
            <v>847</v>
          </cell>
        </row>
        <row r="30">
          <cell r="A30" t="str">
            <v>HK</v>
          </cell>
          <cell r="B30">
            <v>848</v>
          </cell>
        </row>
        <row r="31">
          <cell r="A31" t="str">
            <v>HR</v>
          </cell>
          <cell r="B31">
            <v>849</v>
          </cell>
        </row>
        <row r="32">
          <cell r="A32" t="str">
            <v>10</v>
          </cell>
          <cell r="B32">
            <v>200</v>
          </cell>
        </row>
        <row r="33">
          <cell r="A33" t="str">
            <v>11</v>
          </cell>
          <cell r="B33">
            <v>201</v>
          </cell>
        </row>
        <row r="34">
          <cell r="A34" t="str">
            <v>12</v>
          </cell>
          <cell r="B34">
            <v>202</v>
          </cell>
        </row>
        <row r="35">
          <cell r="A35" t="str">
            <v>13</v>
          </cell>
          <cell r="B35">
            <v>203</v>
          </cell>
        </row>
        <row r="36">
          <cell r="A36" t="str">
            <v>14</v>
          </cell>
          <cell r="B36">
            <v>204</v>
          </cell>
        </row>
        <row r="37">
          <cell r="A37" t="str">
            <v>15</v>
          </cell>
          <cell r="B37">
            <v>205</v>
          </cell>
        </row>
        <row r="38">
          <cell r="A38" t="str">
            <v>16</v>
          </cell>
          <cell r="B38">
            <v>206</v>
          </cell>
        </row>
        <row r="39">
          <cell r="A39" t="str">
            <v>17</v>
          </cell>
          <cell r="B39">
            <v>207</v>
          </cell>
        </row>
        <row r="40">
          <cell r="A40" t="str">
            <v>18</v>
          </cell>
          <cell r="B40">
            <v>208</v>
          </cell>
        </row>
        <row r="41">
          <cell r="A41" t="str">
            <v>19</v>
          </cell>
          <cell r="B41">
            <v>209</v>
          </cell>
        </row>
        <row r="42">
          <cell r="A42" t="str">
            <v>1A</v>
          </cell>
          <cell r="B42">
            <v>210</v>
          </cell>
        </row>
        <row r="43">
          <cell r="A43" t="str">
            <v>1B</v>
          </cell>
          <cell r="B43">
            <v>211</v>
          </cell>
        </row>
        <row r="44">
          <cell r="A44" t="str">
            <v>1C</v>
          </cell>
          <cell r="B44">
            <v>212</v>
          </cell>
        </row>
        <row r="45">
          <cell r="A45" t="str">
            <v>1D</v>
          </cell>
          <cell r="B45">
            <v>213</v>
          </cell>
        </row>
        <row r="46">
          <cell r="A46" t="str">
            <v>1E</v>
          </cell>
          <cell r="B46">
            <v>214</v>
          </cell>
        </row>
        <row r="47">
          <cell r="A47" t="str">
            <v>1F</v>
          </cell>
          <cell r="B47">
            <v>215</v>
          </cell>
        </row>
        <row r="48">
          <cell r="A48" t="str">
            <v>1G</v>
          </cell>
          <cell r="B48">
            <v>216</v>
          </cell>
        </row>
        <row r="49">
          <cell r="A49" t="str">
            <v>1H</v>
          </cell>
          <cell r="B49">
            <v>217</v>
          </cell>
        </row>
        <row r="50">
          <cell r="A50" t="str">
            <v>1I</v>
          </cell>
          <cell r="B50">
            <v>218</v>
          </cell>
        </row>
        <row r="51">
          <cell r="A51" t="str">
            <v>1J</v>
          </cell>
          <cell r="B51">
            <v>219</v>
          </cell>
        </row>
        <row r="52">
          <cell r="A52" t="str">
            <v>1K</v>
          </cell>
          <cell r="B52">
            <v>220</v>
          </cell>
        </row>
        <row r="53">
          <cell r="A53" t="str">
            <v>1L</v>
          </cell>
          <cell r="B53">
            <v>221</v>
          </cell>
        </row>
        <row r="54">
          <cell r="A54" t="str">
            <v>1M</v>
          </cell>
          <cell r="B54">
            <v>222</v>
          </cell>
        </row>
        <row r="55">
          <cell r="A55" t="str">
            <v>1N</v>
          </cell>
          <cell r="B55">
            <v>223</v>
          </cell>
        </row>
        <row r="56">
          <cell r="A56" t="str">
            <v>1O</v>
          </cell>
          <cell r="B56">
            <v>224</v>
          </cell>
        </row>
        <row r="57">
          <cell r="A57" t="str">
            <v>1P</v>
          </cell>
          <cell r="B57">
            <v>225</v>
          </cell>
        </row>
        <row r="58">
          <cell r="A58" t="str">
            <v>1R</v>
          </cell>
          <cell r="B58">
            <v>226</v>
          </cell>
        </row>
        <row r="59">
          <cell r="A59" t="str">
            <v>1S</v>
          </cell>
          <cell r="B59">
            <v>227</v>
          </cell>
        </row>
        <row r="60">
          <cell r="A60" t="str">
            <v>1T</v>
          </cell>
          <cell r="B60">
            <v>228</v>
          </cell>
        </row>
        <row r="61">
          <cell r="A61" t="str">
            <v>1U</v>
          </cell>
          <cell r="B61">
            <v>229</v>
          </cell>
        </row>
        <row r="62">
          <cell r="A62" t="str">
            <v>1V</v>
          </cell>
          <cell r="B62">
            <v>230</v>
          </cell>
        </row>
        <row r="63">
          <cell r="A63" t="str">
            <v>1W</v>
          </cell>
          <cell r="B63">
            <v>231</v>
          </cell>
        </row>
        <row r="64">
          <cell r="A64" t="str">
            <v>1X</v>
          </cell>
          <cell r="B64">
            <v>232</v>
          </cell>
        </row>
        <row r="65">
          <cell r="A65" t="str">
            <v>20</v>
          </cell>
          <cell r="B65">
            <v>100</v>
          </cell>
        </row>
        <row r="66">
          <cell r="A66" t="str">
            <v>21</v>
          </cell>
          <cell r="B66">
            <v>101</v>
          </cell>
        </row>
        <row r="67">
          <cell r="A67" t="str">
            <v>22</v>
          </cell>
          <cell r="B67">
            <v>102</v>
          </cell>
        </row>
        <row r="68">
          <cell r="A68" t="str">
            <v>23</v>
          </cell>
          <cell r="B68">
            <v>103</v>
          </cell>
        </row>
        <row r="69">
          <cell r="A69" t="str">
            <v>24</v>
          </cell>
          <cell r="B69">
            <v>104</v>
          </cell>
        </row>
        <row r="70">
          <cell r="A70" t="str">
            <v>25</v>
          </cell>
          <cell r="B70">
            <v>105</v>
          </cell>
        </row>
        <row r="71">
          <cell r="A71" t="str">
            <v>26</v>
          </cell>
          <cell r="B71">
            <v>106</v>
          </cell>
        </row>
        <row r="72">
          <cell r="A72" t="str">
            <v>27</v>
          </cell>
          <cell r="B72">
            <v>107</v>
          </cell>
        </row>
        <row r="73">
          <cell r="A73" t="str">
            <v>28</v>
          </cell>
          <cell r="B73">
            <v>108</v>
          </cell>
        </row>
        <row r="74">
          <cell r="A74" t="str">
            <v>29</v>
          </cell>
          <cell r="B74">
            <v>109</v>
          </cell>
        </row>
        <row r="75">
          <cell r="A75" t="str">
            <v>2A</v>
          </cell>
          <cell r="B75">
            <v>110</v>
          </cell>
        </row>
        <row r="76">
          <cell r="A76" t="str">
            <v>2B</v>
          </cell>
          <cell r="B76">
            <v>111</v>
          </cell>
        </row>
        <row r="77">
          <cell r="A77" t="str">
            <v>2C</v>
          </cell>
          <cell r="B77">
            <v>112</v>
          </cell>
        </row>
        <row r="78">
          <cell r="A78" t="str">
            <v>2D</v>
          </cell>
          <cell r="B78">
            <v>113</v>
          </cell>
        </row>
        <row r="79">
          <cell r="A79" t="str">
            <v>2E</v>
          </cell>
          <cell r="B79">
            <v>114</v>
          </cell>
        </row>
        <row r="80">
          <cell r="A80" t="str">
            <v>2F</v>
          </cell>
          <cell r="B80">
            <v>115</v>
          </cell>
        </row>
        <row r="81">
          <cell r="A81" t="str">
            <v>2G</v>
          </cell>
          <cell r="B81">
            <v>116</v>
          </cell>
        </row>
        <row r="82">
          <cell r="A82" t="str">
            <v>2H</v>
          </cell>
          <cell r="B82">
            <v>117</v>
          </cell>
        </row>
        <row r="83">
          <cell r="A83" t="str">
            <v>2I</v>
          </cell>
          <cell r="B83">
            <v>118</v>
          </cell>
        </row>
        <row r="84">
          <cell r="A84" t="str">
            <v>2J</v>
          </cell>
          <cell r="B84">
            <v>119</v>
          </cell>
        </row>
        <row r="85">
          <cell r="A85" t="str">
            <v>2K</v>
          </cell>
          <cell r="B85">
            <v>120</v>
          </cell>
        </row>
        <row r="86">
          <cell r="A86" t="str">
            <v>2L</v>
          </cell>
          <cell r="B86">
            <v>121</v>
          </cell>
        </row>
        <row r="87">
          <cell r="A87" t="str">
            <v>2M</v>
          </cell>
          <cell r="B87">
            <v>122</v>
          </cell>
        </row>
        <row r="88">
          <cell r="A88" t="str">
            <v>2N</v>
          </cell>
          <cell r="B88">
            <v>123</v>
          </cell>
        </row>
        <row r="89">
          <cell r="A89" t="str">
            <v>2O</v>
          </cell>
          <cell r="B89">
            <v>124</v>
          </cell>
        </row>
        <row r="90">
          <cell r="A90" t="str">
            <v>2P</v>
          </cell>
          <cell r="B90">
            <v>125</v>
          </cell>
        </row>
        <row r="91">
          <cell r="A91" t="str">
            <v>2Q</v>
          </cell>
          <cell r="B91">
            <v>126</v>
          </cell>
        </row>
        <row r="92">
          <cell r="A92" t="str">
            <v>2R</v>
          </cell>
          <cell r="B92">
            <v>127</v>
          </cell>
        </row>
        <row r="93">
          <cell r="A93" t="str">
            <v>2S</v>
          </cell>
          <cell r="B93">
            <v>128</v>
          </cell>
        </row>
        <row r="94">
          <cell r="A94" t="str">
            <v>2T</v>
          </cell>
          <cell r="B94">
            <v>129</v>
          </cell>
        </row>
        <row r="95">
          <cell r="A95" t="str">
            <v>2U</v>
          </cell>
          <cell r="B95">
            <v>130</v>
          </cell>
        </row>
        <row r="96">
          <cell r="A96" t="str">
            <v>2V</v>
          </cell>
          <cell r="B96">
            <v>131</v>
          </cell>
        </row>
        <row r="97">
          <cell r="A97" t="str">
            <v>2W</v>
          </cell>
          <cell r="B97">
            <v>132</v>
          </cell>
        </row>
        <row r="98">
          <cell r="A98" t="str">
            <v>2X</v>
          </cell>
          <cell r="B98">
            <v>133</v>
          </cell>
        </row>
        <row r="99">
          <cell r="A99" t="str">
            <v>30</v>
          </cell>
          <cell r="B99">
            <v>300</v>
          </cell>
        </row>
        <row r="100">
          <cell r="A100" t="str">
            <v>31</v>
          </cell>
          <cell r="B100">
            <v>301</v>
          </cell>
        </row>
        <row r="101">
          <cell r="A101" t="str">
            <v>32</v>
          </cell>
          <cell r="B101">
            <v>302</v>
          </cell>
        </row>
        <row r="102">
          <cell r="A102" t="str">
            <v>33</v>
          </cell>
          <cell r="B102">
            <v>303</v>
          </cell>
        </row>
        <row r="103">
          <cell r="A103" t="str">
            <v>34</v>
          </cell>
          <cell r="B103">
            <v>304</v>
          </cell>
        </row>
        <row r="104">
          <cell r="A104" t="str">
            <v>35</v>
          </cell>
          <cell r="B104">
            <v>305</v>
          </cell>
        </row>
        <row r="105">
          <cell r="A105" t="str">
            <v>36</v>
          </cell>
          <cell r="B105">
            <v>306</v>
          </cell>
        </row>
        <row r="106">
          <cell r="A106" t="str">
            <v>37</v>
          </cell>
          <cell r="B106">
            <v>307</v>
          </cell>
        </row>
        <row r="107">
          <cell r="A107" t="str">
            <v>38</v>
          </cell>
          <cell r="B107">
            <v>308</v>
          </cell>
        </row>
        <row r="108">
          <cell r="A108" t="str">
            <v>39</v>
          </cell>
          <cell r="B108">
            <v>309</v>
          </cell>
        </row>
        <row r="109">
          <cell r="A109" t="str">
            <v>3A</v>
          </cell>
          <cell r="B109">
            <v>310</v>
          </cell>
        </row>
        <row r="110">
          <cell r="A110" t="str">
            <v>3B</v>
          </cell>
          <cell r="B110">
            <v>311</v>
          </cell>
        </row>
        <row r="111">
          <cell r="A111" t="str">
            <v>3C</v>
          </cell>
          <cell r="B111">
            <v>312</v>
          </cell>
        </row>
        <row r="112">
          <cell r="A112" t="str">
            <v>3D</v>
          </cell>
          <cell r="B112">
            <v>313</v>
          </cell>
        </row>
        <row r="113">
          <cell r="A113" t="str">
            <v>3E</v>
          </cell>
          <cell r="B113">
            <v>314</v>
          </cell>
        </row>
        <row r="114">
          <cell r="A114" t="str">
            <v>3F</v>
          </cell>
          <cell r="B114">
            <v>315</v>
          </cell>
        </row>
        <row r="115">
          <cell r="A115" t="str">
            <v>3G</v>
          </cell>
          <cell r="B115">
            <v>316</v>
          </cell>
        </row>
        <row r="116">
          <cell r="A116" t="str">
            <v>3H</v>
          </cell>
          <cell r="B116">
            <v>317</v>
          </cell>
        </row>
        <row r="117">
          <cell r="A117" t="str">
            <v>3I</v>
          </cell>
          <cell r="B117">
            <v>318</v>
          </cell>
        </row>
        <row r="118">
          <cell r="A118" t="str">
            <v>3J</v>
          </cell>
          <cell r="B118">
            <v>319</v>
          </cell>
        </row>
        <row r="119">
          <cell r="A119" t="str">
            <v>3K</v>
          </cell>
          <cell r="B119">
            <v>320</v>
          </cell>
        </row>
        <row r="120">
          <cell r="A120" t="str">
            <v>3L</v>
          </cell>
          <cell r="B120">
            <v>321</v>
          </cell>
        </row>
        <row r="121">
          <cell r="A121" t="str">
            <v>3M</v>
          </cell>
          <cell r="B121">
            <v>322</v>
          </cell>
        </row>
        <row r="122">
          <cell r="A122" t="str">
            <v>3N</v>
          </cell>
          <cell r="B122">
            <v>323</v>
          </cell>
        </row>
        <row r="123">
          <cell r="A123" t="str">
            <v>3O</v>
          </cell>
          <cell r="B123">
            <v>324</v>
          </cell>
        </row>
        <row r="124">
          <cell r="A124" t="str">
            <v>3P</v>
          </cell>
          <cell r="B124">
            <v>325</v>
          </cell>
        </row>
        <row r="125">
          <cell r="A125" t="str">
            <v>3R</v>
          </cell>
          <cell r="B125">
            <v>326</v>
          </cell>
        </row>
        <row r="126">
          <cell r="A126" t="str">
            <v>3S</v>
          </cell>
          <cell r="B126">
            <v>327</v>
          </cell>
        </row>
        <row r="127">
          <cell r="A127" t="str">
            <v>3T</v>
          </cell>
          <cell r="B127">
            <v>328</v>
          </cell>
        </row>
        <row r="128">
          <cell r="A128" t="str">
            <v>3U</v>
          </cell>
          <cell r="B128">
            <v>329</v>
          </cell>
        </row>
        <row r="129">
          <cell r="A129" t="str">
            <v>3V</v>
          </cell>
          <cell r="B129">
            <v>330</v>
          </cell>
        </row>
        <row r="130">
          <cell r="A130" t="str">
            <v>3W</v>
          </cell>
          <cell r="B130">
            <v>331</v>
          </cell>
        </row>
        <row r="131">
          <cell r="A131" t="str">
            <v>3X</v>
          </cell>
          <cell r="B131">
            <v>332</v>
          </cell>
        </row>
        <row r="132">
          <cell r="A132" t="str">
            <v>3Y</v>
          </cell>
          <cell r="B132">
            <v>333</v>
          </cell>
        </row>
        <row r="133">
          <cell r="A133" t="str">
            <v>40</v>
          </cell>
          <cell r="B133">
            <v>600</v>
          </cell>
        </row>
        <row r="134">
          <cell r="A134" t="str">
            <v>41</v>
          </cell>
          <cell r="B134">
            <v>601</v>
          </cell>
        </row>
        <row r="135">
          <cell r="A135" t="str">
            <v>42</v>
          </cell>
          <cell r="B135">
            <v>602</v>
          </cell>
        </row>
        <row r="136">
          <cell r="A136" t="str">
            <v>43</v>
          </cell>
          <cell r="B136">
            <v>603</v>
          </cell>
        </row>
        <row r="137">
          <cell r="A137" t="str">
            <v>44</v>
          </cell>
          <cell r="B137">
            <v>604</v>
          </cell>
        </row>
        <row r="138">
          <cell r="A138" t="str">
            <v>45</v>
          </cell>
          <cell r="B138">
            <v>605</v>
          </cell>
        </row>
        <row r="139">
          <cell r="A139" t="str">
            <v>46</v>
          </cell>
          <cell r="B139">
            <v>606</v>
          </cell>
        </row>
        <row r="140">
          <cell r="A140" t="str">
            <v>47</v>
          </cell>
          <cell r="B140">
            <v>607</v>
          </cell>
        </row>
        <row r="141">
          <cell r="A141" t="str">
            <v>48</v>
          </cell>
          <cell r="B141">
            <v>608</v>
          </cell>
        </row>
        <row r="142">
          <cell r="A142" t="str">
            <v>49</v>
          </cell>
          <cell r="B142">
            <v>609</v>
          </cell>
        </row>
        <row r="143">
          <cell r="A143" t="str">
            <v>4A</v>
          </cell>
          <cell r="B143">
            <v>610</v>
          </cell>
        </row>
        <row r="144">
          <cell r="A144" t="str">
            <v>4B</v>
          </cell>
          <cell r="B144">
            <v>611</v>
          </cell>
        </row>
        <row r="145">
          <cell r="A145" t="str">
            <v>4C</v>
          </cell>
          <cell r="B145">
            <v>612</v>
          </cell>
        </row>
        <row r="146">
          <cell r="A146" t="str">
            <v>4D</v>
          </cell>
          <cell r="B146">
            <v>613</v>
          </cell>
        </row>
        <row r="147">
          <cell r="A147" t="str">
            <v>4Z</v>
          </cell>
          <cell r="B147">
            <v>614</v>
          </cell>
        </row>
        <row r="148">
          <cell r="A148" t="str">
            <v>GS</v>
          </cell>
          <cell r="B148">
            <v>681</v>
          </cell>
        </row>
        <row r="149">
          <cell r="A149" t="str">
            <v>50</v>
          </cell>
          <cell r="B149">
            <v>400</v>
          </cell>
        </row>
        <row r="150">
          <cell r="A150" t="str">
            <v>51</v>
          </cell>
          <cell r="B150">
            <v>401</v>
          </cell>
        </row>
        <row r="151">
          <cell r="A151" t="str">
            <v>52</v>
          </cell>
          <cell r="B151">
            <v>402</v>
          </cell>
        </row>
        <row r="152">
          <cell r="A152" t="str">
            <v>55</v>
          </cell>
          <cell r="B152">
            <v>403</v>
          </cell>
        </row>
        <row r="153">
          <cell r="A153" t="str">
            <v>M1</v>
          </cell>
          <cell r="B153">
            <v>404</v>
          </cell>
        </row>
        <row r="154">
          <cell r="A154" t="str">
            <v>60</v>
          </cell>
          <cell r="B154">
            <v>640</v>
          </cell>
        </row>
        <row r="155">
          <cell r="A155" t="str">
            <v>61</v>
          </cell>
          <cell r="B155">
            <v>641</v>
          </cell>
        </row>
        <row r="156">
          <cell r="A156" t="str">
            <v>62</v>
          </cell>
          <cell r="B156">
            <v>642</v>
          </cell>
        </row>
        <row r="157">
          <cell r="A157" t="str">
            <v>63</v>
          </cell>
          <cell r="B157">
            <v>643</v>
          </cell>
        </row>
        <row r="158">
          <cell r="A158" t="str">
            <v>65</v>
          </cell>
          <cell r="B158">
            <v>644</v>
          </cell>
        </row>
        <row r="159">
          <cell r="A159" t="str">
            <v>6A</v>
          </cell>
          <cell r="B159">
            <v>645</v>
          </cell>
        </row>
        <row r="160">
          <cell r="A160" t="str">
            <v>6B</v>
          </cell>
          <cell r="B160">
            <v>646</v>
          </cell>
        </row>
        <row r="161">
          <cell r="A161" t="str">
            <v>6G</v>
          </cell>
          <cell r="B161">
            <v>647</v>
          </cell>
        </row>
        <row r="162">
          <cell r="A162" t="str">
            <v>70</v>
          </cell>
          <cell r="B162">
            <v>230</v>
          </cell>
        </row>
        <row r="163">
          <cell r="A163" t="str">
            <v>71</v>
          </cell>
          <cell r="B163">
            <v>231</v>
          </cell>
        </row>
        <row r="164">
          <cell r="A164" t="str">
            <v>72</v>
          </cell>
          <cell r="B164">
            <v>232</v>
          </cell>
        </row>
        <row r="165">
          <cell r="A165" t="str">
            <v>73</v>
          </cell>
          <cell r="B165">
            <v>233</v>
          </cell>
        </row>
        <row r="166">
          <cell r="A166" t="str">
            <v>74</v>
          </cell>
          <cell r="B166">
            <v>234</v>
          </cell>
        </row>
        <row r="167">
          <cell r="A167" t="str">
            <v>75</v>
          </cell>
          <cell r="B167">
            <v>235</v>
          </cell>
        </row>
        <row r="168">
          <cell r="A168" t="str">
            <v>76</v>
          </cell>
          <cell r="B168">
            <v>236</v>
          </cell>
        </row>
        <row r="169">
          <cell r="A169" t="str">
            <v>77</v>
          </cell>
          <cell r="B169">
            <v>237</v>
          </cell>
        </row>
        <row r="170">
          <cell r="A170" t="str">
            <v>78</v>
          </cell>
          <cell r="B170">
            <v>238</v>
          </cell>
        </row>
        <row r="171">
          <cell r="A171" t="str">
            <v>79</v>
          </cell>
          <cell r="B171">
            <v>239</v>
          </cell>
        </row>
        <row r="172">
          <cell r="A172" t="str">
            <v>7A</v>
          </cell>
          <cell r="B172">
            <v>330</v>
          </cell>
        </row>
        <row r="173">
          <cell r="A173" t="str">
            <v>7B</v>
          </cell>
          <cell r="B173">
            <v>331</v>
          </cell>
        </row>
        <row r="174">
          <cell r="A174" t="str">
            <v>7C</v>
          </cell>
          <cell r="B174">
            <v>332</v>
          </cell>
        </row>
        <row r="175">
          <cell r="A175" t="str">
            <v>7D</v>
          </cell>
          <cell r="B175">
            <v>333</v>
          </cell>
        </row>
        <row r="176">
          <cell r="A176" t="str">
            <v>7E</v>
          </cell>
          <cell r="B176">
            <v>334</v>
          </cell>
        </row>
        <row r="177">
          <cell r="A177" t="str">
            <v>7F</v>
          </cell>
          <cell r="B177">
            <v>335</v>
          </cell>
        </row>
        <row r="178">
          <cell r="A178" t="str">
            <v>7G</v>
          </cell>
          <cell r="B178">
            <v>336</v>
          </cell>
        </row>
        <row r="179">
          <cell r="A179" t="str">
            <v>7H</v>
          </cell>
          <cell r="B179">
            <v>337</v>
          </cell>
        </row>
        <row r="180">
          <cell r="A180" t="str">
            <v>7I</v>
          </cell>
          <cell r="B180">
            <v>338</v>
          </cell>
        </row>
        <row r="181">
          <cell r="A181" t="str">
            <v>7J</v>
          </cell>
          <cell r="B181">
            <v>339</v>
          </cell>
        </row>
        <row r="182">
          <cell r="A182" t="str">
            <v>7K</v>
          </cell>
          <cell r="B182">
            <v>340</v>
          </cell>
        </row>
        <row r="183">
          <cell r="A183" t="str">
            <v>7L</v>
          </cell>
          <cell r="B183">
            <v>341</v>
          </cell>
        </row>
        <row r="184">
          <cell r="A184" t="str">
            <v>7M</v>
          </cell>
          <cell r="B184">
            <v>342</v>
          </cell>
        </row>
        <row r="185">
          <cell r="A185" t="str">
            <v>7N</v>
          </cell>
          <cell r="B185">
            <v>343</v>
          </cell>
        </row>
        <row r="186">
          <cell r="A186" t="str">
            <v>7O</v>
          </cell>
          <cell r="B186">
            <v>344</v>
          </cell>
        </row>
        <row r="187">
          <cell r="A187" t="str">
            <v>7P</v>
          </cell>
          <cell r="B187">
            <v>345</v>
          </cell>
        </row>
        <row r="188">
          <cell r="A188" t="str">
            <v>7Q</v>
          </cell>
          <cell r="B188">
            <v>346</v>
          </cell>
        </row>
        <row r="189">
          <cell r="A189" t="str">
            <v>7S</v>
          </cell>
          <cell r="B189">
            <v>347</v>
          </cell>
        </row>
        <row r="190">
          <cell r="A190" t="str">
            <v>7V</v>
          </cell>
          <cell r="B190">
            <v>348</v>
          </cell>
        </row>
        <row r="191">
          <cell r="A191" t="str">
            <v>7W</v>
          </cell>
          <cell r="B191">
            <v>349</v>
          </cell>
        </row>
        <row r="192">
          <cell r="A192" t="str">
            <v>7X</v>
          </cell>
          <cell r="B192">
            <v>350</v>
          </cell>
        </row>
        <row r="193">
          <cell r="A193" t="str">
            <v>80</v>
          </cell>
          <cell r="B193">
            <v>620</v>
          </cell>
        </row>
        <row r="194">
          <cell r="A194" t="str">
            <v>81</v>
          </cell>
          <cell r="B194">
            <v>621</v>
          </cell>
        </row>
        <row r="195">
          <cell r="A195" t="str">
            <v>82</v>
          </cell>
          <cell r="B195">
            <v>622</v>
          </cell>
        </row>
        <row r="196">
          <cell r="A196" t="str">
            <v>83</v>
          </cell>
          <cell r="B196">
            <v>623</v>
          </cell>
        </row>
        <row r="197">
          <cell r="A197" t="str">
            <v>84</v>
          </cell>
          <cell r="B197">
            <v>624</v>
          </cell>
        </row>
        <row r="198">
          <cell r="A198" t="str">
            <v>85</v>
          </cell>
          <cell r="B198">
            <v>625</v>
          </cell>
        </row>
        <row r="199">
          <cell r="A199" t="str">
            <v>86</v>
          </cell>
          <cell r="B199">
            <v>626</v>
          </cell>
        </row>
        <row r="200">
          <cell r="A200" t="str">
            <v>89</v>
          </cell>
          <cell r="B200">
            <v>627</v>
          </cell>
        </row>
        <row r="201">
          <cell r="A201" t="str">
            <v>8X</v>
          </cell>
          <cell r="B201">
            <v>628</v>
          </cell>
        </row>
        <row r="202">
          <cell r="A202" t="str">
            <v>90</v>
          </cell>
          <cell r="B202">
            <v>680</v>
          </cell>
        </row>
        <row r="203">
          <cell r="A203" t="str">
            <v>91</v>
          </cell>
          <cell r="B203">
            <v>681</v>
          </cell>
        </row>
        <row r="204">
          <cell r="A204" t="str">
            <v>92</v>
          </cell>
          <cell r="B204">
            <v>682</v>
          </cell>
        </row>
        <row r="205">
          <cell r="A205" t="str">
            <v>93</v>
          </cell>
          <cell r="B205">
            <v>683</v>
          </cell>
        </row>
        <row r="206">
          <cell r="A206" t="str">
            <v>94</v>
          </cell>
          <cell r="B206">
            <v>684</v>
          </cell>
        </row>
        <row r="207">
          <cell r="A207" t="str">
            <v>95</v>
          </cell>
          <cell r="B207">
            <v>685</v>
          </cell>
        </row>
        <row r="208">
          <cell r="A208" t="str">
            <v>96</v>
          </cell>
          <cell r="B208">
            <v>686</v>
          </cell>
        </row>
        <row r="209">
          <cell r="A209" t="str">
            <v>97</v>
          </cell>
          <cell r="B209">
            <v>687</v>
          </cell>
        </row>
        <row r="210">
          <cell r="A210" t="str">
            <v>98</v>
          </cell>
          <cell r="B210">
            <v>688</v>
          </cell>
        </row>
        <row r="211">
          <cell r="A211" t="str">
            <v>99</v>
          </cell>
          <cell r="B211">
            <v>689</v>
          </cell>
        </row>
        <row r="212">
          <cell r="A212" t="str">
            <v>9A</v>
          </cell>
          <cell r="B212">
            <v>690</v>
          </cell>
        </row>
        <row r="213">
          <cell r="A213" t="str">
            <v>9B</v>
          </cell>
          <cell r="B213">
            <v>690</v>
          </cell>
        </row>
        <row r="214">
          <cell r="A214" t="str">
            <v>9C</v>
          </cell>
          <cell r="B214">
            <v>691</v>
          </cell>
        </row>
        <row r="215">
          <cell r="A215" t="str">
            <v>9D</v>
          </cell>
          <cell r="B215">
            <v>680</v>
          </cell>
        </row>
        <row r="216">
          <cell r="A216" t="str">
            <v>9G</v>
          </cell>
          <cell r="B216">
            <v>692</v>
          </cell>
        </row>
        <row r="217">
          <cell r="A217" t="str">
            <v>9H</v>
          </cell>
          <cell r="B217">
            <v>693</v>
          </cell>
        </row>
        <row r="218">
          <cell r="A218" t="str">
            <v>9I</v>
          </cell>
          <cell r="B218">
            <v>693</v>
          </cell>
        </row>
        <row r="219">
          <cell r="A219" t="str">
            <v>9J</v>
          </cell>
          <cell r="B219">
            <v>694</v>
          </cell>
        </row>
        <row r="220">
          <cell r="A220" t="str">
            <v>9K</v>
          </cell>
          <cell r="B220">
            <v>695</v>
          </cell>
        </row>
        <row r="221">
          <cell r="A221" t="str">
            <v>9L</v>
          </cell>
          <cell r="B221">
            <v>696</v>
          </cell>
        </row>
        <row r="222">
          <cell r="A222" t="str">
            <v>9N</v>
          </cell>
          <cell r="B222">
            <v>680</v>
          </cell>
        </row>
        <row r="223">
          <cell r="A223" t="str">
            <v>9O</v>
          </cell>
          <cell r="B223">
            <v>680</v>
          </cell>
        </row>
        <row r="224">
          <cell r="A224" t="str">
            <v>9P</v>
          </cell>
          <cell r="B224">
            <v>680</v>
          </cell>
        </row>
        <row r="225">
          <cell r="A225" t="str">
            <v>9Q</v>
          </cell>
          <cell r="B225">
            <v>697</v>
          </cell>
        </row>
        <row r="226">
          <cell r="A226" t="str">
            <v>9R</v>
          </cell>
          <cell r="B226">
            <v>680</v>
          </cell>
        </row>
        <row r="227">
          <cell r="A227" t="str">
            <v>9S</v>
          </cell>
          <cell r="B227">
            <v>680</v>
          </cell>
        </row>
        <row r="228">
          <cell r="A228" t="str">
            <v>9T</v>
          </cell>
          <cell r="B228">
            <v>680</v>
          </cell>
        </row>
        <row r="229">
          <cell r="A229" t="str">
            <v>9U</v>
          </cell>
          <cell r="B229">
            <v>680</v>
          </cell>
        </row>
        <row r="230">
          <cell r="A230" t="str">
            <v>9V</v>
          </cell>
          <cell r="B230">
            <v>680</v>
          </cell>
        </row>
        <row r="231">
          <cell r="A231" t="str">
            <v>9W</v>
          </cell>
          <cell r="B231">
            <v>698</v>
          </cell>
        </row>
        <row r="232">
          <cell r="A232" t="str">
            <v>9Y</v>
          </cell>
          <cell r="B232">
            <v>699</v>
          </cell>
        </row>
        <row r="233">
          <cell r="A233" t="str">
            <v>C0</v>
          </cell>
          <cell r="B233">
            <v>680</v>
          </cell>
        </row>
        <row r="234">
          <cell r="A234" t="str">
            <v>A2</v>
          </cell>
          <cell r="B234">
            <v>905</v>
          </cell>
        </row>
        <row r="235">
          <cell r="A235" t="str">
            <v>A3</v>
          </cell>
          <cell r="B235">
            <v>923</v>
          </cell>
        </row>
        <row r="236">
          <cell r="A236" t="str">
            <v>A4</v>
          </cell>
          <cell r="B236">
            <v>924</v>
          </cell>
        </row>
        <row r="237">
          <cell r="A237" t="str">
            <v>A7</v>
          </cell>
          <cell r="B237">
            <v>833</v>
          </cell>
        </row>
        <row r="238">
          <cell r="A238" t="str">
            <v>A8</v>
          </cell>
          <cell r="B238">
            <v>831</v>
          </cell>
        </row>
        <row r="239">
          <cell r="A239" t="str">
            <v>A9</v>
          </cell>
          <cell r="B239">
            <v>832</v>
          </cell>
        </row>
        <row r="240">
          <cell r="A240" t="str">
            <v>AA</v>
          </cell>
          <cell r="B240">
            <v>925</v>
          </cell>
        </row>
        <row r="241">
          <cell r="A241" t="str">
            <v>AB</v>
          </cell>
          <cell r="B241">
            <v>926</v>
          </cell>
        </row>
        <row r="242">
          <cell r="A242" t="str">
            <v>AC</v>
          </cell>
          <cell r="B242">
            <v>927</v>
          </cell>
        </row>
        <row r="243">
          <cell r="A243" t="str">
            <v>AD</v>
          </cell>
          <cell r="B243">
            <v>914</v>
          </cell>
        </row>
        <row r="244">
          <cell r="A244" t="str">
            <v>AF</v>
          </cell>
          <cell r="B244">
            <v>911</v>
          </cell>
        </row>
        <row r="245">
          <cell r="A245" t="str">
            <v>AG</v>
          </cell>
          <cell r="B245">
            <v>919</v>
          </cell>
        </row>
        <row r="246">
          <cell r="A246" t="str">
            <v>AJ</v>
          </cell>
          <cell r="B246">
            <v>922</v>
          </cell>
        </row>
        <row r="247">
          <cell r="A247" t="str">
            <v>AK</v>
          </cell>
          <cell r="B247">
            <v>928</v>
          </cell>
        </row>
        <row r="248">
          <cell r="A248" t="str">
            <v>AL</v>
          </cell>
          <cell r="B248">
            <v>904</v>
          </cell>
        </row>
        <row r="249">
          <cell r="A249" t="str">
            <v>AM</v>
          </cell>
          <cell r="B249">
            <v>917</v>
          </cell>
        </row>
        <row r="250">
          <cell r="A250" t="str">
            <v>AN</v>
          </cell>
          <cell r="B250">
            <v>915</v>
          </cell>
        </row>
        <row r="251">
          <cell r="A251" t="str">
            <v>AP</v>
          </cell>
          <cell r="B251">
            <v>929</v>
          </cell>
        </row>
        <row r="252">
          <cell r="A252" t="str">
            <v>AQ</v>
          </cell>
          <cell r="B252">
            <v>903</v>
          </cell>
        </row>
        <row r="253">
          <cell r="A253" t="str">
            <v>AS</v>
          </cell>
          <cell r="B253">
            <v>907</v>
          </cell>
        </row>
        <row r="254">
          <cell r="A254" t="str">
            <v>AT</v>
          </cell>
          <cell r="B254">
            <v>930</v>
          </cell>
        </row>
        <row r="255">
          <cell r="A255" t="str">
            <v>AX</v>
          </cell>
          <cell r="B255">
            <v>855</v>
          </cell>
        </row>
        <row r="256">
          <cell r="A256" t="str">
            <v>AY</v>
          </cell>
          <cell r="B256">
            <v>855</v>
          </cell>
        </row>
        <row r="257">
          <cell r="A257" t="str">
            <v>BB</v>
          </cell>
          <cell r="B257">
            <v>855</v>
          </cell>
        </row>
        <row r="258">
          <cell r="A258" t="str">
            <v>BH</v>
          </cell>
          <cell r="B258">
            <v>855</v>
          </cell>
        </row>
        <row r="259">
          <cell r="A259" t="str">
            <v>BC</v>
          </cell>
          <cell r="B259">
            <v>931</v>
          </cell>
        </row>
        <row r="260">
          <cell r="A260" t="str">
            <v>BD</v>
          </cell>
          <cell r="B260">
            <v>906</v>
          </cell>
        </row>
        <row r="261">
          <cell r="A261" t="str">
            <v>BE</v>
          </cell>
          <cell r="B261">
            <v>932</v>
          </cell>
        </row>
        <row r="262">
          <cell r="A262" t="str">
            <v>BF</v>
          </cell>
          <cell r="B262">
            <v>921</v>
          </cell>
        </row>
        <row r="263">
          <cell r="A263" t="str">
            <v>BG</v>
          </cell>
          <cell r="B263">
            <v>834</v>
          </cell>
        </row>
        <row r="264">
          <cell r="A264" t="str">
            <v>BA</v>
          </cell>
          <cell r="B264">
            <v>933</v>
          </cell>
        </row>
        <row r="265">
          <cell r="A265" t="str">
            <v>BJ</v>
          </cell>
          <cell r="B265">
            <v>835</v>
          </cell>
        </row>
        <row r="266">
          <cell r="A266" t="str">
            <v>BK</v>
          </cell>
          <cell r="B266">
            <v>836</v>
          </cell>
        </row>
        <row r="267">
          <cell r="A267" t="str">
            <v>BL</v>
          </cell>
          <cell r="B267">
            <v>837</v>
          </cell>
        </row>
        <row r="268">
          <cell r="A268" t="str">
            <v>BN</v>
          </cell>
          <cell r="B268">
            <v>934</v>
          </cell>
        </row>
        <row r="269">
          <cell r="A269" t="str">
            <v>BP</v>
          </cell>
          <cell r="B269">
            <v>916</v>
          </cell>
        </row>
        <row r="270">
          <cell r="A270" t="str">
            <v>BQ</v>
          </cell>
          <cell r="B270">
            <v>912</v>
          </cell>
        </row>
        <row r="271">
          <cell r="A271" t="str">
            <v>CH</v>
          </cell>
          <cell r="B271">
            <v>909</v>
          </cell>
        </row>
        <row r="272">
          <cell r="A272" t="str">
            <v>CP</v>
          </cell>
          <cell r="B272">
            <v>935</v>
          </cell>
        </row>
        <row r="273">
          <cell r="A273" t="str">
            <v>CS</v>
          </cell>
          <cell r="B273">
            <v>936</v>
          </cell>
        </row>
        <row r="274">
          <cell r="A274" t="str">
            <v>DA</v>
          </cell>
          <cell r="B274">
            <v>687</v>
          </cell>
        </row>
        <row r="275">
          <cell r="A275" t="str">
            <v>DC</v>
          </cell>
          <cell r="B275">
            <v>687</v>
          </cell>
        </row>
        <row r="276">
          <cell r="A276" t="str">
            <v>DD</v>
          </cell>
          <cell r="B276">
            <v>687</v>
          </cell>
        </row>
        <row r="277">
          <cell r="A277" t="str">
            <v>DE</v>
          </cell>
          <cell r="B277">
            <v>687</v>
          </cell>
        </row>
        <row r="278">
          <cell r="A278" t="str">
            <v>DF</v>
          </cell>
          <cell r="B278">
            <v>687</v>
          </cell>
        </row>
        <row r="279">
          <cell r="A279" t="str">
            <v>DG</v>
          </cell>
          <cell r="B279">
            <v>687</v>
          </cell>
        </row>
        <row r="280">
          <cell r="A280" t="str">
            <v>DP</v>
          </cell>
          <cell r="B280">
            <v>687</v>
          </cell>
        </row>
        <row r="281">
          <cell r="A281" t="str">
            <v>DQ</v>
          </cell>
          <cell r="B281">
            <v>687</v>
          </cell>
        </row>
        <row r="282">
          <cell r="A282" t="str">
            <v>DR</v>
          </cell>
          <cell r="B282">
            <v>687</v>
          </cell>
        </row>
        <row r="283">
          <cell r="A283" t="str">
            <v>DT</v>
          </cell>
          <cell r="B283">
            <v>687</v>
          </cell>
        </row>
        <row r="284">
          <cell r="A284" t="str">
            <v>DU</v>
          </cell>
          <cell r="B284">
            <v>687</v>
          </cell>
        </row>
        <row r="285">
          <cell r="A285" t="str">
            <v>DW</v>
          </cell>
          <cell r="B285">
            <v>687</v>
          </cell>
        </row>
        <row r="286">
          <cell r="A286" t="str">
            <v>DY</v>
          </cell>
          <cell r="B286">
            <v>687</v>
          </cell>
        </row>
        <row r="287">
          <cell r="A287" t="str">
            <v>DZ</v>
          </cell>
          <cell r="B287">
            <v>687</v>
          </cell>
        </row>
        <row r="288">
          <cell r="A288" t="str">
            <v>FA</v>
          </cell>
          <cell r="B288">
            <v>687</v>
          </cell>
        </row>
        <row r="289">
          <cell r="A289" t="str">
            <v>FB</v>
          </cell>
          <cell r="B289">
            <v>687</v>
          </cell>
        </row>
        <row r="290">
          <cell r="A290" t="str">
            <v>FC</v>
          </cell>
          <cell r="B290">
            <v>687</v>
          </cell>
        </row>
        <row r="291">
          <cell r="A291" t="str">
            <v>FD</v>
          </cell>
          <cell r="B291">
            <v>687</v>
          </cell>
        </row>
        <row r="292">
          <cell r="A292" t="str">
            <v>FE</v>
          </cell>
          <cell r="B292">
            <v>687</v>
          </cell>
        </row>
        <row r="293">
          <cell r="A293" t="str">
            <v>FF</v>
          </cell>
          <cell r="B293">
            <v>687</v>
          </cell>
        </row>
        <row r="294">
          <cell r="A294" t="str">
            <v>FG</v>
          </cell>
          <cell r="B294">
            <v>687</v>
          </cell>
        </row>
        <row r="295">
          <cell r="A295" t="str">
            <v>FM</v>
          </cell>
          <cell r="B295">
            <v>687</v>
          </cell>
        </row>
        <row r="296">
          <cell r="A296" t="str">
            <v>FO</v>
          </cell>
          <cell r="B296">
            <v>687</v>
          </cell>
        </row>
        <row r="297">
          <cell r="A297" t="str">
            <v>FP</v>
          </cell>
          <cell r="B297">
            <v>687</v>
          </cell>
        </row>
        <row r="298">
          <cell r="A298" t="str">
            <v>FS</v>
          </cell>
          <cell r="B298">
            <v>687</v>
          </cell>
        </row>
        <row r="299">
          <cell r="A299" t="str">
            <v>FT</v>
          </cell>
          <cell r="B299">
            <v>687</v>
          </cell>
        </row>
        <row r="300">
          <cell r="A300" t="str">
            <v>FU</v>
          </cell>
          <cell r="B300">
            <v>687</v>
          </cell>
        </row>
        <row r="301">
          <cell r="A301" t="str">
            <v>FV</v>
          </cell>
          <cell r="B301">
            <v>687</v>
          </cell>
        </row>
        <row r="302">
          <cell r="A302" t="str">
            <v>FW</v>
          </cell>
          <cell r="B302">
            <v>687</v>
          </cell>
        </row>
        <row r="303">
          <cell r="A303" t="str">
            <v>FX</v>
          </cell>
          <cell r="B303">
            <v>687</v>
          </cell>
        </row>
        <row r="304">
          <cell r="A304" t="str">
            <v>FY</v>
          </cell>
          <cell r="B304">
            <v>687</v>
          </cell>
        </row>
        <row r="305">
          <cell r="A305" t="str">
            <v>FZ</v>
          </cell>
          <cell r="B305">
            <v>687</v>
          </cell>
        </row>
        <row r="306">
          <cell r="A306" t="str">
            <v>GA</v>
          </cell>
          <cell r="B306">
            <v>687</v>
          </cell>
        </row>
        <row r="307">
          <cell r="A307" t="str">
            <v>GB</v>
          </cell>
          <cell r="B307">
            <v>687</v>
          </cell>
        </row>
        <row r="308">
          <cell r="A308" t="str">
            <v>GC</v>
          </cell>
          <cell r="B308">
            <v>688</v>
          </cell>
        </row>
        <row r="309">
          <cell r="A309" t="str">
            <v>GD</v>
          </cell>
          <cell r="B309">
            <v>687</v>
          </cell>
        </row>
        <row r="310">
          <cell r="A310" t="str">
            <v>GE</v>
          </cell>
          <cell r="B310">
            <v>687</v>
          </cell>
        </row>
        <row r="311">
          <cell r="A311" t="str">
            <v>GH</v>
          </cell>
          <cell r="B311">
            <v>687</v>
          </cell>
        </row>
        <row r="312">
          <cell r="A312" t="str">
            <v>GI</v>
          </cell>
          <cell r="B312">
            <v>687</v>
          </cell>
        </row>
        <row r="313">
          <cell r="A313" t="str">
            <v>GJ</v>
          </cell>
          <cell r="B313">
            <v>687</v>
          </cell>
        </row>
        <row r="314">
          <cell r="A314" t="str">
            <v>GK</v>
          </cell>
          <cell r="B314">
            <v>687</v>
          </cell>
        </row>
        <row r="315">
          <cell r="A315" t="str">
            <v>GL</v>
          </cell>
          <cell r="B315">
            <v>687</v>
          </cell>
        </row>
        <row r="316">
          <cell r="A316" t="str">
            <v>GM</v>
          </cell>
          <cell r="B316">
            <v>687</v>
          </cell>
        </row>
        <row r="317">
          <cell r="A317" t="str">
            <v>GN</v>
          </cell>
          <cell r="B317">
            <v>687</v>
          </cell>
        </row>
        <row r="318">
          <cell r="A318" t="str">
            <v>GO</v>
          </cell>
          <cell r="B318">
            <v>687</v>
          </cell>
        </row>
        <row r="319">
          <cell r="A319" t="str">
            <v>GQ</v>
          </cell>
          <cell r="B319">
            <v>687</v>
          </cell>
        </row>
        <row r="320">
          <cell r="A320" t="str">
            <v>GR</v>
          </cell>
          <cell r="B320">
            <v>687</v>
          </cell>
        </row>
        <row r="321">
          <cell r="A321" t="str">
            <v>GT</v>
          </cell>
          <cell r="B321">
            <v>687</v>
          </cell>
        </row>
        <row r="322">
          <cell r="A322" t="str">
            <v>GV</v>
          </cell>
          <cell r="B322">
            <v>687</v>
          </cell>
        </row>
        <row r="323">
          <cell r="A323" t="str">
            <v>GW</v>
          </cell>
          <cell r="B323">
            <v>687</v>
          </cell>
        </row>
        <row r="324">
          <cell r="A324" t="str">
            <v>GX</v>
          </cell>
          <cell r="B324">
            <v>687</v>
          </cell>
        </row>
        <row r="325">
          <cell r="A325" t="str">
            <v>LP</v>
          </cell>
          <cell r="B325">
            <v>99</v>
          </cell>
        </row>
        <row r="326">
          <cell r="A326" t="str">
            <v>LR</v>
          </cell>
          <cell r="B326">
            <v>938</v>
          </cell>
        </row>
        <row r="327">
          <cell r="A327" t="str">
            <v>MG</v>
          </cell>
          <cell r="B327">
            <v>939</v>
          </cell>
        </row>
        <row r="328">
          <cell r="A328" t="str">
            <v>MN</v>
          </cell>
          <cell r="B328">
            <v>940</v>
          </cell>
        </row>
        <row r="329">
          <cell r="A329" t="str">
            <v>PC</v>
          </cell>
          <cell r="B329">
            <v>941</v>
          </cell>
        </row>
        <row r="330">
          <cell r="A330" t="str">
            <v>PM</v>
          </cell>
          <cell r="B330">
            <v>942</v>
          </cell>
        </row>
        <row r="331">
          <cell r="A331" t="str">
            <v>PR</v>
          </cell>
          <cell r="B331">
            <v>943</v>
          </cell>
        </row>
        <row r="332">
          <cell r="A332" t="str">
            <v>PS</v>
          </cell>
          <cell r="B332">
            <v>944</v>
          </cell>
        </row>
        <row r="333">
          <cell r="A333" t="str">
            <v>SC</v>
          </cell>
          <cell r="B333">
            <v>945</v>
          </cell>
        </row>
        <row r="334">
          <cell r="A334" t="str">
            <v>ZA</v>
          </cell>
          <cell r="B334">
            <v>687</v>
          </cell>
        </row>
        <row r="335">
          <cell r="A335" t="str">
            <v>ZD</v>
          </cell>
          <cell r="B335">
            <v>687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A2">
            <v>700</v>
          </cell>
          <cell r="B2" t="str">
            <v>700-10-A-AZ-01O-050</v>
          </cell>
          <cell r="C2">
            <v>278</v>
          </cell>
          <cell r="D2">
            <v>2100</v>
          </cell>
          <cell r="F2" t="str">
            <v>AW Industries, Inc</v>
          </cell>
          <cell r="G2" t="str">
            <v>BU-906</v>
          </cell>
          <cell r="H2" t="str">
            <v>CORPORATE OFFICE</v>
          </cell>
          <cell r="I2" t="str">
            <v>CORPOFFICE</v>
          </cell>
          <cell r="J2" t="str">
            <v>CORPORATE OFFICE DISTRICT</v>
          </cell>
          <cell r="K2" t="str">
            <v>CORPORATE</v>
          </cell>
          <cell r="L2" t="str">
            <v>CORPORATE</v>
          </cell>
        </row>
        <row r="3">
          <cell r="A3">
            <v>701</v>
          </cell>
          <cell r="B3" t="str">
            <v>701-10-A-AZ-03O-050</v>
          </cell>
          <cell r="C3">
            <v>279</v>
          </cell>
          <cell r="D3">
            <v>2101</v>
          </cell>
          <cell r="F3" t="str">
            <v>AWIN Management, Inc</v>
          </cell>
          <cell r="G3" t="str">
            <v>BU-906</v>
          </cell>
          <cell r="H3" t="str">
            <v>CORPORATE OFFICE</v>
          </cell>
          <cell r="I3" t="str">
            <v>CORPOFFICE</v>
          </cell>
          <cell r="J3" t="str">
            <v>CORPORATE OFFICE DISTRICT</v>
          </cell>
          <cell r="K3" t="str">
            <v>CORPORATE</v>
          </cell>
          <cell r="L3" t="str">
            <v>CORPORATE</v>
          </cell>
        </row>
        <row r="4">
          <cell r="A4">
            <v>702</v>
          </cell>
          <cell r="B4" t="str">
            <v>702-10-A-AZ-03O-050</v>
          </cell>
          <cell r="C4">
            <v>280</v>
          </cell>
          <cell r="D4">
            <v>2102</v>
          </cell>
          <cell r="F4" t="str">
            <v>AWIN Management, Inc</v>
          </cell>
          <cell r="G4" t="str">
            <v>BU-906</v>
          </cell>
          <cell r="H4" t="str">
            <v>CORPORATE OFFICE</v>
          </cell>
          <cell r="I4" t="str">
            <v>CORPOFFICE</v>
          </cell>
          <cell r="J4" t="str">
            <v>CORPORATE OFFICE DISTRICT</v>
          </cell>
          <cell r="K4" t="str">
            <v>CORPORATE</v>
          </cell>
          <cell r="L4" t="str">
            <v>CORPORATE</v>
          </cell>
        </row>
        <row r="5">
          <cell r="A5">
            <v>704</v>
          </cell>
          <cell r="B5" t="str">
            <v>704-10-A-AZ-02O-050</v>
          </cell>
          <cell r="C5">
            <v>282</v>
          </cell>
          <cell r="D5">
            <v>2103</v>
          </cell>
          <cell r="F5" t="str">
            <v>Allied Waste, N.A.</v>
          </cell>
          <cell r="G5" t="str">
            <v>BU-906</v>
          </cell>
          <cell r="H5" t="str">
            <v>CORPORATE OFFICE</v>
          </cell>
          <cell r="I5" t="str">
            <v>CORPOFFICE</v>
          </cell>
          <cell r="J5" t="str">
            <v>CORPORATE OFFICE DISTRICT</v>
          </cell>
          <cell r="K5" t="str">
            <v>CORPORATE</v>
          </cell>
          <cell r="L5" t="str">
            <v>CORPORATE</v>
          </cell>
        </row>
        <row r="6">
          <cell r="A6">
            <v>27</v>
          </cell>
          <cell r="B6" t="str">
            <v>027-10-A-TX-03O-050</v>
          </cell>
          <cell r="C6">
            <v>7</v>
          </cell>
          <cell r="D6">
            <v>2104</v>
          </cell>
          <cell r="F6" t="str">
            <v>U.S. Office</v>
          </cell>
          <cell r="G6" t="str">
            <v>BU-906</v>
          </cell>
          <cell r="H6" t="str">
            <v>CORPORATE OFFICE</v>
          </cell>
          <cell r="I6" t="str">
            <v>CORPOFFICE</v>
          </cell>
          <cell r="J6" t="str">
            <v>CORPORATE OFFICE DISTRICT</v>
          </cell>
          <cell r="K6" t="str">
            <v>CORPORATE</v>
          </cell>
          <cell r="L6" t="str">
            <v>CORPORATE</v>
          </cell>
        </row>
        <row r="7">
          <cell r="A7">
            <v>20</v>
          </cell>
          <cell r="B7" t="str">
            <v>020-10-A-AZ-13O-050</v>
          </cell>
          <cell r="C7">
            <v>5</v>
          </cell>
          <cell r="D7">
            <v>2105</v>
          </cell>
          <cell r="F7" t="str">
            <v>Allied Waste Systems, Inc</v>
          </cell>
          <cell r="G7" t="str">
            <v>BU-906</v>
          </cell>
          <cell r="H7" t="str">
            <v>CORPORATE OFFICE</v>
          </cell>
          <cell r="I7" t="str">
            <v>CORPOFFICE</v>
          </cell>
          <cell r="J7" t="str">
            <v>CORPORATE OFFICE DISTRICT</v>
          </cell>
          <cell r="K7" t="str">
            <v>CORPORATE</v>
          </cell>
          <cell r="L7" t="str">
            <v>CORPORATE</v>
          </cell>
        </row>
        <row r="8">
          <cell r="A8" t="str">
            <v>D83</v>
          </cell>
          <cell r="B8" t="str">
            <v>D83-10-A-AZ-3PO-050</v>
          </cell>
          <cell r="C8">
            <v>511</v>
          </cell>
          <cell r="D8">
            <v>2106</v>
          </cell>
          <cell r="F8" t="str">
            <v>AW  Waste Systems of N.A.</v>
          </cell>
          <cell r="G8" t="str">
            <v>BU-906</v>
          </cell>
          <cell r="H8" t="str">
            <v>CORPORATE OFFICE</v>
          </cell>
          <cell r="I8" t="str">
            <v>CORPOFFICE</v>
          </cell>
          <cell r="J8" t="str">
            <v>CORPORATE OFFICE DISTRICT</v>
          </cell>
          <cell r="K8" t="str">
            <v>CORPORATE</v>
          </cell>
          <cell r="L8" t="str">
            <v>CORPORATE</v>
          </cell>
        </row>
        <row r="9">
          <cell r="A9" t="str">
            <v>ADJ</v>
          </cell>
          <cell r="B9" t="str">
            <v>ADJ-10-A-AZ-01O-050</v>
          </cell>
          <cell r="C9">
            <v>464</v>
          </cell>
          <cell r="D9">
            <v>2107</v>
          </cell>
          <cell r="F9" t="str">
            <v>Allied Consolidation Division</v>
          </cell>
          <cell r="G9" t="str">
            <v>BU-906</v>
          </cell>
          <cell r="H9" t="str">
            <v>CORPORATE OFFICE</v>
          </cell>
          <cell r="I9" t="str">
            <v>CORPOFFICE</v>
          </cell>
          <cell r="J9" t="str">
            <v>CORPORATE OFFICE DISTRICT</v>
          </cell>
          <cell r="K9" t="str">
            <v>CORPORATE</v>
          </cell>
          <cell r="L9" t="str">
            <v>CORPORATE</v>
          </cell>
        </row>
        <row r="10">
          <cell r="A10">
            <v>698</v>
          </cell>
          <cell r="B10" t="str">
            <v>698-10-A-AZ-12O-050</v>
          </cell>
          <cell r="C10">
            <v>275</v>
          </cell>
          <cell r="D10">
            <v>2108</v>
          </cell>
          <cell r="F10" t="str">
            <v>Allied Gas Recovery Systems</v>
          </cell>
          <cell r="G10" t="str">
            <v>BU-902</v>
          </cell>
          <cell r="H10" t="str">
            <v>CORPORATE GAS COMPANIES</v>
          </cell>
          <cell r="I10" t="str">
            <v>GAS CO</v>
          </cell>
          <cell r="J10" t="str">
            <v>CORPORATE REGION GAS COMPANIES</v>
          </cell>
          <cell r="K10" t="str">
            <v>CORPORATE</v>
          </cell>
          <cell r="L10" t="str">
            <v>CORPORATE</v>
          </cell>
        </row>
        <row r="11">
          <cell r="A11">
            <v>699</v>
          </cell>
          <cell r="B11" t="str">
            <v>699-10-A-AZ-03O-050</v>
          </cell>
          <cell r="C11">
            <v>276</v>
          </cell>
          <cell r="D11">
            <v>2109</v>
          </cell>
          <cell r="F11" t="str">
            <v>Allied Landfill (Gas Prod)</v>
          </cell>
          <cell r="G11" t="str">
            <v>BU-901</v>
          </cell>
          <cell r="H11" t="str">
            <v>CORPORATE LANDFILLS</v>
          </cell>
          <cell r="I11" t="str">
            <v>CORP LF</v>
          </cell>
          <cell r="J11" t="str">
            <v>CORPORATE LANDFILL DISTRICT</v>
          </cell>
          <cell r="K11" t="str">
            <v>CORPORATE</v>
          </cell>
          <cell r="L11" t="str">
            <v>CORPORATE</v>
          </cell>
        </row>
        <row r="12">
          <cell r="A12" t="str">
            <v>D20</v>
          </cell>
          <cell r="B12" t="str">
            <v>D20-10-A-TX-3PO-050</v>
          </cell>
          <cell r="C12">
            <v>489</v>
          </cell>
          <cell r="D12">
            <v>2110</v>
          </cell>
          <cell r="F12" t="str">
            <v>AW  Transportation</v>
          </cell>
          <cell r="G12" t="str">
            <v>BU-909</v>
          </cell>
          <cell r="H12" t="str">
            <v>NATIONAL ACCOUNTS</v>
          </cell>
          <cell r="I12" t="str">
            <v>NATIONAL</v>
          </cell>
          <cell r="J12" t="str">
            <v>CORPORATE DISTRICT - NATIONAL</v>
          </cell>
          <cell r="K12" t="str">
            <v>CORPORATE</v>
          </cell>
          <cell r="L12" t="str">
            <v>CORPORATE</v>
          </cell>
        </row>
        <row r="13">
          <cell r="A13">
            <v>43</v>
          </cell>
          <cell r="B13" t="str">
            <v>043-10-A-UT-70O-050</v>
          </cell>
          <cell r="C13">
            <v>16</v>
          </cell>
          <cell r="D13">
            <v>2111</v>
          </cell>
          <cell r="F13" t="str">
            <v>ECDC Logistics</v>
          </cell>
          <cell r="G13" t="str">
            <v>BU-012</v>
          </cell>
          <cell r="H13" t="str">
            <v>ECDC</v>
          </cell>
          <cell r="I13" t="str">
            <v>ECDC</v>
          </cell>
          <cell r="J13" t="str">
            <v>ECDC DISTRICT</v>
          </cell>
          <cell r="K13" t="str">
            <v>CORPORATE</v>
          </cell>
          <cell r="L13" t="str">
            <v>CORPORATE</v>
          </cell>
        </row>
        <row r="14">
          <cell r="A14" t="str">
            <v>D24</v>
          </cell>
          <cell r="B14" t="str">
            <v>D24-10-A-TX-3PO-050</v>
          </cell>
          <cell r="C14">
            <v>490</v>
          </cell>
          <cell r="D14">
            <v>2112</v>
          </cell>
          <cell r="F14" t="str">
            <v>Houston Brokerage</v>
          </cell>
          <cell r="G14" t="str">
            <v>BU-910</v>
          </cell>
          <cell r="H14" t="str">
            <v>MATERIALS MARKETING</v>
          </cell>
          <cell r="I14" t="str">
            <v>MMG-CORP</v>
          </cell>
          <cell r="J14" t="str">
            <v>MATERIALS MARKETING GROUP-CORP</v>
          </cell>
          <cell r="K14" t="str">
            <v>CORPORATE</v>
          </cell>
          <cell r="L14" t="str">
            <v>CORPORATE</v>
          </cell>
        </row>
        <row r="15">
          <cell r="A15" t="str">
            <v>D28</v>
          </cell>
          <cell r="B15" t="str">
            <v>D28-10-A-AZ-03O-050</v>
          </cell>
          <cell r="C15">
            <v>492</v>
          </cell>
          <cell r="D15">
            <v>2113</v>
          </cell>
          <cell r="F15" t="str">
            <v>MMG</v>
          </cell>
          <cell r="G15" t="str">
            <v>BU-910</v>
          </cell>
          <cell r="H15" t="str">
            <v>MATERIALS MARKETING</v>
          </cell>
          <cell r="I15" t="str">
            <v>MMG-CORP</v>
          </cell>
          <cell r="J15" t="str">
            <v>MATERIALS MARKETING GROUP-CORP</v>
          </cell>
          <cell r="K15" t="str">
            <v>CORPORATE</v>
          </cell>
          <cell r="L15" t="str">
            <v>CORPORATE</v>
          </cell>
        </row>
        <row r="16">
          <cell r="A16" t="str">
            <v>D68</v>
          </cell>
          <cell r="B16" t="str">
            <v>D68-10-A-AZ-4CO-050</v>
          </cell>
          <cell r="C16">
            <v>499</v>
          </cell>
          <cell r="D16">
            <v>2114</v>
          </cell>
          <cell r="F16" t="str">
            <v>AW  Building</v>
          </cell>
          <cell r="G16" t="str">
            <v>BU-906</v>
          </cell>
          <cell r="H16" t="str">
            <v>CORPORATE OFFICE</v>
          </cell>
          <cell r="I16" t="str">
            <v>CORPOFFICE</v>
          </cell>
          <cell r="J16" t="str">
            <v>CORPORATE OFFICE DISTRICT</v>
          </cell>
          <cell r="K16" t="str">
            <v>CORPORATE</v>
          </cell>
          <cell r="L16" t="str">
            <v>CORPORATE</v>
          </cell>
        </row>
        <row r="17">
          <cell r="A17">
            <v>705</v>
          </cell>
          <cell r="B17" t="str">
            <v>705-10-A-AZ-06O-050</v>
          </cell>
          <cell r="C17">
            <v>283</v>
          </cell>
          <cell r="D17">
            <v>2115</v>
          </cell>
          <cell r="F17" t="str">
            <v>Allied Services, LLC</v>
          </cell>
          <cell r="G17" t="str">
            <v>BU-906</v>
          </cell>
          <cell r="H17" t="str">
            <v>CORPORATE OFFICE</v>
          </cell>
          <cell r="I17" t="str">
            <v>CORPOFFICE</v>
          </cell>
          <cell r="J17" t="str">
            <v>CORPORATE OFFICE DISTRICT</v>
          </cell>
          <cell r="K17" t="str">
            <v>CORPORATE</v>
          </cell>
          <cell r="L17" t="str">
            <v>CORPORATE</v>
          </cell>
        </row>
        <row r="18">
          <cell r="A18">
            <v>707</v>
          </cell>
          <cell r="B18" t="str">
            <v>707-10-A-AZ-10O-050</v>
          </cell>
          <cell r="C18">
            <v>284</v>
          </cell>
          <cell r="D18">
            <v>2116</v>
          </cell>
          <cell r="F18" t="str">
            <v>AWI Holdings Canada</v>
          </cell>
          <cell r="G18" t="str">
            <v>BU-906</v>
          </cell>
          <cell r="H18" t="str">
            <v>CORPORATE OFFICE</v>
          </cell>
          <cell r="I18" t="str">
            <v>CORPOFFICE</v>
          </cell>
          <cell r="J18" t="str">
            <v>CORPORATE OFFICE DISTRICT</v>
          </cell>
          <cell r="K18" t="str">
            <v>CORPORATE</v>
          </cell>
          <cell r="L18" t="str">
            <v>CORPORATE</v>
          </cell>
        </row>
        <row r="19">
          <cell r="A19">
            <v>708</v>
          </cell>
          <cell r="B19" t="str">
            <v>708-10-A-AZ-07O-050</v>
          </cell>
          <cell r="C19">
            <v>285</v>
          </cell>
          <cell r="D19">
            <v>2117</v>
          </cell>
          <cell r="F19" t="str">
            <v>Allied Waste-Transportation</v>
          </cell>
          <cell r="G19" t="str">
            <v>BU-906</v>
          </cell>
          <cell r="H19" t="str">
            <v>CORPORATE OFFICE</v>
          </cell>
          <cell r="I19" t="str">
            <v>CORPOFFICE</v>
          </cell>
          <cell r="J19" t="str">
            <v>CORPORATE OFFICE DISTRICT</v>
          </cell>
          <cell r="K19" t="str">
            <v>CORPORATE</v>
          </cell>
          <cell r="L19" t="str">
            <v>CORPORATE</v>
          </cell>
        </row>
        <row r="20">
          <cell r="A20">
            <v>709</v>
          </cell>
          <cell r="B20" t="str">
            <v>709-10-A-AZ-08O-050</v>
          </cell>
          <cell r="C20">
            <v>286</v>
          </cell>
          <cell r="D20">
            <v>2118</v>
          </cell>
          <cell r="F20" t="str">
            <v>Allied Waste Landfill Holdings</v>
          </cell>
          <cell r="G20" t="str">
            <v>BU-906</v>
          </cell>
          <cell r="H20" t="str">
            <v>CORPORATE OFFICE</v>
          </cell>
          <cell r="I20" t="str">
            <v>CORPOFFICE</v>
          </cell>
          <cell r="J20" t="str">
            <v>CORPORATE OFFICE DISTRICT</v>
          </cell>
          <cell r="K20" t="str">
            <v>CORPORATE</v>
          </cell>
          <cell r="L20" t="str">
            <v>CORPORATE</v>
          </cell>
        </row>
        <row r="21">
          <cell r="A21">
            <v>874</v>
          </cell>
          <cell r="B21" t="str">
            <v>874-10-A-PA-2HO-050</v>
          </cell>
          <cell r="C21">
            <v>385</v>
          </cell>
          <cell r="D21">
            <v>2119</v>
          </cell>
          <cell r="F21" t="str">
            <v>Liberty Adjustment Co.</v>
          </cell>
          <cell r="G21" t="str">
            <v>BU-906</v>
          </cell>
          <cell r="H21" t="str">
            <v>CORPORATE OFFICE</v>
          </cell>
          <cell r="I21" t="str">
            <v>CORPOFFICE</v>
          </cell>
          <cell r="J21" t="str">
            <v>CORPORATE OFFICE DISTRICT</v>
          </cell>
          <cell r="K21" t="str">
            <v>CORPORATE</v>
          </cell>
          <cell r="L21" t="str">
            <v>CORPORATE</v>
          </cell>
        </row>
        <row r="22">
          <cell r="A22">
            <v>875</v>
          </cell>
          <cell r="B22" t="str">
            <v>875-10-A-TX-3PO-050</v>
          </cell>
          <cell r="C22">
            <v>386</v>
          </cell>
          <cell r="D22">
            <v>2120</v>
          </cell>
          <cell r="F22" t="str">
            <v>AW  Adjustment Company</v>
          </cell>
          <cell r="G22" t="str">
            <v>BU-906</v>
          </cell>
          <cell r="H22" t="str">
            <v>CORPORATE OFFICE</v>
          </cell>
          <cell r="I22" t="str">
            <v>CORPOFFICE</v>
          </cell>
          <cell r="J22" t="str">
            <v>CORPORATE OFFICE DISTRICT</v>
          </cell>
          <cell r="K22" t="str">
            <v>CORPORATE</v>
          </cell>
          <cell r="L22" t="str">
            <v>CORPORATE</v>
          </cell>
        </row>
        <row r="23">
          <cell r="A23">
            <v>876</v>
          </cell>
          <cell r="B23" t="str">
            <v>876-10-A-TX-3PO-050</v>
          </cell>
          <cell r="C23">
            <v>387</v>
          </cell>
          <cell r="D23">
            <v>2121</v>
          </cell>
          <cell r="F23" t="str">
            <v>AW  Consolidating Company</v>
          </cell>
          <cell r="G23" t="str">
            <v>BU-906</v>
          </cell>
          <cell r="H23" t="str">
            <v>CORPORATE OFFICE</v>
          </cell>
          <cell r="I23" t="str">
            <v>CORPOFFICE</v>
          </cell>
          <cell r="J23" t="str">
            <v>CORPORATE OFFICE DISTRICT</v>
          </cell>
          <cell r="K23" t="str">
            <v>CORPORATE</v>
          </cell>
          <cell r="L23" t="str">
            <v>CORPORATE</v>
          </cell>
        </row>
        <row r="24">
          <cell r="A24">
            <v>877</v>
          </cell>
          <cell r="B24" t="str">
            <v>877-10-A-TX-3PO-050</v>
          </cell>
          <cell r="C24">
            <v>388</v>
          </cell>
          <cell r="D24">
            <v>2122</v>
          </cell>
          <cell r="F24" t="str">
            <v>AW  7/31 Adjtmnts &amp; Audit Adj</v>
          </cell>
          <cell r="G24" t="str">
            <v>BU-906</v>
          </cell>
          <cell r="H24" t="str">
            <v>CORPORATE OFFICE</v>
          </cell>
          <cell r="I24" t="str">
            <v>CORPOFFICE</v>
          </cell>
          <cell r="J24" t="str">
            <v>CORPORATE OFFICE DISTRICT</v>
          </cell>
          <cell r="K24" t="str">
            <v>CORPORATE</v>
          </cell>
          <cell r="L24" t="str">
            <v>CORPORATE</v>
          </cell>
        </row>
        <row r="25">
          <cell r="A25">
            <v>878</v>
          </cell>
          <cell r="B25" t="str">
            <v>878-10-A-TX-5AO-050</v>
          </cell>
          <cell r="C25">
            <v>389</v>
          </cell>
          <cell r="D25">
            <v>2123</v>
          </cell>
          <cell r="F25" t="str">
            <v>AW  Purchase Accountng Entries</v>
          </cell>
          <cell r="G25" t="str">
            <v>BU-906</v>
          </cell>
          <cell r="H25" t="str">
            <v>CORPORATE OFFICE</v>
          </cell>
          <cell r="I25" t="str">
            <v>CORPOFFICE</v>
          </cell>
          <cell r="J25" t="str">
            <v>CORPORATE OFFICE DISTRICT</v>
          </cell>
          <cell r="K25" t="str">
            <v>CORPORATE</v>
          </cell>
          <cell r="L25" t="str">
            <v>CORPORATE</v>
          </cell>
        </row>
        <row r="26">
          <cell r="A26">
            <v>900</v>
          </cell>
          <cell r="B26" t="str">
            <v>900-10-A-TX-4AO-050</v>
          </cell>
          <cell r="C26">
            <v>400</v>
          </cell>
          <cell r="D26">
            <v>2124</v>
          </cell>
          <cell r="F26" t="str">
            <v>L W S Holdings, Inc.</v>
          </cell>
          <cell r="G26" t="str">
            <v>BU-906</v>
          </cell>
          <cell r="H26" t="str">
            <v>CORPORATE OFFICE</v>
          </cell>
          <cell r="I26" t="str">
            <v>CORPOFFICE</v>
          </cell>
          <cell r="J26" t="str">
            <v>CORPORATE OFFICE DISTRICT</v>
          </cell>
          <cell r="K26" t="str">
            <v>CORPORATE</v>
          </cell>
          <cell r="L26" t="str">
            <v>CORPORATE</v>
          </cell>
        </row>
        <row r="27">
          <cell r="A27" t="str">
            <v>7A1</v>
          </cell>
          <cell r="B27" t="str">
            <v>7A1-10-A-AZ-03O-050</v>
          </cell>
          <cell r="C27">
            <v>448</v>
          </cell>
          <cell r="D27">
            <v>2125</v>
          </cell>
          <cell r="F27" t="str">
            <v>AWIN Management, Inc</v>
          </cell>
          <cell r="G27" t="str">
            <v>BU-906</v>
          </cell>
          <cell r="H27" t="str">
            <v>CORPORATE OFFICE</v>
          </cell>
          <cell r="I27" t="str">
            <v>CORPOFFICE</v>
          </cell>
          <cell r="J27" t="str">
            <v>CORPORATE OFFICE DISTRICT</v>
          </cell>
          <cell r="K27" t="str">
            <v>CORPORATE</v>
          </cell>
          <cell r="L27" t="str">
            <v>CORPORATE</v>
          </cell>
        </row>
        <row r="28">
          <cell r="A28" t="str">
            <v>7A2</v>
          </cell>
          <cell r="B28" t="str">
            <v>7A2-10-A-AZ-03O-050</v>
          </cell>
          <cell r="C28">
            <v>449</v>
          </cell>
          <cell r="D28">
            <v>2126</v>
          </cell>
          <cell r="F28" t="str">
            <v>SOX Costs</v>
          </cell>
          <cell r="G28" t="str">
            <v>BU-906</v>
          </cell>
          <cell r="H28" t="str">
            <v>CORPORATE OFFICE</v>
          </cell>
          <cell r="I28" t="str">
            <v>CORPOFFICE</v>
          </cell>
          <cell r="J28" t="str">
            <v>CORPORATE OFFICE DISTRICT</v>
          </cell>
          <cell r="K28" t="str">
            <v>CORPORATE</v>
          </cell>
          <cell r="L28" t="str">
            <v>CORPORATE</v>
          </cell>
        </row>
        <row r="29">
          <cell r="A29" t="str">
            <v>7B2</v>
          </cell>
          <cell r="B29" t="str">
            <v>7B2-10-A-AZ-03O-050</v>
          </cell>
          <cell r="C29">
            <v>450</v>
          </cell>
          <cell r="D29">
            <v>2127</v>
          </cell>
          <cell r="F29" t="str">
            <v>XD ROUTE AUDIT</v>
          </cell>
          <cell r="G29" t="str">
            <v>BU-906</v>
          </cell>
          <cell r="H29" t="str">
            <v>CORPORATE OFFICE</v>
          </cell>
          <cell r="I29" t="str">
            <v>CORPOFFICE</v>
          </cell>
          <cell r="J29" t="str">
            <v>CORPORATE OFFICE DISTRICT</v>
          </cell>
          <cell r="K29" t="str">
            <v>CORPORATE</v>
          </cell>
          <cell r="L29" t="str">
            <v>CORPORATE</v>
          </cell>
        </row>
        <row r="30">
          <cell r="A30" t="str">
            <v>7B5</v>
          </cell>
          <cell r="B30" t="str">
            <v>7B5-10-A-AZ-03O-050</v>
          </cell>
          <cell r="C30">
            <v>451</v>
          </cell>
          <cell r="D30">
            <v>2128</v>
          </cell>
          <cell r="F30" t="str">
            <v>XD Purchasing</v>
          </cell>
          <cell r="G30" t="str">
            <v>BU-906</v>
          </cell>
          <cell r="H30" t="str">
            <v>CORPORATE OFFICE</v>
          </cell>
          <cell r="I30" t="str">
            <v>CORPOFFICE</v>
          </cell>
          <cell r="J30" t="str">
            <v>CORPORATE OFFICE DISTRICT</v>
          </cell>
          <cell r="K30" t="str">
            <v>CORPORATE</v>
          </cell>
          <cell r="L30" t="str">
            <v>CORPORATE</v>
          </cell>
        </row>
        <row r="31">
          <cell r="A31" t="str">
            <v>7B7</v>
          </cell>
          <cell r="B31" t="str">
            <v>7B7-10-A-AZ-03O-050</v>
          </cell>
          <cell r="C31">
            <v>452</v>
          </cell>
          <cell r="D31">
            <v>2129</v>
          </cell>
          <cell r="F31" t="str">
            <v>XD Rolloff Dispatch</v>
          </cell>
          <cell r="G31" t="str">
            <v>BU-906</v>
          </cell>
          <cell r="H31" t="str">
            <v>CORPORATE OFFICE</v>
          </cell>
          <cell r="I31" t="str">
            <v>CORPOFFICE</v>
          </cell>
          <cell r="J31" t="str">
            <v>CORPORATE OFFICE DISTRICT</v>
          </cell>
          <cell r="K31" t="str">
            <v>CORPORATE</v>
          </cell>
          <cell r="L31" t="str">
            <v>CORPORATE</v>
          </cell>
        </row>
        <row r="32">
          <cell r="A32" t="str">
            <v>7B9</v>
          </cell>
          <cell r="B32" t="str">
            <v>7B9-10-A-AZ-03O-050</v>
          </cell>
          <cell r="C32">
            <v>453</v>
          </cell>
          <cell r="D32">
            <v>2130</v>
          </cell>
          <cell r="F32" t="str">
            <v>XD Landfill Maintenance</v>
          </cell>
          <cell r="G32" t="str">
            <v>BU-906</v>
          </cell>
          <cell r="H32" t="str">
            <v>CORPORATE OFFICE</v>
          </cell>
          <cell r="I32" t="str">
            <v>CORPOFFICE</v>
          </cell>
          <cell r="J32" t="str">
            <v>CORPORATE OFFICE DISTRICT</v>
          </cell>
          <cell r="K32" t="str">
            <v>CORPORATE</v>
          </cell>
          <cell r="L32" t="str">
            <v>CORPORATE</v>
          </cell>
        </row>
        <row r="33">
          <cell r="A33" t="str">
            <v>7C1</v>
          </cell>
          <cell r="B33" t="str">
            <v>7C1-10-A-AZ-03O-050</v>
          </cell>
          <cell r="C33">
            <v>454</v>
          </cell>
          <cell r="D33">
            <v>2131</v>
          </cell>
          <cell r="F33" t="str">
            <v>XD Maintenance Std/Model Shop</v>
          </cell>
          <cell r="G33" t="str">
            <v>BU-906</v>
          </cell>
          <cell r="H33" t="str">
            <v>CORPORATE OFFICE</v>
          </cell>
          <cell r="I33" t="str">
            <v>CORPOFFICE</v>
          </cell>
          <cell r="J33" t="str">
            <v>CORPORATE OFFICE DISTRICT</v>
          </cell>
          <cell r="K33" t="str">
            <v>CORPORATE</v>
          </cell>
          <cell r="L33" t="str">
            <v>CORPORATE</v>
          </cell>
        </row>
        <row r="34">
          <cell r="A34" t="str">
            <v>7E1</v>
          </cell>
          <cell r="B34" t="str">
            <v>7E1-10-A-AZ-03O-050</v>
          </cell>
          <cell r="C34">
            <v>33</v>
          </cell>
          <cell r="D34">
            <v>2132</v>
          </cell>
          <cell r="F34" t="str">
            <v>XD Turnover</v>
          </cell>
          <cell r="G34" t="str">
            <v>BU-906</v>
          </cell>
          <cell r="H34" t="str">
            <v>CORPORATE OFFICE</v>
          </cell>
          <cell r="I34" t="str">
            <v>CORPOFFICE</v>
          </cell>
          <cell r="J34" t="str">
            <v>CORPORATE OFFICE DISTRICT</v>
          </cell>
          <cell r="K34" t="str">
            <v>CORPORATE</v>
          </cell>
          <cell r="L34" t="str">
            <v>CORPORATE</v>
          </cell>
        </row>
        <row r="35">
          <cell r="A35" t="str">
            <v>7E2</v>
          </cell>
          <cell r="B35" t="str">
            <v>7E2-10-A-AZ-03O-050</v>
          </cell>
          <cell r="C35">
            <v>277</v>
          </cell>
          <cell r="D35">
            <v>2133</v>
          </cell>
          <cell r="F35" t="str">
            <v>XD Temp Labor</v>
          </cell>
          <cell r="G35" t="str">
            <v>BU-906</v>
          </cell>
          <cell r="H35" t="str">
            <v>CORPORATE OFFICE</v>
          </cell>
          <cell r="I35" t="str">
            <v>CORPOFFICE</v>
          </cell>
          <cell r="J35" t="str">
            <v>CORPORATE OFFICE DISTRICT</v>
          </cell>
          <cell r="K35" t="str">
            <v>CORPORATE</v>
          </cell>
          <cell r="L35" t="str">
            <v>CORPORATE</v>
          </cell>
        </row>
        <row r="36">
          <cell r="A36" t="str">
            <v>7G2</v>
          </cell>
          <cell r="B36" t="str">
            <v>7G2-10-A-AZ-03O-050</v>
          </cell>
          <cell r="C36">
            <v>455</v>
          </cell>
          <cell r="D36">
            <v>2134</v>
          </cell>
          <cell r="F36" t="str">
            <v>XD Customer Cost Recovery Fees</v>
          </cell>
          <cell r="G36" t="str">
            <v>BU-906</v>
          </cell>
          <cell r="H36" t="str">
            <v>CORPORATE OFFICE</v>
          </cell>
          <cell r="I36" t="str">
            <v>CORPOFFICE</v>
          </cell>
          <cell r="J36" t="str">
            <v>CORPORATE OFFICE DISTRICT</v>
          </cell>
          <cell r="K36" t="str">
            <v>CORPORATE</v>
          </cell>
          <cell r="L36" t="str">
            <v>CORPORATE</v>
          </cell>
        </row>
        <row r="37">
          <cell r="A37" t="str">
            <v>7G3</v>
          </cell>
          <cell r="B37" t="str">
            <v>7G3-10-A-AZ-03O-050</v>
          </cell>
          <cell r="C37">
            <v>456</v>
          </cell>
          <cell r="D37">
            <v>2135</v>
          </cell>
          <cell r="F37" t="str">
            <v>XD DSO</v>
          </cell>
          <cell r="G37" t="str">
            <v>BU-906</v>
          </cell>
          <cell r="H37" t="str">
            <v>CORPORATE OFFICE</v>
          </cell>
          <cell r="I37" t="str">
            <v>CORPOFFICE</v>
          </cell>
          <cell r="J37" t="str">
            <v>CORPORATE OFFICE DISTRICT</v>
          </cell>
          <cell r="K37" t="str">
            <v>CORPORATE</v>
          </cell>
          <cell r="L37" t="str">
            <v>CORPORATE</v>
          </cell>
        </row>
        <row r="38">
          <cell r="A38" t="str">
            <v>B85</v>
          </cell>
          <cell r="B38" t="str">
            <v>B85-10-A-TX-6CO-050</v>
          </cell>
          <cell r="C38">
            <v>467</v>
          </cell>
          <cell r="D38">
            <v>2136</v>
          </cell>
          <cell r="F38" t="str">
            <v>CECOS International</v>
          </cell>
          <cell r="G38" t="str">
            <v>BU-906</v>
          </cell>
          <cell r="H38" t="str">
            <v>CORPORATE OFFICE</v>
          </cell>
          <cell r="I38" t="str">
            <v>CORPOFFICE</v>
          </cell>
          <cell r="J38" t="str">
            <v>CORPORATE OFFICE DISTRICT</v>
          </cell>
          <cell r="K38" t="str">
            <v>CORPORATE</v>
          </cell>
          <cell r="L38" t="str">
            <v>CORPORATE</v>
          </cell>
        </row>
        <row r="39">
          <cell r="A39" t="str">
            <v>B87</v>
          </cell>
          <cell r="B39" t="str">
            <v>B87-10-A-TX-03O-050</v>
          </cell>
          <cell r="C39">
            <v>468</v>
          </cell>
          <cell r="D39">
            <v>2137</v>
          </cell>
          <cell r="F39" t="str">
            <v>Corporate</v>
          </cell>
          <cell r="G39" t="str">
            <v>BU-906</v>
          </cell>
          <cell r="H39" t="str">
            <v>CORPORATE OFFICE</v>
          </cell>
          <cell r="I39" t="str">
            <v>CORPOFFICE</v>
          </cell>
          <cell r="J39" t="str">
            <v>CORPORATE OFFICE DISTRICT</v>
          </cell>
          <cell r="K39" t="str">
            <v>CORPORATE</v>
          </cell>
          <cell r="L39" t="str">
            <v>CORPORATE</v>
          </cell>
        </row>
        <row r="40">
          <cell r="A40" t="str">
            <v>C99</v>
          </cell>
          <cell r="B40" t="str">
            <v>C99-10-A-AZ-03O-050</v>
          </cell>
          <cell r="C40">
            <v>477</v>
          </cell>
          <cell r="D40">
            <v>2138</v>
          </cell>
          <cell r="F40" t="str">
            <v>Canadian - US$ Payments</v>
          </cell>
          <cell r="G40" t="str">
            <v>BU-906</v>
          </cell>
          <cell r="H40" t="str">
            <v>CORPORATE OFFICE</v>
          </cell>
          <cell r="I40" t="str">
            <v>CORPOFFICE</v>
          </cell>
          <cell r="J40" t="str">
            <v>CORPORATE OFFICE DISTRICT</v>
          </cell>
          <cell r="K40" t="str">
            <v>CORPORATE</v>
          </cell>
          <cell r="L40" t="str">
            <v>CORPORATE</v>
          </cell>
        </row>
        <row r="41">
          <cell r="A41" t="str">
            <v>D29</v>
          </cell>
          <cell r="B41" t="str">
            <v>D29-10-A-TX-5PO-050</v>
          </cell>
          <cell r="C41">
            <v>493</v>
          </cell>
          <cell r="D41">
            <v>2139</v>
          </cell>
          <cell r="F41" t="str">
            <v>AW  Financial Service</v>
          </cell>
          <cell r="G41" t="str">
            <v>BU-906</v>
          </cell>
          <cell r="H41" t="str">
            <v>CORPORATE OFFICE</v>
          </cell>
          <cell r="I41" t="str">
            <v>CORPOFFICE</v>
          </cell>
          <cell r="J41" t="str">
            <v>CORPORATE OFFICE DISTRICT</v>
          </cell>
          <cell r="K41" t="str">
            <v>CORPORATE</v>
          </cell>
          <cell r="L41" t="str">
            <v>CORPORATE</v>
          </cell>
        </row>
        <row r="42">
          <cell r="A42" t="str">
            <v>D30</v>
          </cell>
          <cell r="B42" t="str">
            <v>D30-10-A-TX-5AO-050</v>
          </cell>
          <cell r="C42">
            <v>494</v>
          </cell>
          <cell r="D42">
            <v>2140</v>
          </cell>
          <cell r="F42" t="str">
            <v>Allied Waste Services</v>
          </cell>
          <cell r="G42" t="str">
            <v>BU-906</v>
          </cell>
          <cell r="H42" t="str">
            <v>CORPORATE OFFICE</v>
          </cell>
          <cell r="I42" t="str">
            <v>CORPOFFICE</v>
          </cell>
          <cell r="J42" t="str">
            <v>CORPORATE OFFICE DISTRICT</v>
          </cell>
          <cell r="K42" t="str">
            <v>CORPORATE</v>
          </cell>
          <cell r="L42" t="str">
            <v>CORPORATE</v>
          </cell>
        </row>
        <row r="43">
          <cell r="A43" t="str">
            <v>7R1</v>
          </cell>
          <cell r="B43" t="str">
            <v>7R1-10-A-MI-07O-050</v>
          </cell>
          <cell r="C43">
            <v>457</v>
          </cell>
          <cell r="D43">
            <v>4001</v>
          </cell>
          <cell r="F43" t="str">
            <v>Region Office - East</v>
          </cell>
          <cell r="G43" t="str">
            <v>BU-EAS</v>
          </cell>
          <cell r="H43" t="str">
            <v>REGION OFFICE - EAST</v>
          </cell>
          <cell r="I43" t="str">
            <v>REGEAST</v>
          </cell>
          <cell r="J43" t="str">
            <v>EAST REGION OFFICE (DISTRICT)</v>
          </cell>
          <cell r="K43" t="str">
            <v>EAST</v>
          </cell>
          <cell r="L43" t="str">
            <v>EAST REGION</v>
          </cell>
        </row>
        <row r="44">
          <cell r="A44" t="str">
            <v>7R2</v>
          </cell>
          <cell r="B44" t="str">
            <v>7R2-10-A-IL-07O-050</v>
          </cell>
          <cell r="C44">
            <v>458</v>
          </cell>
          <cell r="D44">
            <v>4003</v>
          </cell>
          <cell r="F44" t="str">
            <v>Region Office - MidWest</v>
          </cell>
          <cell r="G44" t="str">
            <v>BU-MID</v>
          </cell>
          <cell r="H44" t="str">
            <v>REGION OFFICE - MIDWEST</v>
          </cell>
          <cell r="I44" t="str">
            <v>REGMIDWEST</v>
          </cell>
          <cell r="J44" t="str">
            <v>MIDWEST REGION OFFICE DISTRICT</v>
          </cell>
          <cell r="K44" t="str">
            <v>MIDWEST</v>
          </cell>
          <cell r="L44" t="str">
            <v>MIDWEST REGION</v>
          </cell>
        </row>
        <row r="45">
          <cell r="A45" t="str">
            <v>7R3</v>
          </cell>
          <cell r="B45" t="str">
            <v>7R3-10-A-TX-13O-050</v>
          </cell>
          <cell r="C45">
            <v>459</v>
          </cell>
          <cell r="D45">
            <v>4002</v>
          </cell>
          <cell r="F45" t="str">
            <v>Region Office - South</v>
          </cell>
          <cell r="G45" t="str">
            <v>BU-SOU</v>
          </cell>
          <cell r="H45" t="str">
            <v>REGION OFFICE - SOUTH</v>
          </cell>
          <cell r="I45" t="str">
            <v>REGSOUTH</v>
          </cell>
          <cell r="J45" t="str">
            <v>SOUTH REGION OFFICE DISTRICT</v>
          </cell>
          <cell r="K45" t="str">
            <v>SOUTH</v>
          </cell>
          <cell r="L45" t="str">
            <v>SOUTH REGION</v>
          </cell>
        </row>
        <row r="46">
          <cell r="A46" t="str">
            <v>7R4</v>
          </cell>
          <cell r="B46" t="str">
            <v>7R4-10-A-CA-07O-050</v>
          </cell>
          <cell r="C46">
            <v>460</v>
          </cell>
          <cell r="D46">
            <v>4004</v>
          </cell>
          <cell r="F46" t="str">
            <v>Region Office - West</v>
          </cell>
          <cell r="G46" t="str">
            <v>BU-WES</v>
          </cell>
          <cell r="H46" t="str">
            <v>REGION OFFICE - WEST</v>
          </cell>
          <cell r="I46" t="str">
            <v>REGWEST</v>
          </cell>
          <cell r="J46" t="str">
            <v>WEST REGION OFFICE DISTRICT</v>
          </cell>
          <cell r="K46" t="str">
            <v>WEST</v>
          </cell>
          <cell r="L46" t="str">
            <v>WEST REGION</v>
          </cell>
        </row>
        <row r="47">
          <cell r="A47" t="str">
            <v>B94</v>
          </cell>
          <cell r="B47" t="str">
            <v>B94-10-A-TN-9BO-050</v>
          </cell>
          <cell r="C47">
            <v>469</v>
          </cell>
          <cell r="D47">
            <v>4005</v>
          </cell>
          <cell r="F47" t="str">
            <v>Tennessee Adjustment Company</v>
          </cell>
          <cell r="G47" t="str">
            <v>BU-970</v>
          </cell>
          <cell r="H47" t="str">
            <v>NON-OP TENNESSEE</v>
          </cell>
          <cell r="I47" t="str">
            <v>KENTUCKYTN</v>
          </cell>
          <cell r="J47" t="str">
            <v>KENTUCKY-TENNESSEE DISTRICT</v>
          </cell>
          <cell r="K47" t="str">
            <v>MIDWEST</v>
          </cell>
          <cell r="L47" t="str">
            <v>MIDWEST REGION</v>
          </cell>
        </row>
        <row r="48">
          <cell r="A48" t="str">
            <v>B95</v>
          </cell>
          <cell r="B48" t="str">
            <v>B95-10-A-MA-3PO-050</v>
          </cell>
          <cell r="C48">
            <v>470</v>
          </cell>
          <cell r="D48">
            <v>4006</v>
          </cell>
          <cell r="F48" t="str">
            <v>New England Adj Company</v>
          </cell>
          <cell r="G48" t="str">
            <v>BU-954</v>
          </cell>
          <cell r="H48" t="str">
            <v>NON-OP NEW ENGLAND</v>
          </cell>
          <cell r="I48" t="str">
            <v>NEWENG</v>
          </cell>
          <cell r="J48" t="str">
            <v>NEW ENGLAND DISTRICT</v>
          </cell>
          <cell r="K48" t="str">
            <v>EAST</v>
          </cell>
          <cell r="L48" t="str">
            <v>EAST REGION</v>
          </cell>
        </row>
        <row r="49">
          <cell r="A49">
            <v>7</v>
          </cell>
          <cell r="B49" t="str">
            <v>007-10-A-IL-33O-050</v>
          </cell>
          <cell r="C49">
            <v>1</v>
          </cell>
          <cell r="D49">
            <v>4007</v>
          </cell>
          <cell r="F49" t="str">
            <v>Belleville Landfill</v>
          </cell>
          <cell r="G49" t="str">
            <v>BU-969</v>
          </cell>
          <cell r="H49" t="str">
            <v>NON-OP ST. LOUIS</v>
          </cell>
          <cell r="I49" t="str">
            <v>STL METRO</v>
          </cell>
          <cell r="J49" t="str">
            <v>ST LOUIS METRO DISTRICT</v>
          </cell>
          <cell r="K49" t="str">
            <v>MIDWEST</v>
          </cell>
          <cell r="L49" t="str">
            <v>MIDWEST REGION</v>
          </cell>
        </row>
        <row r="50">
          <cell r="A50" t="str">
            <v>B96</v>
          </cell>
          <cell r="B50" t="str">
            <v>B96-10-A-OK-13O-050</v>
          </cell>
          <cell r="C50">
            <v>471</v>
          </cell>
          <cell r="D50">
            <v>4008</v>
          </cell>
          <cell r="F50" t="str">
            <v>Oklahoma District Adj Co</v>
          </cell>
          <cell r="G50" t="str">
            <v>BU-960</v>
          </cell>
          <cell r="H50" t="str">
            <v>NON-OP OKLAHOMA / WEST TEXAS</v>
          </cell>
          <cell r="I50" t="str">
            <v>W MO/OK</v>
          </cell>
          <cell r="J50" t="str">
            <v>W MISSOURI/OKLAHOMA DISTRICT</v>
          </cell>
          <cell r="K50" t="str">
            <v>MIDWEST</v>
          </cell>
          <cell r="L50" t="str">
            <v>MIDWEST REGION</v>
          </cell>
        </row>
        <row r="51">
          <cell r="A51">
            <v>9</v>
          </cell>
          <cell r="B51" t="str">
            <v>009-10-A-OH-5ZO-050</v>
          </cell>
          <cell r="C51">
            <v>2</v>
          </cell>
          <cell r="D51">
            <v>4009</v>
          </cell>
          <cell r="E51" t="str">
            <v>Yes</v>
          </cell>
          <cell r="F51" t="str">
            <v>AWS - Celina</v>
          </cell>
          <cell r="G51" t="str">
            <v>BU-089</v>
          </cell>
          <cell r="H51" t="str">
            <v>WESTERN OHIO</v>
          </cell>
          <cell r="I51" t="str">
            <v>OHIO</v>
          </cell>
          <cell r="J51" t="str">
            <v>OHIO DISTRICT</v>
          </cell>
          <cell r="K51" t="str">
            <v>EAST</v>
          </cell>
          <cell r="L51" t="str">
            <v>EAST REGION</v>
          </cell>
        </row>
        <row r="52">
          <cell r="A52" t="str">
            <v>B97</v>
          </cell>
          <cell r="B52" t="str">
            <v>B97-10-A-CO-3PO-050</v>
          </cell>
          <cell r="C52">
            <v>472</v>
          </cell>
          <cell r="D52">
            <v>4010</v>
          </cell>
          <cell r="F52" t="str">
            <v>COLORADO ADJUSTMENT CO</v>
          </cell>
          <cell r="G52" t="str">
            <v>BU-192</v>
          </cell>
          <cell r="H52" t="str">
            <v>NON-OP COLORADO</v>
          </cell>
          <cell r="I52" t="str">
            <v>MOUNTAIN</v>
          </cell>
          <cell r="J52" t="str">
            <v>MOUNTAIN DISTRICT</v>
          </cell>
          <cell r="K52" t="str">
            <v>WEST</v>
          </cell>
          <cell r="L52" t="str">
            <v>WEST REGION</v>
          </cell>
        </row>
        <row r="53">
          <cell r="A53" t="str">
            <v>B98</v>
          </cell>
          <cell r="B53" t="str">
            <v>B98-10-A-TX-8ZO-050</v>
          </cell>
          <cell r="C53">
            <v>473</v>
          </cell>
          <cell r="D53">
            <v>4011</v>
          </cell>
          <cell r="F53" t="str">
            <v>S/C Texas Adjustment Co</v>
          </cell>
          <cell r="G53" t="str">
            <v>BU-966</v>
          </cell>
          <cell r="H53" t="str">
            <v>NON-OP SOUTH CENTRAL TEXAS</v>
          </cell>
          <cell r="I53" t="str">
            <v>SCTEXAS</v>
          </cell>
          <cell r="J53" t="str">
            <v>SOUTH CENTRAL TEXAS DISTRICT</v>
          </cell>
          <cell r="K53" t="str">
            <v>SOUTH</v>
          </cell>
          <cell r="L53" t="str">
            <v>SOUTH REGION</v>
          </cell>
        </row>
        <row r="54">
          <cell r="A54" t="str">
            <v>B99</v>
          </cell>
          <cell r="B54" t="str">
            <v>B99-10-A-IN-3PO-050</v>
          </cell>
          <cell r="C54">
            <v>474</v>
          </cell>
          <cell r="D54">
            <v>4012</v>
          </cell>
          <cell r="F54" t="str">
            <v>Ohio Valley Adjustment Company</v>
          </cell>
          <cell r="G54" t="str">
            <v>BU-969</v>
          </cell>
          <cell r="H54" t="str">
            <v>NON-OP ST. LOUIS</v>
          </cell>
          <cell r="I54" t="str">
            <v>STL METRO</v>
          </cell>
          <cell r="J54" t="str">
            <v>ST LOUIS METRO DISTRICT</v>
          </cell>
          <cell r="K54" t="str">
            <v>MIDWEST</v>
          </cell>
          <cell r="L54" t="str">
            <v>MIDWEST REGION</v>
          </cell>
        </row>
        <row r="55">
          <cell r="A55" t="str">
            <v>C01</v>
          </cell>
          <cell r="B55" t="str">
            <v>C01-10-A-IN-22O-050</v>
          </cell>
          <cell r="C55">
            <v>475</v>
          </cell>
          <cell r="D55">
            <v>4013</v>
          </cell>
          <cell r="F55" t="str">
            <v>East Chicago Compost</v>
          </cell>
          <cell r="G55" t="str">
            <v>BU-072</v>
          </cell>
          <cell r="H55" t="str">
            <v>NORTHERN INDIANA POST COLLECT</v>
          </cell>
          <cell r="I55" t="str">
            <v>INDIANA</v>
          </cell>
          <cell r="J55" t="str">
            <v>INDIANA DISTRICT</v>
          </cell>
          <cell r="K55" t="str">
            <v>MIDWEST</v>
          </cell>
          <cell r="L55" t="str">
            <v>MIDWEST REGION</v>
          </cell>
        </row>
        <row r="56">
          <cell r="A56">
            <v>14</v>
          </cell>
          <cell r="B56" t="str">
            <v>014-10-A-IL-3PO-050</v>
          </cell>
          <cell r="C56">
            <v>3</v>
          </cell>
          <cell r="D56">
            <v>4014</v>
          </cell>
          <cell r="E56" t="str">
            <v>Yes</v>
          </cell>
          <cell r="F56" t="str">
            <v>AW  Palatine</v>
          </cell>
          <cell r="G56" t="str">
            <v>BU-937</v>
          </cell>
          <cell r="H56" t="str">
            <v>NON-OP CHICAGO SUBURBAN</v>
          </cell>
          <cell r="I56" t="str">
            <v>CHICAGO</v>
          </cell>
          <cell r="J56" t="str">
            <v>CHICAGO DISTRICT</v>
          </cell>
          <cell r="K56" t="str">
            <v>MIDWEST</v>
          </cell>
          <cell r="L56" t="str">
            <v>MIDWEST REGION</v>
          </cell>
        </row>
        <row r="57">
          <cell r="A57">
            <v>15</v>
          </cell>
          <cell r="B57" t="str">
            <v>015-10-A-IA-06O-050</v>
          </cell>
          <cell r="C57">
            <v>4</v>
          </cell>
          <cell r="D57">
            <v>4015</v>
          </cell>
          <cell r="E57" t="str">
            <v>Yes</v>
          </cell>
          <cell r="F57" t="str">
            <v>AWS - Clinton</v>
          </cell>
          <cell r="G57" t="str">
            <v>BU-051</v>
          </cell>
          <cell r="H57" t="str">
            <v>BETTENDORF / CLINTON IA</v>
          </cell>
          <cell r="I57" t="str">
            <v>WILLINOIS</v>
          </cell>
          <cell r="J57" t="str">
            <v>WESTERN ILLINOIS DISTRICT</v>
          </cell>
          <cell r="K57" t="str">
            <v>MIDWEST</v>
          </cell>
          <cell r="L57" t="str">
            <v>MIDWEST REGION</v>
          </cell>
        </row>
        <row r="58">
          <cell r="A58" t="str">
            <v>C02</v>
          </cell>
          <cell r="B58" t="str">
            <v>C02-10-A-MN-3PO-050</v>
          </cell>
          <cell r="C58">
            <v>476</v>
          </cell>
          <cell r="D58">
            <v>4016</v>
          </cell>
          <cell r="F58" t="str">
            <v>Pine Bend Compost Site</v>
          </cell>
          <cell r="G58" t="str">
            <v>BU-045</v>
          </cell>
          <cell r="H58" t="str">
            <v>TWIN CITIES POST COLLECTIONS</v>
          </cell>
          <cell r="I58" t="str">
            <v>MINNESOTA</v>
          </cell>
          <cell r="J58" t="str">
            <v>MINNESOTA DISTRICT</v>
          </cell>
          <cell r="K58" t="str">
            <v>MIDWEST</v>
          </cell>
          <cell r="L58" t="str">
            <v>MIDWEST REGION</v>
          </cell>
        </row>
        <row r="59">
          <cell r="A59" t="str">
            <v>CON</v>
          </cell>
          <cell r="B59" t="str">
            <v>CON-10-A-IL-E3O-050</v>
          </cell>
          <cell r="C59">
            <v>479</v>
          </cell>
          <cell r="D59">
            <v>4017</v>
          </cell>
          <cell r="F59" t="str">
            <v>Congress Consolidation</v>
          </cell>
          <cell r="G59" t="str">
            <v>BU-937</v>
          </cell>
          <cell r="H59" t="str">
            <v>NON-OP CHICAGO SUBURBAN</v>
          </cell>
          <cell r="I59" t="str">
            <v>CHICAGO</v>
          </cell>
          <cell r="J59" t="str">
            <v>CHICAGO DISTRICT</v>
          </cell>
          <cell r="K59" t="str">
            <v>MIDWEST</v>
          </cell>
          <cell r="L59" t="str">
            <v>MIDWEST REGION</v>
          </cell>
        </row>
        <row r="60">
          <cell r="A60" t="str">
            <v>CS1</v>
          </cell>
          <cell r="B60" t="str">
            <v>CS1-10-A-IN-07O-050</v>
          </cell>
          <cell r="C60">
            <v>480</v>
          </cell>
          <cell r="D60">
            <v>4018</v>
          </cell>
          <cell r="F60" t="str">
            <v>Regional Customer Support Cntr</v>
          </cell>
          <cell r="G60" t="str">
            <v>BU-MID</v>
          </cell>
          <cell r="H60" t="str">
            <v>REGION OFFICE - MIDWEST</v>
          </cell>
          <cell r="I60" t="str">
            <v>REGMIDWEST</v>
          </cell>
          <cell r="J60" t="str">
            <v>MIDWEST REGION OFFICE DISTRICT</v>
          </cell>
          <cell r="K60" t="str">
            <v>MIDWEST</v>
          </cell>
          <cell r="L60" t="str">
            <v>MIDWEST REGION</v>
          </cell>
        </row>
        <row r="61">
          <cell r="A61" t="str">
            <v>CS2</v>
          </cell>
          <cell r="B61" t="str">
            <v>CS2-10-A-NC-9BO-050</v>
          </cell>
          <cell r="C61">
            <v>481</v>
          </cell>
          <cell r="D61">
            <v>4019</v>
          </cell>
          <cell r="F61" t="str">
            <v>Regional Customer Support Cntr</v>
          </cell>
          <cell r="G61" t="str">
            <v>BU-EAS</v>
          </cell>
          <cell r="H61" t="str">
            <v>REGION OFFICE - EAST</v>
          </cell>
          <cell r="I61" t="str">
            <v>REGEAST</v>
          </cell>
          <cell r="J61" t="str">
            <v>EAST REGION OFFICE (DISTRICT)</v>
          </cell>
          <cell r="K61" t="str">
            <v>EAST</v>
          </cell>
          <cell r="L61" t="str">
            <v>EAST REGION</v>
          </cell>
        </row>
        <row r="62">
          <cell r="A62" t="str">
            <v>D03</v>
          </cell>
          <cell r="B62" t="str">
            <v>D03-10-A-NJ-5DO-050</v>
          </cell>
          <cell r="C62">
            <v>482</v>
          </cell>
          <cell r="D62">
            <v>4021</v>
          </cell>
          <cell r="F62" t="str">
            <v>Amer Ref-Fuel-Essex County</v>
          </cell>
          <cell r="G62" t="str">
            <v>BU-955</v>
          </cell>
          <cell r="H62" t="str">
            <v>NON-OP NEW JERSEY</v>
          </cell>
          <cell r="I62" t="str">
            <v>EPENN</v>
          </cell>
          <cell r="J62" t="str">
            <v>EASTERN PENNSYLVANIA DISTRICT</v>
          </cell>
          <cell r="K62" t="str">
            <v>EAST</v>
          </cell>
          <cell r="L62" t="str">
            <v>EAST REGION</v>
          </cell>
        </row>
        <row r="63">
          <cell r="A63" t="str">
            <v>D04</v>
          </cell>
          <cell r="B63" t="str">
            <v>D04-10-A-NY-5EO-050</v>
          </cell>
          <cell r="C63">
            <v>483</v>
          </cell>
          <cell r="D63">
            <v>4022</v>
          </cell>
          <cell r="F63" t="str">
            <v>Amer Ref-Fuel-Hempsted</v>
          </cell>
          <cell r="G63" t="str">
            <v>BU-957</v>
          </cell>
          <cell r="H63" t="str">
            <v>NON-OP NEW YORK CITY METRO</v>
          </cell>
          <cell r="I63" t="str">
            <v>NEW YORK</v>
          </cell>
          <cell r="J63" t="str">
            <v>NEW YORK DISTRICT</v>
          </cell>
          <cell r="K63" t="str">
            <v>EAST</v>
          </cell>
          <cell r="L63" t="str">
            <v>EAST REGION</v>
          </cell>
        </row>
        <row r="64">
          <cell r="A64" t="str">
            <v>D05</v>
          </cell>
          <cell r="B64" t="str">
            <v>D05-10-A-NY-5CO-050</v>
          </cell>
          <cell r="C64">
            <v>484</v>
          </cell>
          <cell r="D64">
            <v>4023</v>
          </cell>
          <cell r="F64" t="str">
            <v>Energy Niagra</v>
          </cell>
          <cell r="G64" t="str">
            <v>BU-136</v>
          </cell>
          <cell r="H64" t="str">
            <v>NON-OP BUFFALO</v>
          </cell>
          <cell r="I64" t="str">
            <v>WPENN</v>
          </cell>
          <cell r="J64" t="str">
            <v>WESTERN PENNSYLVANIA DISTRICT</v>
          </cell>
          <cell r="K64" t="str">
            <v>EAST</v>
          </cell>
          <cell r="L64" t="str">
            <v>EAST REGION</v>
          </cell>
        </row>
        <row r="65">
          <cell r="A65" t="str">
            <v>D06</v>
          </cell>
          <cell r="B65" t="str">
            <v>D06-10-A-CT-5GO-050</v>
          </cell>
          <cell r="C65">
            <v>485</v>
          </cell>
          <cell r="D65">
            <v>4024</v>
          </cell>
          <cell r="F65" t="str">
            <v>Energy Systems-SE Conncticut</v>
          </cell>
          <cell r="G65" t="str">
            <v>BU-958</v>
          </cell>
          <cell r="H65" t="str">
            <v>NON-OP EASTERN NEWYORK</v>
          </cell>
          <cell r="I65" t="str">
            <v>NEW YORK</v>
          </cell>
          <cell r="J65" t="str">
            <v>NEW YORK DISTRICT</v>
          </cell>
          <cell r="K65" t="str">
            <v>EAST</v>
          </cell>
          <cell r="L65" t="str">
            <v>EAST REGION</v>
          </cell>
        </row>
        <row r="66">
          <cell r="A66" t="str">
            <v>D07</v>
          </cell>
          <cell r="B66" t="str">
            <v>D07-10-A-CT-5TO-050</v>
          </cell>
          <cell r="C66">
            <v>486</v>
          </cell>
          <cell r="D66">
            <v>4025</v>
          </cell>
          <cell r="F66" t="str">
            <v>AMRF-SE Conn LTD Plant</v>
          </cell>
          <cell r="G66" t="str">
            <v>BU-958</v>
          </cell>
          <cell r="H66" t="str">
            <v>NON-OP EASTERN NEWYORK</v>
          </cell>
          <cell r="I66" t="str">
            <v>NEW YORK</v>
          </cell>
          <cell r="J66" t="str">
            <v>NEW YORK DISTRICT</v>
          </cell>
          <cell r="K66" t="str">
            <v>EAST</v>
          </cell>
          <cell r="L66" t="str">
            <v>EAST REGION</v>
          </cell>
        </row>
        <row r="67">
          <cell r="A67">
            <v>26</v>
          </cell>
          <cell r="B67" t="str">
            <v>026-10-A-OH-5ZO-050</v>
          </cell>
          <cell r="C67">
            <v>6</v>
          </cell>
          <cell r="D67">
            <v>4026</v>
          </cell>
          <cell r="E67" t="str">
            <v>Yes</v>
          </cell>
          <cell r="F67" t="str">
            <v>AWS - Salem - OH</v>
          </cell>
          <cell r="G67" t="str">
            <v>BU-183</v>
          </cell>
          <cell r="H67" t="str">
            <v>YOUNGSTOWN</v>
          </cell>
          <cell r="I67" t="str">
            <v>WPENN</v>
          </cell>
          <cell r="J67" t="str">
            <v>WESTERN PENNSYLVANIA DISTRICT</v>
          </cell>
          <cell r="K67" t="str">
            <v>EAST</v>
          </cell>
          <cell r="L67" t="str">
            <v>EAST REGION</v>
          </cell>
        </row>
        <row r="68">
          <cell r="A68" t="str">
            <v>D08</v>
          </cell>
          <cell r="B68" t="str">
            <v>D08-10-A-PA-5HO-050</v>
          </cell>
          <cell r="C68">
            <v>487</v>
          </cell>
          <cell r="D68">
            <v>4028</v>
          </cell>
          <cell r="F68" t="str">
            <v>ARC-Delco</v>
          </cell>
          <cell r="G68" t="str">
            <v>BU-941</v>
          </cell>
          <cell r="H68" t="str">
            <v>NON-OP EASTERN PENNSYLVANIA</v>
          </cell>
          <cell r="I68" t="str">
            <v>EPENN</v>
          </cell>
          <cell r="J68" t="str">
            <v>EASTERN PENNSYLVANIA DISTRICT</v>
          </cell>
          <cell r="K68" t="str">
            <v>EAST</v>
          </cell>
          <cell r="L68" t="str">
            <v>EAST REGION</v>
          </cell>
        </row>
        <row r="69">
          <cell r="A69" t="str">
            <v>D50</v>
          </cell>
          <cell r="B69" t="str">
            <v>D50-10-A-MA-5BO-050</v>
          </cell>
          <cell r="C69">
            <v>495</v>
          </cell>
          <cell r="D69">
            <v>4029</v>
          </cell>
          <cell r="F69" t="str">
            <v>SE Mass</v>
          </cell>
          <cell r="G69" t="str">
            <v>BU-954</v>
          </cell>
          <cell r="H69" t="str">
            <v>NON-OP NEW ENGLAND</v>
          </cell>
          <cell r="I69" t="str">
            <v>NEWENG</v>
          </cell>
          <cell r="J69" t="str">
            <v>NEW ENGLAND DISTRICT</v>
          </cell>
          <cell r="K69" t="str">
            <v>EAST</v>
          </cell>
          <cell r="L69" t="str">
            <v>EAST REGION</v>
          </cell>
        </row>
        <row r="70">
          <cell r="A70">
            <v>30</v>
          </cell>
          <cell r="B70" t="str">
            <v>030-10-A-MA-13O-050</v>
          </cell>
          <cell r="C70">
            <v>8</v>
          </cell>
          <cell r="D70">
            <v>4030</v>
          </cell>
          <cell r="F70" t="str">
            <v>Plainville L/F</v>
          </cell>
          <cell r="G70" t="str">
            <v>BU-954</v>
          </cell>
          <cell r="H70" t="str">
            <v>NON-OP NEW ENGLAND</v>
          </cell>
          <cell r="I70" t="str">
            <v>NEWENG</v>
          </cell>
          <cell r="J70" t="str">
            <v>NEW ENGLAND DISTRICT</v>
          </cell>
          <cell r="K70" t="str">
            <v>EAST</v>
          </cell>
          <cell r="L70" t="str">
            <v>EAST REGION</v>
          </cell>
        </row>
        <row r="71">
          <cell r="A71" t="str">
            <v>D60</v>
          </cell>
          <cell r="B71" t="str">
            <v>D60-10-A-MN-3PO-050</v>
          </cell>
          <cell r="C71">
            <v>497</v>
          </cell>
          <cell r="D71">
            <v>4031</v>
          </cell>
          <cell r="F71" t="str">
            <v>Hennepin</v>
          </cell>
          <cell r="G71" t="str">
            <v>BU-045</v>
          </cell>
          <cell r="H71" t="str">
            <v>TWIN CITIES POST COLLECTIONS</v>
          </cell>
          <cell r="I71" t="str">
            <v>MINNESOTA</v>
          </cell>
          <cell r="J71" t="str">
            <v>MINNESOTA DISTRICT</v>
          </cell>
          <cell r="K71" t="str">
            <v>MIDWEST</v>
          </cell>
          <cell r="L71" t="str">
            <v>MIDWEST REGION</v>
          </cell>
        </row>
        <row r="72">
          <cell r="A72">
            <v>32</v>
          </cell>
          <cell r="B72" t="str">
            <v>032-10-A-OH-30O-050</v>
          </cell>
          <cell r="C72">
            <v>9</v>
          </cell>
          <cell r="D72">
            <v>4032</v>
          </cell>
          <cell r="F72" t="str">
            <v>Celina L/F</v>
          </cell>
          <cell r="G72" t="str">
            <v>BU-089</v>
          </cell>
          <cell r="H72" t="str">
            <v>WESTERN OHIO</v>
          </cell>
          <cell r="I72" t="str">
            <v>OHIO</v>
          </cell>
          <cell r="J72" t="str">
            <v>OHIO DISTRICT</v>
          </cell>
          <cell r="K72" t="str">
            <v>EAST</v>
          </cell>
          <cell r="L72" t="str">
            <v>EAST REGION</v>
          </cell>
        </row>
        <row r="73">
          <cell r="A73" t="str">
            <v>D62</v>
          </cell>
          <cell r="B73" t="str">
            <v>D62-10-A-NY-5FO-050</v>
          </cell>
          <cell r="C73">
            <v>498</v>
          </cell>
          <cell r="D73">
            <v>4033</v>
          </cell>
          <cell r="F73" t="str">
            <v>Transriver Marketing</v>
          </cell>
          <cell r="G73" t="str">
            <v>BU-957</v>
          </cell>
          <cell r="H73" t="str">
            <v>NON-OP NEW YORK CITY METRO</v>
          </cell>
          <cell r="I73" t="str">
            <v>NEW YORK</v>
          </cell>
          <cell r="J73" t="str">
            <v>NEW YORK DISTRICT</v>
          </cell>
          <cell r="K73" t="str">
            <v>EAST</v>
          </cell>
          <cell r="L73" t="str">
            <v>EAST REGION</v>
          </cell>
        </row>
        <row r="74">
          <cell r="A74" t="str">
            <v>D78</v>
          </cell>
          <cell r="B74" t="str">
            <v>D78-10-A-OR-6SO-050</v>
          </cell>
          <cell r="C74">
            <v>506</v>
          </cell>
          <cell r="D74">
            <v>4034</v>
          </cell>
          <cell r="F74" t="str">
            <v>Agri-Tech of Oregon, Inc.</v>
          </cell>
          <cell r="G74" t="str">
            <v>BU-261</v>
          </cell>
          <cell r="H74" t="str">
            <v>WOODBURN/SALEM</v>
          </cell>
          <cell r="I74" t="str">
            <v>ORIDMT</v>
          </cell>
          <cell r="J74" t="str">
            <v>OREGON-IDAHO-MONTANA DISTRICT</v>
          </cell>
          <cell r="K74" t="str">
            <v>WEST</v>
          </cell>
          <cell r="L74" t="str">
            <v>WEST REGION</v>
          </cell>
        </row>
        <row r="75">
          <cell r="A75">
            <v>35</v>
          </cell>
          <cell r="B75" t="str">
            <v>035-10-A-MO-06O-050</v>
          </cell>
          <cell r="C75">
            <v>10</v>
          </cell>
          <cell r="D75">
            <v>4035</v>
          </cell>
          <cell r="E75" t="str">
            <v>Yes</v>
          </cell>
          <cell r="F75" t="str">
            <v>AWS - Jefferson City</v>
          </cell>
          <cell r="G75" t="str">
            <v>BU-097</v>
          </cell>
          <cell r="H75" t="str">
            <v>JEFFERSON CITY</v>
          </cell>
          <cell r="I75" t="str">
            <v>STL METRO</v>
          </cell>
          <cell r="J75" t="str">
            <v>ST LOUIS METRO DISTRICT</v>
          </cell>
          <cell r="K75" t="str">
            <v>MIDWEST</v>
          </cell>
          <cell r="L75" t="str">
            <v>MIDWEST REGION</v>
          </cell>
        </row>
        <row r="76">
          <cell r="A76">
            <v>36</v>
          </cell>
          <cell r="B76" t="str">
            <v>036-10-A-MO-34O-050</v>
          </cell>
          <cell r="C76">
            <v>11</v>
          </cell>
          <cell r="D76">
            <v>4036</v>
          </cell>
          <cell r="F76" t="str">
            <v>Jefferson City L/F</v>
          </cell>
          <cell r="G76" t="str">
            <v>BU-097</v>
          </cell>
          <cell r="H76" t="str">
            <v>JEFFERSON CITY</v>
          </cell>
          <cell r="I76" t="str">
            <v>STL METRO</v>
          </cell>
          <cell r="J76" t="str">
            <v>ST LOUIS METRO DISTRICT</v>
          </cell>
          <cell r="K76" t="str">
            <v>MIDWEST</v>
          </cell>
          <cell r="L76" t="str">
            <v>MIDWEST REGION</v>
          </cell>
        </row>
        <row r="77">
          <cell r="A77" t="str">
            <v>D79</v>
          </cell>
          <cell r="B77" t="str">
            <v>D79-10-A-OR-4WO-050</v>
          </cell>
          <cell r="C77">
            <v>507</v>
          </cell>
          <cell r="D77">
            <v>4037</v>
          </cell>
          <cell r="F77" t="str">
            <v>Peltier Real Estate Company</v>
          </cell>
          <cell r="G77" t="str">
            <v>BU-961</v>
          </cell>
          <cell r="H77" t="str">
            <v>NON-OP OREGON</v>
          </cell>
          <cell r="I77" t="str">
            <v>ORIDMT</v>
          </cell>
          <cell r="J77" t="str">
            <v>OREGON-IDAHO-MONTANA DISTRICT</v>
          </cell>
          <cell r="K77" t="str">
            <v>WEST</v>
          </cell>
          <cell r="L77" t="str">
            <v>WEST REGION</v>
          </cell>
        </row>
        <row r="78">
          <cell r="A78">
            <v>38</v>
          </cell>
          <cell r="B78" t="str">
            <v>038-10-A-MI-14O-050</v>
          </cell>
          <cell r="C78">
            <v>12</v>
          </cell>
          <cell r="D78">
            <v>4038</v>
          </cell>
          <cell r="F78" t="str">
            <v>Adrian L/F</v>
          </cell>
          <cell r="G78" t="str">
            <v>BU-055</v>
          </cell>
          <cell r="H78" t="str">
            <v>EASTERN MICHIGAN LANDFILLS</v>
          </cell>
          <cell r="I78" t="str">
            <v>MICHIGAN</v>
          </cell>
          <cell r="J78" t="str">
            <v>MICHIGAN DISTRICT</v>
          </cell>
          <cell r="K78" t="str">
            <v>MIDWEST</v>
          </cell>
          <cell r="L78" t="str">
            <v>MIDWEST REGION</v>
          </cell>
        </row>
        <row r="79">
          <cell r="A79">
            <v>39</v>
          </cell>
          <cell r="B79" t="str">
            <v>039-10-A-UT-07O-050</v>
          </cell>
          <cell r="C79">
            <v>13</v>
          </cell>
          <cell r="D79">
            <v>4039</v>
          </cell>
          <cell r="F79" t="str">
            <v>Washington County L/F</v>
          </cell>
          <cell r="G79" t="str">
            <v>BU-114</v>
          </cell>
          <cell r="H79" t="str">
            <v>WESTERN UTAH</v>
          </cell>
          <cell r="I79" t="str">
            <v>MOUNTAIN</v>
          </cell>
          <cell r="J79" t="str">
            <v>MOUNTAIN DISTRICT</v>
          </cell>
          <cell r="K79" t="str">
            <v>WEST</v>
          </cell>
          <cell r="L79" t="str">
            <v>WEST REGION</v>
          </cell>
        </row>
        <row r="80">
          <cell r="A80" t="str">
            <v>D80</v>
          </cell>
          <cell r="B80" t="str">
            <v>D80-10-A-OR-4SO-050</v>
          </cell>
          <cell r="C80">
            <v>508</v>
          </cell>
          <cell r="D80">
            <v>4040</v>
          </cell>
          <cell r="F80" t="str">
            <v>Portable Storage, Inc</v>
          </cell>
          <cell r="G80" t="str">
            <v>BU-961</v>
          </cell>
          <cell r="H80" t="str">
            <v>NON-OP OREGON</v>
          </cell>
          <cell r="I80" t="str">
            <v>ORIDMT</v>
          </cell>
          <cell r="J80" t="str">
            <v>OREGON-IDAHO-MONTANA DISTRICT</v>
          </cell>
          <cell r="K80" t="str">
            <v>WEST</v>
          </cell>
          <cell r="L80" t="str">
            <v>WEST REGION</v>
          </cell>
        </row>
        <row r="81">
          <cell r="A81">
            <v>41</v>
          </cell>
          <cell r="B81" t="str">
            <v>041-10-A-UT-70O-050</v>
          </cell>
          <cell r="C81">
            <v>14</v>
          </cell>
          <cell r="D81">
            <v>4041</v>
          </cell>
          <cell r="F81" t="str">
            <v>ECDC Environmental L/F</v>
          </cell>
          <cell r="G81" t="str">
            <v>BU-114</v>
          </cell>
          <cell r="H81" t="str">
            <v>WESTERN UTAH</v>
          </cell>
          <cell r="I81" t="str">
            <v>MOUNTAIN</v>
          </cell>
          <cell r="J81" t="str">
            <v>MOUNTAIN DISTRICT</v>
          </cell>
          <cell r="K81" t="str">
            <v>WEST</v>
          </cell>
          <cell r="L81" t="str">
            <v>WEST REGION</v>
          </cell>
        </row>
        <row r="82">
          <cell r="A82">
            <v>42</v>
          </cell>
          <cell r="B82" t="str">
            <v>042-10-A-MI-19O-050</v>
          </cell>
          <cell r="C82">
            <v>15</v>
          </cell>
          <cell r="D82">
            <v>4042</v>
          </cell>
          <cell r="F82" t="str">
            <v>Ottawa County Farms L/F</v>
          </cell>
          <cell r="G82" t="str">
            <v>BU-082</v>
          </cell>
          <cell r="H82" t="str">
            <v>JENISON</v>
          </cell>
          <cell r="I82" t="str">
            <v>MICHIGAN</v>
          </cell>
          <cell r="J82" t="str">
            <v>MICHIGAN DISTRICT</v>
          </cell>
          <cell r="K82" t="str">
            <v>MIDWEST</v>
          </cell>
          <cell r="L82" t="str">
            <v>MIDWEST REGION</v>
          </cell>
        </row>
        <row r="83">
          <cell r="A83" t="str">
            <v>D81</v>
          </cell>
          <cell r="B83" t="str">
            <v>D81-10-A-OR-4RO-050</v>
          </cell>
          <cell r="C83">
            <v>509</v>
          </cell>
          <cell r="D83">
            <v>4044</v>
          </cell>
          <cell r="F83" t="str">
            <v>Waste Control Systems, Inc</v>
          </cell>
          <cell r="G83" t="str">
            <v>BU-961</v>
          </cell>
          <cell r="H83" t="str">
            <v>NON-OP OREGON</v>
          </cell>
          <cell r="I83" t="str">
            <v>ORIDMT</v>
          </cell>
          <cell r="J83" t="str">
            <v>OREGON-IDAHO-MONTANA DISTRICT</v>
          </cell>
          <cell r="K83" t="str">
            <v>WEST</v>
          </cell>
          <cell r="L83" t="str">
            <v>WEST REGION</v>
          </cell>
        </row>
        <row r="84">
          <cell r="A84" t="str">
            <v>D82</v>
          </cell>
          <cell r="B84" t="str">
            <v>D82-10-A-OR-4QO-050</v>
          </cell>
          <cell r="C84">
            <v>510</v>
          </cell>
          <cell r="D84">
            <v>4045</v>
          </cell>
          <cell r="F84" t="str">
            <v>AWS - Transportation Services</v>
          </cell>
          <cell r="G84" t="str">
            <v>BU-261</v>
          </cell>
          <cell r="H84" t="str">
            <v>WOODBURN/SALEM</v>
          </cell>
          <cell r="I84" t="str">
            <v>ORIDMT</v>
          </cell>
          <cell r="J84" t="str">
            <v>OREGON-IDAHO-MONTANA DISTRICT</v>
          </cell>
          <cell r="K84" t="str">
            <v>WEST</v>
          </cell>
          <cell r="L84" t="str">
            <v>WEST REGION</v>
          </cell>
        </row>
        <row r="85">
          <cell r="A85">
            <v>46</v>
          </cell>
          <cell r="B85" t="str">
            <v>046-10-A-OH-13O-050</v>
          </cell>
          <cell r="C85">
            <v>17</v>
          </cell>
          <cell r="D85">
            <v>4046</v>
          </cell>
          <cell r="E85" t="str">
            <v>Yes</v>
          </cell>
          <cell r="F85" t="str">
            <v>AWS - Bellefontaine</v>
          </cell>
          <cell r="G85" t="str">
            <v>BU-089</v>
          </cell>
          <cell r="H85" t="str">
            <v>WESTERN OHIO</v>
          </cell>
          <cell r="I85" t="str">
            <v>OHIO</v>
          </cell>
          <cell r="J85" t="str">
            <v>OHIO DISTRICT</v>
          </cell>
          <cell r="K85" t="str">
            <v>EAST</v>
          </cell>
          <cell r="L85" t="str">
            <v>EAST REGION</v>
          </cell>
        </row>
        <row r="86">
          <cell r="A86" t="str">
            <v>E04</v>
          </cell>
          <cell r="B86" t="str">
            <v>E04-10-A-TX-8ZO-050</v>
          </cell>
          <cell r="C86">
            <v>518</v>
          </cell>
          <cell r="D86">
            <v>4047</v>
          </cell>
          <cell r="F86" t="str">
            <v>NE Texas Adjustment Company</v>
          </cell>
          <cell r="G86" t="str">
            <v>BU-018</v>
          </cell>
          <cell r="H86" t="str">
            <v>NE TEXAS</v>
          </cell>
          <cell r="I86" t="str">
            <v>ETEXAS</v>
          </cell>
          <cell r="J86" t="str">
            <v>EAST TEXAS DISTRICT</v>
          </cell>
          <cell r="K86" t="str">
            <v>SOUTH</v>
          </cell>
          <cell r="L86" t="str">
            <v>SOUTH REGION</v>
          </cell>
        </row>
        <row r="87">
          <cell r="A87" t="str">
            <v>E05</v>
          </cell>
          <cell r="B87" t="str">
            <v>E05-10-A-TX-8ZO-050</v>
          </cell>
          <cell r="C87">
            <v>519</v>
          </cell>
          <cell r="D87">
            <v>4048</v>
          </cell>
          <cell r="F87" t="str">
            <v>Houston Adjustment Company</v>
          </cell>
          <cell r="G87" t="str">
            <v>BU-944</v>
          </cell>
          <cell r="H87" t="str">
            <v>NON-OP HOUSTON</v>
          </cell>
          <cell r="I87" t="str">
            <v>HOUSTON</v>
          </cell>
          <cell r="J87" t="str">
            <v>HOUSTON DISTRICT</v>
          </cell>
          <cell r="K87" t="str">
            <v>SOUTH</v>
          </cell>
          <cell r="L87" t="str">
            <v>SOUTH REGION</v>
          </cell>
        </row>
        <row r="88">
          <cell r="A88" t="str">
            <v>E06</v>
          </cell>
          <cell r="B88" t="str">
            <v>E06-10-A-TN-9BO-050</v>
          </cell>
          <cell r="C88">
            <v>520</v>
          </cell>
          <cell r="D88">
            <v>4049</v>
          </cell>
          <cell r="F88" t="str">
            <v>Mississippi Valley Adj Co</v>
          </cell>
          <cell r="G88" t="str">
            <v>BU-949</v>
          </cell>
          <cell r="H88" t="str">
            <v>NON-OP MISSISSIPPI</v>
          </cell>
          <cell r="I88" t="str">
            <v>MISSVALLEY</v>
          </cell>
          <cell r="J88" t="str">
            <v>MISSISSIPPI VALLEY DISTRICT</v>
          </cell>
          <cell r="K88" t="str">
            <v>SOUTH</v>
          </cell>
          <cell r="L88" t="str">
            <v>SOUTH REGION</v>
          </cell>
        </row>
        <row r="89">
          <cell r="A89">
            <v>50</v>
          </cell>
          <cell r="B89" t="str">
            <v>050-10-A-MD-9BO-050</v>
          </cell>
          <cell r="C89">
            <v>18</v>
          </cell>
          <cell r="D89">
            <v>4050</v>
          </cell>
          <cell r="E89" t="str">
            <v>Yes</v>
          </cell>
          <cell r="F89" t="str">
            <v>AWS - Baltimore</v>
          </cell>
          <cell r="G89" t="str">
            <v>BU-206</v>
          </cell>
          <cell r="H89" t="str">
            <v>BALTIMORE</v>
          </cell>
          <cell r="I89" t="str">
            <v>CHESAPEAKE</v>
          </cell>
          <cell r="J89" t="str">
            <v>CHESAPEAKE DISTRICT</v>
          </cell>
          <cell r="K89" t="str">
            <v>EAST</v>
          </cell>
          <cell r="L89" t="str">
            <v>EAST REGION</v>
          </cell>
        </row>
        <row r="90">
          <cell r="A90" t="str">
            <v>E07</v>
          </cell>
          <cell r="B90" t="str">
            <v>E07-10-A-MO-06O-050</v>
          </cell>
          <cell r="C90">
            <v>521</v>
          </cell>
          <cell r="D90">
            <v>4051</v>
          </cell>
          <cell r="F90" t="str">
            <v>St Louis District Adj Co</v>
          </cell>
          <cell r="G90" t="str">
            <v>BU-969</v>
          </cell>
          <cell r="H90" t="str">
            <v>NON-OP ST. LOUIS</v>
          </cell>
          <cell r="I90" t="str">
            <v>STL METRO</v>
          </cell>
          <cell r="J90" t="str">
            <v>ST LOUIS METRO DISTRICT</v>
          </cell>
          <cell r="K90" t="str">
            <v>MIDWEST</v>
          </cell>
          <cell r="L90" t="str">
            <v>MIDWEST REGION</v>
          </cell>
        </row>
        <row r="91">
          <cell r="A91" t="str">
            <v>E09</v>
          </cell>
          <cell r="B91" t="str">
            <v>E09-10-A-IL-3PO-050</v>
          </cell>
          <cell r="C91">
            <v>522</v>
          </cell>
          <cell r="D91">
            <v>4052</v>
          </cell>
          <cell r="F91" t="str">
            <v>Central Illinois Dist Adj Co</v>
          </cell>
          <cell r="G91" t="str">
            <v>BU-029</v>
          </cell>
          <cell r="H91" t="str">
            <v>DANVILLE</v>
          </cell>
          <cell r="I91" t="str">
            <v>INDIANA</v>
          </cell>
          <cell r="J91" t="str">
            <v>INDIANA DISTRICT</v>
          </cell>
          <cell r="K91" t="str">
            <v>MIDWEST</v>
          </cell>
          <cell r="L91" t="str">
            <v>MIDWEST REGION</v>
          </cell>
        </row>
        <row r="92">
          <cell r="A92">
            <v>53</v>
          </cell>
          <cell r="B92" t="str">
            <v>053-10-A-OK-9BO-050</v>
          </cell>
          <cell r="C92">
            <v>19</v>
          </cell>
          <cell r="D92">
            <v>4053</v>
          </cell>
          <cell r="E92" t="str">
            <v>Yes</v>
          </cell>
          <cell r="F92" t="str">
            <v>AWS - Tulsa</v>
          </cell>
          <cell r="G92" t="str">
            <v>BU-022</v>
          </cell>
          <cell r="H92" t="str">
            <v>EASTERN OKLAHOMA</v>
          </cell>
          <cell r="I92" t="str">
            <v>W MO/OK</v>
          </cell>
          <cell r="J92" t="str">
            <v>W MISSOURI/OKLAHOMA DISTRICT</v>
          </cell>
          <cell r="K92" t="str">
            <v>MIDWEST</v>
          </cell>
          <cell r="L92" t="str">
            <v>MIDWEST REGION</v>
          </cell>
        </row>
        <row r="93">
          <cell r="A93">
            <v>54</v>
          </cell>
          <cell r="B93" t="str">
            <v>054-10-A-OH-31O-050</v>
          </cell>
          <cell r="C93">
            <v>20</v>
          </cell>
          <cell r="D93">
            <v>4054</v>
          </cell>
          <cell r="F93" t="str">
            <v>Cherokee Run L/F</v>
          </cell>
          <cell r="G93" t="str">
            <v>BU-089</v>
          </cell>
          <cell r="H93" t="str">
            <v>WESTERN OHIO</v>
          </cell>
          <cell r="I93" t="str">
            <v>OHIO</v>
          </cell>
          <cell r="J93" t="str">
            <v>OHIO DISTRICT</v>
          </cell>
          <cell r="K93" t="str">
            <v>EAST</v>
          </cell>
          <cell r="L93" t="str">
            <v>EAST REGION</v>
          </cell>
        </row>
        <row r="94">
          <cell r="A94">
            <v>55</v>
          </cell>
          <cell r="B94" t="str">
            <v>055-10-A-MO-46O-050</v>
          </cell>
          <cell r="C94">
            <v>21</v>
          </cell>
          <cell r="D94">
            <v>4055</v>
          </cell>
          <cell r="F94" t="str">
            <v>Southeast L/F (KC)</v>
          </cell>
          <cell r="G94" t="str">
            <v>BU-268</v>
          </cell>
          <cell r="H94" t="str">
            <v>KANSAS CITY POST COLLECTION</v>
          </cell>
          <cell r="I94" t="str">
            <v>W MO/OK</v>
          </cell>
          <cell r="J94" t="str">
            <v>W MISSOURI/OKLAHOMA DISTRICT</v>
          </cell>
          <cell r="K94" t="str">
            <v>MIDWEST</v>
          </cell>
          <cell r="L94" t="str">
            <v>MIDWEST REGION</v>
          </cell>
        </row>
        <row r="95">
          <cell r="A95" t="str">
            <v>E10</v>
          </cell>
          <cell r="B95" t="str">
            <v>E10-10-A-MI-3PO-050</v>
          </cell>
          <cell r="C95">
            <v>523</v>
          </cell>
          <cell r="D95">
            <v>4056</v>
          </cell>
          <cell r="F95" t="str">
            <v>Eastern Michigan Dist Adj Co</v>
          </cell>
          <cell r="G95" t="str">
            <v>BU-940</v>
          </cell>
          <cell r="H95" t="str">
            <v>NON-OP EASTERN MICHIGAN</v>
          </cell>
          <cell r="I95" t="str">
            <v>MICHIGAN</v>
          </cell>
          <cell r="J95" t="str">
            <v>MICHIGAN DISTRICT</v>
          </cell>
          <cell r="K95" t="str">
            <v>MIDWEST</v>
          </cell>
          <cell r="L95" t="str">
            <v>MIDWEST REGION</v>
          </cell>
        </row>
        <row r="96">
          <cell r="A96">
            <v>57</v>
          </cell>
          <cell r="B96" t="str">
            <v>057-10-A-MO-47O-050</v>
          </cell>
          <cell r="C96">
            <v>22</v>
          </cell>
          <cell r="D96">
            <v>4057</v>
          </cell>
          <cell r="F96" t="str">
            <v>Ellis-Scott L/F</v>
          </cell>
          <cell r="G96" t="str">
            <v>BU-268</v>
          </cell>
          <cell r="H96" t="str">
            <v>KANSAS CITY POST COLLECTION</v>
          </cell>
          <cell r="I96" t="str">
            <v>W MO/OK</v>
          </cell>
          <cell r="J96" t="str">
            <v>W MISSOURI/OKLAHOMA DISTRICT</v>
          </cell>
          <cell r="K96" t="str">
            <v>MIDWEST</v>
          </cell>
          <cell r="L96" t="str">
            <v>MIDWEST REGION</v>
          </cell>
        </row>
        <row r="97">
          <cell r="A97">
            <v>58</v>
          </cell>
          <cell r="B97" t="str">
            <v>058-10-A-TX-8ZO-050</v>
          </cell>
          <cell r="C97">
            <v>23</v>
          </cell>
          <cell r="D97">
            <v>4058</v>
          </cell>
          <cell r="E97" t="str">
            <v>Yes</v>
          </cell>
          <cell r="F97" t="str">
            <v>AWS - Abilene</v>
          </cell>
          <cell r="G97" t="str">
            <v>BU-021</v>
          </cell>
          <cell r="H97" t="str">
            <v>WEST TEXAS</v>
          </cell>
          <cell r="I97" t="str">
            <v>DFW/WESTTX</v>
          </cell>
          <cell r="J97" t="str">
            <v>DFW/WEST TEXAS DISTIRCT</v>
          </cell>
          <cell r="K97" t="str">
            <v>SOUTH</v>
          </cell>
          <cell r="L97" t="str">
            <v>SOUTH REGION</v>
          </cell>
        </row>
        <row r="98">
          <cell r="A98" t="str">
            <v>E11</v>
          </cell>
          <cell r="B98" t="str">
            <v>E11-10-A-NC-3PO-050</v>
          </cell>
          <cell r="C98">
            <v>524</v>
          </cell>
          <cell r="D98">
            <v>4059</v>
          </cell>
          <cell r="F98" t="str">
            <v>North Carolina Dist Adj Co</v>
          </cell>
          <cell r="G98" t="str">
            <v>BU-203</v>
          </cell>
          <cell r="H98" t="str">
            <v>FT MILL HAULING</v>
          </cell>
          <cell r="I98" t="str">
            <v>CAROLINAS</v>
          </cell>
          <cell r="J98" t="str">
            <v>CAROLINAS DISTRICT</v>
          </cell>
          <cell r="K98" t="str">
            <v>EAST</v>
          </cell>
          <cell r="L98" t="str">
            <v>EAST REGION</v>
          </cell>
        </row>
        <row r="99">
          <cell r="A99">
            <v>60</v>
          </cell>
          <cell r="B99" t="str">
            <v>060-10-A-OK-13O-050</v>
          </cell>
          <cell r="C99">
            <v>24</v>
          </cell>
          <cell r="D99">
            <v>4060</v>
          </cell>
          <cell r="E99" t="str">
            <v>Yes</v>
          </cell>
          <cell r="F99" t="str">
            <v>AWS - Oklahoma City</v>
          </cell>
          <cell r="G99" t="str">
            <v>BU-019</v>
          </cell>
          <cell r="H99" t="str">
            <v>OKLAHOMA CITY</v>
          </cell>
          <cell r="I99" t="str">
            <v>W MO/OK</v>
          </cell>
          <cell r="J99" t="str">
            <v>W MISSOURI/OKLAHOMA DISTRICT</v>
          </cell>
          <cell r="K99" t="str">
            <v>MIDWEST</v>
          </cell>
          <cell r="L99" t="str">
            <v>MIDWEST REGION</v>
          </cell>
        </row>
        <row r="100">
          <cell r="A100">
            <v>61</v>
          </cell>
          <cell r="B100" t="str">
            <v>061-10-A-OK-40O-050</v>
          </cell>
          <cell r="C100">
            <v>25</v>
          </cell>
          <cell r="D100">
            <v>4061</v>
          </cell>
          <cell r="F100" t="str">
            <v>Southeast L/F (OKC)</v>
          </cell>
          <cell r="G100" t="str">
            <v>BU-019</v>
          </cell>
          <cell r="H100" t="str">
            <v>OKLAHOMA CITY</v>
          </cell>
          <cell r="I100" t="str">
            <v>W MO/OK</v>
          </cell>
          <cell r="J100" t="str">
            <v>W MISSOURI/OKLAHOMA DISTRICT</v>
          </cell>
          <cell r="K100" t="str">
            <v>MIDWEST</v>
          </cell>
          <cell r="L100" t="str">
            <v>MIDWEST REGION</v>
          </cell>
        </row>
        <row r="101">
          <cell r="A101">
            <v>62</v>
          </cell>
          <cell r="B101" t="str">
            <v>062-10-A-OK-41O-050</v>
          </cell>
          <cell r="C101">
            <v>26</v>
          </cell>
          <cell r="D101">
            <v>4062</v>
          </cell>
          <cell r="F101" t="str">
            <v>Newcastle L/F</v>
          </cell>
          <cell r="G101" t="str">
            <v>BU-019</v>
          </cell>
          <cell r="H101" t="str">
            <v>OKLAHOMA CITY</v>
          </cell>
          <cell r="I101" t="str">
            <v>W MO/OK</v>
          </cell>
          <cell r="J101" t="str">
            <v>W MISSOURI/OKLAHOMA DISTRICT</v>
          </cell>
          <cell r="K101" t="str">
            <v>MIDWEST</v>
          </cell>
          <cell r="L101" t="str">
            <v>MIDWEST REGION</v>
          </cell>
        </row>
        <row r="102">
          <cell r="A102" t="str">
            <v>E13</v>
          </cell>
          <cell r="B102" t="str">
            <v>E13-10-A-SC-3PO-050</v>
          </cell>
          <cell r="C102">
            <v>525</v>
          </cell>
          <cell r="D102">
            <v>4063</v>
          </cell>
          <cell r="F102" t="str">
            <v>South Carolina Dist Adj Co</v>
          </cell>
          <cell r="G102" t="str">
            <v>BU-952</v>
          </cell>
          <cell r="H102" t="str">
            <v>NON-OP NORTH CAROLINA</v>
          </cell>
          <cell r="I102" t="str">
            <v>CAROLINAS</v>
          </cell>
          <cell r="J102" t="str">
            <v>CAROLINAS DISTRICT</v>
          </cell>
          <cell r="K102" t="str">
            <v>EAST</v>
          </cell>
          <cell r="L102" t="str">
            <v>EAST REGION</v>
          </cell>
        </row>
        <row r="103">
          <cell r="A103">
            <v>64</v>
          </cell>
          <cell r="B103" t="str">
            <v>064-10-A-OK-42O-050</v>
          </cell>
          <cell r="C103">
            <v>27</v>
          </cell>
          <cell r="D103">
            <v>4064</v>
          </cell>
          <cell r="F103" t="str">
            <v>Pocasset L/F</v>
          </cell>
          <cell r="G103" t="str">
            <v>BU-019</v>
          </cell>
          <cell r="H103" t="str">
            <v>OKLAHOMA CITY</v>
          </cell>
          <cell r="I103" t="str">
            <v>W MO/OK</v>
          </cell>
          <cell r="J103" t="str">
            <v>W MISSOURI/OKLAHOMA DISTRICT</v>
          </cell>
          <cell r="K103" t="str">
            <v>MIDWEST</v>
          </cell>
          <cell r="L103" t="str">
            <v>MIDWEST REGION</v>
          </cell>
        </row>
        <row r="104">
          <cell r="A104">
            <v>65</v>
          </cell>
          <cell r="B104" t="str">
            <v>065-10-A-OK-9BO-050</v>
          </cell>
          <cell r="C104">
            <v>28</v>
          </cell>
          <cell r="D104">
            <v>4065</v>
          </cell>
          <cell r="E104" t="str">
            <v>Yes</v>
          </cell>
          <cell r="F104" t="str">
            <v>AWS - Shawnee</v>
          </cell>
          <cell r="G104" t="str">
            <v>BU-022</v>
          </cell>
          <cell r="H104" t="str">
            <v>EASTERN OKLAHOMA</v>
          </cell>
          <cell r="I104" t="str">
            <v>W MO/OK</v>
          </cell>
          <cell r="J104" t="str">
            <v>W MISSOURI/OKLAHOMA DISTRICT</v>
          </cell>
          <cell r="K104" t="str">
            <v>MIDWEST</v>
          </cell>
          <cell r="L104" t="str">
            <v>MIDWEST REGION</v>
          </cell>
        </row>
        <row r="105">
          <cell r="A105">
            <v>66</v>
          </cell>
          <cell r="B105" t="str">
            <v>066-10-A-TX-8ZO-050</v>
          </cell>
          <cell r="C105">
            <v>29</v>
          </cell>
          <cell r="D105">
            <v>4066</v>
          </cell>
          <cell r="E105" t="str">
            <v>Yes</v>
          </cell>
          <cell r="F105" t="str">
            <v>AWS - Amarillo</v>
          </cell>
          <cell r="G105" t="str">
            <v>BU-021</v>
          </cell>
          <cell r="H105" t="str">
            <v>WEST TEXAS</v>
          </cell>
          <cell r="I105" t="str">
            <v>DFW/WESTTX</v>
          </cell>
          <cell r="J105" t="str">
            <v>DFW/WEST TEXAS DISTIRCT</v>
          </cell>
          <cell r="K105" t="str">
            <v>SOUTH</v>
          </cell>
          <cell r="L105" t="str">
            <v>SOUTH REGION</v>
          </cell>
        </row>
        <row r="106">
          <cell r="A106" t="str">
            <v>E14</v>
          </cell>
          <cell r="B106" t="str">
            <v>E14-10-A-VA-9BO-050</v>
          </cell>
          <cell r="C106">
            <v>526</v>
          </cell>
          <cell r="D106">
            <v>4067</v>
          </cell>
          <cell r="F106" t="str">
            <v>Virginia District Adj Co</v>
          </cell>
          <cell r="G106" t="str">
            <v>BU-972</v>
          </cell>
          <cell r="H106" t="str">
            <v>NON-OP VIRGINIA</v>
          </cell>
          <cell r="I106" t="str">
            <v>VIRGINIA</v>
          </cell>
          <cell r="J106" t="str">
            <v>VIRGINIA DISTRICT</v>
          </cell>
          <cell r="K106" t="str">
            <v>EAST</v>
          </cell>
          <cell r="L106" t="str">
            <v>EAST REGION</v>
          </cell>
        </row>
        <row r="107">
          <cell r="A107">
            <v>68</v>
          </cell>
          <cell r="B107" t="str">
            <v>068-10-A-TX-8ZO-050</v>
          </cell>
          <cell r="C107">
            <v>30</v>
          </cell>
          <cell r="D107">
            <v>4068</v>
          </cell>
          <cell r="E107" t="str">
            <v>Yes</v>
          </cell>
          <cell r="F107" t="str">
            <v>AWS - Lubbock</v>
          </cell>
          <cell r="G107" t="str">
            <v>BU-021</v>
          </cell>
          <cell r="H107" t="str">
            <v>WEST TEXAS</v>
          </cell>
          <cell r="I107" t="str">
            <v>DFW/WESTTX</v>
          </cell>
          <cell r="J107" t="str">
            <v>DFW/WEST TEXAS DISTIRCT</v>
          </cell>
          <cell r="K107" t="str">
            <v>SOUTH</v>
          </cell>
          <cell r="L107" t="str">
            <v>SOUTH REGION</v>
          </cell>
        </row>
        <row r="108">
          <cell r="A108">
            <v>69</v>
          </cell>
          <cell r="B108" t="str">
            <v>069-10-A-TX-13O-050</v>
          </cell>
          <cell r="C108">
            <v>31</v>
          </cell>
          <cell r="D108">
            <v>4069</v>
          </cell>
          <cell r="E108" t="str">
            <v>Yes</v>
          </cell>
          <cell r="F108" t="str">
            <v>AWS - Corsicana</v>
          </cell>
          <cell r="G108" t="str">
            <v>BU-018</v>
          </cell>
          <cell r="H108" t="str">
            <v>NE TEXAS</v>
          </cell>
          <cell r="I108" t="str">
            <v>ETEXAS</v>
          </cell>
          <cell r="J108" t="str">
            <v>EAST TEXAS DISTRICT</v>
          </cell>
          <cell r="K108" t="str">
            <v>SOUTH</v>
          </cell>
          <cell r="L108" t="str">
            <v>SOUTH REGION</v>
          </cell>
        </row>
        <row r="109">
          <cell r="A109">
            <v>70</v>
          </cell>
          <cell r="B109" t="str">
            <v>070-10-A-TX-13O-050</v>
          </cell>
          <cell r="C109">
            <v>32</v>
          </cell>
          <cell r="D109">
            <v>4070</v>
          </cell>
          <cell r="E109" t="str">
            <v>Yes</v>
          </cell>
          <cell r="F109" t="str">
            <v>AWS - Kilgore</v>
          </cell>
          <cell r="G109" t="str">
            <v>BU-018</v>
          </cell>
          <cell r="H109" t="str">
            <v>NE TEXAS</v>
          </cell>
          <cell r="I109" t="str">
            <v>ETEXAS</v>
          </cell>
          <cell r="J109" t="str">
            <v>EAST TEXAS DISTRICT</v>
          </cell>
          <cell r="K109" t="str">
            <v>SOUTH</v>
          </cell>
          <cell r="L109" t="str">
            <v>SOUTH REGION</v>
          </cell>
        </row>
        <row r="110">
          <cell r="A110">
            <v>71</v>
          </cell>
          <cell r="B110" t="str">
            <v>071-10-A-TX-13O-050</v>
          </cell>
          <cell r="C110">
            <v>34</v>
          </cell>
          <cell r="D110">
            <v>4071</v>
          </cell>
          <cell r="E110" t="str">
            <v>Yes</v>
          </cell>
          <cell r="F110" t="str">
            <v>AWS - Itasca</v>
          </cell>
          <cell r="G110" t="str">
            <v>BU-014</v>
          </cell>
          <cell r="H110" t="str">
            <v>S. DALLAS / ITASCA</v>
          </cell>
          <cell r="I110" t="str">
            <v>DFW/WESTTX</v>
          </cell>
          <cell r="J110" t="str">
            <v>DFW/WEST TEXAS DISTIRCT</v>
          </cell>
          <cell r="K110" t="str">
            <v>SOUTH</v>
          </cell>
          <cell r="L110" t="str">
            <v>SOUTH REGION</v>
          </cell>
        </row>
        <row r="111">
          <cell r="A111">
            <v>72</v>
          </cell>
          <cell r="B111" t="str">
            <v>072-10-A-TX-55O-050</v>
          </cell>
          <cell r="C111">
            <v>35</v>
          </cell>
          <cell r="D111">
            <v>4072</v>
          </cell>
          <cell r="F111" t="str">
            <v>Pinehill L/F</v>
          </cell>
          <cell r="G111" t="str">
            <v>BU-280</v>
          </cell>
          <cell r="H111" t="str">
            <v>NE TEXAS POST COLLECTION</v>
          </cell>
          <cell r="I111" t="str">
            <v>ETEXAS</v>
          </cell>
          <cell r="J111" t="str">
            <v>EAST TEXAS DISTRICT</v>
          </cell>
          <cell r="K111" t="str">
            <v>SOUTH</v>
          </cell>
          <cell r="L111" t="str">
            <v>SOUTH REGION</v>
          </cell>
        </row>
        <row r="112">
          <cell r="A112" t="str">
            <v>E15</v>
          </cell>
          <cell r="B112" t="str">
            <v>E15-10-A-IL-3PO-050</v>
          </cell>
          <cell r="C112">
            <v>527</v>
          </cell>
          <cell r="D112">
            <v>4073</v>
          </cell>
          <cell r="F112" t="str">
            <v>Chicago Suburban Dist Adj Co</v>
          </cell>
          <cell r="G112" t="str">
            <v>BU-937</v>
          </cell>
          <cell r="H112" t="str">
            <v>NON-OP CHICAGO SUBURBAN</v>
          </cell>
          <cell r="I112" t="str">
            <v>CHICAGO</v>
          </cell>
          <cell r="J112" t="str">
            <v>CHICAGO DISTRICT</v>
          </cell>
          <cell r="K112" t="str">
            <v>MIDWEST</v>
          </cell>
          <cell r="L112" t="str">
            <v>MIDWEST REGION</v>
          </cell>
        </row>
        <row r="113">
          <cell r="A113">
            <v>74</v>
          </cell>
          <cell r="B113" t="str">
            <v>074-10-A-TX-89O-050</v>
          </cell>
          <cell r="C113">
            <v>36</v>
          </cell>
          <cell r="D113">
            <v>4074</v>
          </cell>
          <cell r="F113" t="str">
            <v>Pleasant Oaks L/F</v>
          </cell>
          <cell r="G113" t="str">
            <v>BU-280</v>
          </cell>
          <cell r="H113" t="str">
            <v>NE TEXAS POST COLLECTION</v>
          </cell>
          <cell r="I113" t="str">
            <v>ETEXAS</v>
          </cell>
          <cell r="J113" t="str">
            <v>EAST TEXAS DISTRICT</v>
          </cell>
          <cell r="K113" t="str">
            <v>SOUTH</v>
          </cell>
          <cell r="L113" t="str">
            <v>SOUTH REGION</v>
          </cell>
        </row>
        <row r="114">
          <cell r="A114">
            <v>75</v>
          </cell>
          <cell r="B114" t="str">
            <v>075-10-A-TX-A7O-050</v>
          </cell>
          <cell r="C114">
            <v>37</v>
          </cell>
          <cell r="D114">
            <v>4075</v>
          </cell>
          <cell r="F114" t="str">
            <v>Greenwood Farms L/F</v>
          </cell>
          <cell r="G114" t="str">
            <v>BU-280</v>
          </cell>
          <cell r="H114" t="str">
            <v>NE TEXAS POST COLLECTION</v>
          </cell>
          <cell r="I114" t="str">
            <v>ETEXAS</v>
          </cell>
          <cell r="J114" t="str">
            <v>EAST TEXAS DISTRICT</v>
          </cell>
          <cell r="K114" t="str">
            <v>SOUTH</v>
          </cell>
          <cell r="L114" t="str">
            <v>SOUTH REGION</v>
          </cell>
        </row>
        <row r="115">
          <cell r="A115">
            <v>76</v>
          </cell>
          <cell r="B115" t="str">
            <v>076-10-A-TX-57O-050</v>
          </cell>
          <cell r="C115">
            <v>38</v>
          </cell>
          <cell r="D115">
            <v>4076</v>
          </cell>
          <cell r="F115" t="str">
            <v>Ellis County L/F</v>
          </cell>
          <cell r="G115" t="str">
            <v>BU-280</v>
          </cell>
          <cell r="H115" t="str">
            <v>NE TEXAS POST COLLECTION</v>
          </cell>
          <cell r="I115" t="str">
            <v>ETEXAS</v>
          </cell>
          <cell r="J115" t="str">
            <v>EAST TEXAS DISTRICT</v>
          </cell>
          <cell r="K115" t="str">
            <v>SOUTH</v>
          </cell>
          <cell r="L115" t="str">
            <v>SOUTH REGION</v>
          </cell>
        </row>
        <row r="116">
          <cell r="A116">
            <v>77</v>
          </cell>
          <cell r="B116" t="str">
            <v>077-10-A-TX-55O-050</v>
          </cell>
          <cell r="C116">
            <v>39</v>
          </cell>
          <cell r="D116">
            <v>4077</v>
          </cell>
          <cell r="F116" t="str">
            <v>Royal Oaks L/F</v>
          </cell>
          <cell r="G116" t="str">
            <v>BU-280</v>
          </cell>
          <cell r="H116" t="str">
            <v>NE TEXAS POST COLLECTION</v>
          </cell>
          <cell r="I116" t="str">
            <v>ETEXAS</v>
          </cell>
          <cell r="J116" t="str">
            <v>EAST TEXAS DISTRICT</v>
          </cell>
          <cell r="K116" t="str">
            <v>SOUTH</v>
          </cell>
          <cell r="L116" t="str">
            <v>SOUTH REGION</v>
          </cell>
        </row>
        <row r="117">
          <cell r="A117" t="str">
            <v>E16</v>
          </cell>
          <cell r="B117" t="str">
            <v>E16-10-A-MN-3PO-050</v>
          </cell>
          <cell r="C117">
            <v>528</v>
          </cell>
          <cell r="D117">
            <v>4078</v>
          </cell>
          <cell r="F117" t="str">
            <v>Minnesota District Adj Co</v>
          </cell>
          <cell r="G117" t="str">
            <v>BU-948</v>
          </cell>
          <cell r="H117" t="str">
            <v>NON-OP MINNESOTA</v>
          </cell>
          <cell r="I117" t="str">
            <v>MINNESOTA</v>
          </cell>
          <cell r="J117" t="str">
            <v>MINNESOTA DISTRICT</v>
          </cell>
          <cell r="K117" t="str">
            <v>MIDWEST</v>
          </cell>
          <cell r="L117" t="str">
            <v>MIDWEST REGION</v>
          </cell>
        </row>
        <row r="118">
          <cell r="A118">
            <v>79</v>
          </cell>
          <cell r="B118" t="str">
            <v>079-10-A-TX-13O-050</v>
          </cell>
          <cell r="C118">
            <v>40</v>
          </cell>
          <cell r="D118">
            <v>4079</v>
          </cell>
          <cell r="E118" t="str">
            <v>Yes</v>
          </cell>
          <cell r="F118" t="str">
            <v>AWS - Plano</v>
          </cell>
          <cell r="G118" t="str">
            <v>BU-016</v>
          </cell>
          <cell r="H118" t="str">
            <v>NORTH DALLAS</v>
          </cell>
          <cell r="I118" t="str">
            <v>DFW/WESTTX</v>
          </cell>
          <cell r="J118" t="str">
            <v>DFW/WEST TEXAS DISTIRCT</v>
          </cell>
          <cell r="K118" t="str">
            <v>SOUTH</v>
          </cell>
          <cell r="L118" t="str">
            <v>SOUTH REGION</v>
          </cell>
        </row>
        <row r="119">
          <cell r="A119">
            <v>80</v>
          </cell>
          <cell r="B119" t="str">
            <v>080-10-A-OH-32O-050</v>
          </cell>
          <cell r="C119">
            <v>41</v>
          </cell>
          <cell r="D119">
            <v>4080</v>
          </cell>
          <cell r="F119" t="str">
            <v>Williams County L/F</v>
          </cell>
          <cell r="G119" t="str">
            <v>BU-069</v>
          </cell>
          <cell r="H119" t="str">
            <v>BRYAN</v>
          </cell>
          <cell r="I119" t="str">
            <v>INDIANA</v>
          </cell>
          <cell r="J119" t="str">
            <v>INDIANA DISTRICT</v>
          </cell>
          <cell r="K119" t="str">
            <v>MIDWEST</v>
          </cell>
          <cell r="L119" t="str">
            <v>MIDWEST REGION</v>
          </cell>
        </row>
        <row r="120">
          <cell r="A120" t="str">
            <v>E18</v>
          </cell>
          <cell r="B120" t="str">
            <v>E18-10-A-NY-3PO-050</v>
          </cell>
          <cell r="C120">
            <v>529</v>
          </cell>
          <cell r="D120">
            <v>4081</v>
          </cell>
          <cell r="F120" t="str">
            <v>New York District Adj Co</v>
          </cell>
          <cell r="G120" t="str">
            <v>BU-958</v>
          </cell>
          <cell r="H120" t="str">
            <v>NON-OP EASTERN NEWYORK</v>
          </cell>
          <cell r="I120" t="str">
            <v>NEW YORK</v>
          </cell>
          <cell r="J120" t="str">
            <v>NEW YORK DISTRICT</v>
          </cell>
          <cell r="K120" t="str">
            <v>EAST</v>
          </cell>
          <cell r="L120" t="str">
            <v>EAST REGION</v>
          </cell>
        </row>
        <row r="121">
          <cell r="A121" t="str">
            <v>E19</v>
          </cell>
          <cell r="B121" t="str">
            <v>E19-10-A-FL-3PO-050</v>
          </cell>
          <cell r="C121">
            <v>530</v>
          </cell>
          <cell r="D121">
            <v>4082</v>
          </cell>
          <cell r="F121" t="str">
            <v>Gulf Coast District Adj Co</v>
          </cell>
          <cell r="G121" t="str">
            <v>BU-942</v>
          </cell>
          <cell r="H121" t="str">
            <v>NON-OP GULF COAST</v>
          </cell>
          <cell r="I121" t="str">
            <v>GULFCOAST</v>
          </cell>
          <cell r="J121" t="str">
            <v>GULF COAST DISTRICT</v>
          </cell>
          <cell r="K121" t="str">
            <v>SOUTH</v>
          </cell>
          <cell r="L121" t="str">
            <v>SOUTH REGION</v>
          </cell>
        </row>
        <row r="122">
          <cell r="A122" t="str">
            <v>E20</v>
          </cell>
          <cell r="B122" t="str">
            <v>E20-10-A-GA-3PO-050</v>
          </cell>
          <cell r="C122">
            <v>531</v>
          </cell>
          <cell r="D122">
            <v>4083</v>
          </cell>
          <cell r="F122" t="str">
            <v>South Georgia District Adj Co</v>
          </cell>
          <cell r="G122" t="str">
            <v>BU-968</v>
          </cell>
          <cell r="H122" t="str">
            <v>NON-OP SOUTHERN GEORGIA</v>
          </cell>
          <cell r="I122" t="str">
            <v>GEORGIA</v>
          </cell>
          <cell r="J122" t="str">
            <v>GEORGIA DISTRICT</v>
          </cell>
          <cell r="K122" t="str">
            <v>SOUTH</v>
          </cell>
          <cell r="L122" t="str">
            <v>SOUTH REGION</v>
          </cell>
        </row>
        <row r="123">
          <cell r="A123" t="str">
            <v>E21</v>
          </cell>
          <cell r="B123" t="str">
            <v>E21-10-A-UT-3PO-050</v>
          </cell>
          <cell r="C123">
            <v>532</v>
          </cell>
          <cell r="D123">
            <v>4084</v>
          </cell>
          <cell r="F123" t="str">
            <v>Utah Idaho District Adj Co</v>
          </cell>
          <cell r="G123" t="str">
            <v>BU-971</v>
          </cell>
          <cell r="H123" t="str">
            <v>NON-OP UTAH DISTRICT</v>
          </cell>
          <cell r="I123" t="str">
            <v>MOUNTAIN</v>
          </cell>
          <cell r="J123" t="str">
            <v>MOUNTAIN DISTRICT</v>
          </cell>
          <cell r="K123" t="str">
            <v>WEST</v>
          </cell>
          <cell r="L123" t="str">
            <v>WEST REGION</v>
          </cell>
        </row>
        <row r="124">
          <cell r="A124" t="str">
            <v>E22</v>
          </cell>
          <cell r="B124" t="str">
            <v>E22-10-A-CA-3PO-050</v>
          </cell>
          <cell r="C124">
            <v>533</v>
          </cell>
          <cell r="D124">
            <v>4085</v>
          </cell>
          <cell r="F124" t="str">
            <v>Bay Area District Adj Co</v>
          </cell>
          <cell r="G124" t="str">
            <v>BU-932</v>
          </cell>
          <cell r="H124" t="str">
            <v>NON-OP BAY AREA</v>
          </cell>
          <cell r="I124" t="str">
            <v>BAYAREA</v>
          </cell>
          <cell r="J124" t="str">
            <v>BAY AREA DISTRICT</v>
          </cell>
          <cell r="K124" t="str">
            <v>WEST</v>
          </cell>
          <cell r="L124" t="str">
            <v>WEST REGION</v>
          </cell>
        </row>
        <row r="125">
          <cell r="A125" t="str">
            <v>E23</v>
          </cell>
          <cell r="B125" t="str">
            <v>E23-10-A-CA-3PO-050</v>
          </cell>
          <cell r="C125">
            <v>534</v>
          </cell>
          <cell r="D125">
            <v>4086</v>
          </cell>
          <cell r="F125" t="str">
            <v>NoCal District Adjustment Co</v>
          </cell>
          <cell r="G125" t="str">
            <v>BU-951</v>
          </cell>
          <cell r="H125" t="str">
            <v>NON-OP NORTH CALIFORNIA</v>
          </cell>
          <cell r="I125" t="str">
            <v>CCALIF</v>
          </cell>
          <cell r="J125" t="str">
            <v>CENTRAL CALIFORNIA DISTRICT</v>
          </cell>
          <cell r="K125" t="str">
            <v>WEST</v>
          </cell>
          <cell r="L125" t="str">
            <v>WEST REGION</v>
          </cell>
        </row>
        <row r="126">
          <cell r="A126" t="str">
            <v>E24</v>
          </cell>
          <cell r="B126" t="str">
            <v>E24-10-A-WA-3PO-050</v>
          </cell>
          <cell r="C126">
            <v>535</v>
          </cell>
          <cell r="D126">
            <v>4087</v>
          </cell>
          <cell r="F126" t="str">
            <v>Washington District Adj Co</v>
          </cell>
          <cell r="G126" t="str">
            <v>BU-967</v>
          </cell>
          <cell r="H126" t="str">
            <v>NON-OP SEATTLE</v>
          </cell>
          <cell r="I126" t="str">
            <v>WASHINGTON</v>
          </cell>
          <cell r="J126" t="str">
            <v>WASHINGTON DISTRICT</v>
          </cell>
          <cell r="K126" t="str">
            <v>WEST</v>
          </cell>
          <cell r="L126" t="str">
            <v>WEST REGION</v>
          </cell>
        </row>
        <row r="127">
          <cell r="A127" t="str">
            <v>E25</v>
          </cell>
          <cell r="B127" t="str">
            <v>E25-10-A-MD-9BO-050</v>
          </cell>
          <cell r="C127">
            <v>536</v>
          </cell>
          <cell r="D127">
            <v>4088</v>
          </cell>
          <cell r="F127" t="str">
            <v>Chesapeake District Adj Co</v>
          </cell>
          <cell r="G127" t="str">
            <v>BU-935</v>
          </cell>
          <cell r="H127" t="str">
            <v>NON-OP CHESAPEAKE</v>
          </cell>
          <cell r="I127" t="str">
            <v>CHESAPEAKE</v>
          </cell>
          <cell r="J127" t="str">
            <v>CHESAPEAKE DISTRICT</v>
          </cell>
          <cell r="K127" t="str">
            <v>EAST</v>
          </cell>
          <cell r="L127" t="str">
            <v>EAST REGION</v>
          </cell>
        </row>
        <row r="128">
          <cell r="A128" t="str">
            <v>E27</v>
          </cell>
          <cell r="B128" t="str">
            <v>E27-10-A-IL-3PO-050</v>
          </cell>
          <cell r="C128">
            <v>537</v>
          </cell>
          <cell r="D128">
            <v>4089</v>
          </cell>
          <cell r="F128" t="str">
            <v>Chicago Metro District Adj Co</v>
          </cell>
          <cell r="G128" t="str">
            <v>BU-937</v>
          </cell>
          <cell r="H128" t="str">
            <v>NON-OP CHICAGO SUBURBAN</v>
          </cell>
          <cell r="I128" t="str">
            <v>CHICAGO</v>
          </cell>
          <cell r="J128" t="str">
            <v>CHICAGO DISTRICT</v>
          </cell>
          <cell r="K128" t="str">
            <v>MIDWEST</v>
          </cell>
          <cell r="L128" t="str">
            <v>MIDWEST REGION</v>
          </cell>
        </row>
        <row r="129">
          <cell r="A129" t="str">
            <v>E28</v>
          </cell>
          <cell r="B129" t="str">
            <v>E28-10-A-IL-3PO-050</v>
          </cell>
          <cell r="C129">
            <v>538</v>
          </cell>
          <cell r="D129">
            <v>4090</v>
          </cell>
          <cell r="F129" t="str">
            <v>Western Ill District Adj Co</v>
          </cell>
          <cell r="G129" t="str">
            <v>BU-975</v>
          </cell>
          <cell r="H129" t="str">
            <v>NON-OP WESTERN ILLINOIS/IOWA</v>
          </cell>
          <cell r="I129" t="str">
            <v>WILLINOIS</v>
          </cell>
          <cell r="J129" t="str">
            <v>WESTERN ILLINOIS DISTRICT</v>
          </cell>
          <cell r="K129" t="str">
            <v>MIDWEST</v>
          </cell>
          <cell r="L129" t="str">
            <v>MIDWEST REGION</v>
          </cell>
        </row>
        <row r="130">
          <cell r="A130">
            <v>91</v>
          </cell>
          <cell r="B130" t="str">
            <v>091-10-A-OH-13O-050</v>
          </cell>
          <cell r="C130">
            <v>42</v>
          </cell>
          <cell r="D130">
            <v>4091</v>
          </cell>
          <cell r="E130" t="str">
            <v>Yes</v>
          </cell>
          <cell r="F130" t="str">
            <v>AWS - Bryan</v>
          </cell>
          <cell r="G130" t="str">
            <v>BU-069</v>
          </cell>
          <cell r="H130" t="str">
            <v>BRYAN</v>
          </cell>
          <cell r="I130" t="str">
            <v>INDIANA</v>
          </cell>
          <cell r="J130" t="str">
            <v>INDIANA DISTRICT</v>
          </cell>
          <cell r="K130" t="str">
            <v>MIDWEST</v>
          </cell>
          <cell r="L130" t="str">
            <v>MIDWEST REGION</v>
          </cell>
        </row>
        <row r="131">
          <cell r="A131" t="str">
            <v>E29</v>
          </cell>
          <cell r="B131" t="str">
            <v>E29-10-A-OH-3PO-050</v>
          </cell>
          <cell r="C131">
            <v>539</v>
          </cell>
          <cell r="D131">
            <v>4092</v>
          </cell>
          <cell r="F131" t="str">
            <v>Eastern Ohio District Adj Co</v>
          </cell>
          <cell r="G131" t="str">
            <v>BU-978</v>
          </cell>
          <cell r="H131" t="str">
            <v>NON-OP WESTERN PENNSYLVANIA</v>
          </cell>
          <cell r="I131" t="str">
            <v>WPENN</v>
          </cell>
          <cell r="J131" t="str">
            <v>WESTERN PENNSYLVANIA DISTRICT</v>
          </cell>
          <cell r="K131" t="str">
            <v>EAST</v>
          </cell>
          <cell r="L131" t="str">
            <v>EAST REGION</v>
          </cell>
        </row>
        <row r="132">
          <cell r="A132">
            <v>93</v>
          </cell>
          <cell r="B132" t="str">
            <v>093-10-A-MA-13O-050</v>
          </cell>
          <cell r="C132">
            <v>43</v>
          </cell>
          <cell r="D132">
            <v>4093</v>
          </cell>
          <cell r="F132" t="str">
            <v>Peabody T/S</v>
          </cell>
          <cell r="G132" t="str">
            <v>BU-139</v>
          </cell>
          <cell r="H132" t="str">
            <v>BOSTON</v>
          </cell>
          <cell r="I132" t="str">
            <v>NEWENG</v>
          </cell>
          <cell r="J132" t="str">
            <v>NEW ENGLAND DISTRICT</v>
          </cell>
          <cell r="K132" t="str">
            <v>EAST</v>
          </cell>
          <cell r="L132" t="str">
            <v>EAST REGION</v>
          </cell>
        </row>
        <row r="133">
          <cell r="A133">
            <v>94</v>
          </cell>
          <cell r="B133" t="str">
            <v>094-10-A-MA-8OO-050</v>
          </cell>
          <cell r="C133">
            <v>44</v>
          </cell>
          <cell r="D133">
            <v>4094</v>
          </cell>
          <cell r="E133" t="str">
            <v>Yes</v>
          </cell>
          <cell r="F133" t="str">
            <v>AWS - Boston - Revere</v>
          </cell>
          <cell r="G133" t="str">
            <v>BU-139</v>
          </cell>
          <cell r="H133" t="str">
            <v>BOSTON</v>
          </cell>
          <cell r="I133" t="str">
            <v>NEWENG</v>
          </cell>
          <cell r="J133" t="str">
            <v>NEW ENGLAND DISTRICT</v>
          </cell>
          <cell r="K133" t="str">
            <v>EAST</v>
          </cell>
          <cell r="L133" t="str">
            <v>EAST REGION</v>
          </cell>
        </row>
        <row r="134">
          <cell r="A134">
            <v>95</v>
          </cell>
          <cell r="B134" t="str">
            <v>095-10-A-MA-8OO-050</v>
          </cell>
          <cell r="C134">
            <v>45</v>
          </cell>
          <cell r="D134">
            <v>4095</v>
          </cell>
          <cell r="E134" t="str">
            <v>Yes</v>
          </cell>
          <cell r="F134" t="str">
            <v>AWS - Tyngsboro</v>
          </cell>
          <cell r="G134" t="str">
            <v>BU-141</v>
          </cell>
          <cell r="H134" t="str">
            <v>TYNGSBORO</v>
          </cell>
          <cell r="I134" t="str">
            <v>NEWENG</v>
          </cell>
          <cell r="J134" t="str">
            <v>NEW ENGLAND DISTRICT</v>
          </cell>
          <cell r="K134" t="str">
            <v>EAST</v>
          </cell>
          <cell r="L134" t="str">
            <v>EAST REGION</v>
          </cell>
        </row>
        <row r="135">
          <cell r="A135">
            <v>96</v>
          </cell>
          <cell r="B135" t="str">
            <v>096-10-A-MA-8OO-050</v>
          </cell>
          <cell r="C135">
            <v>46</v>
          </cell>
          <cell r="D135">
            <v>4096</v>
          </cell>
          <cell r="E135" t="str">
            <v>Yes</v>
          </cell>
          <cell r="F135" t="str">
            <v>AWS - Cape Cod</v>
          </cell>
          <cell r="G135" t="str">
            <v>BU-132</v>
          </cell>
          <cell r="H135" t="str">
            <v>CAPE COD</v>
          </cell>
          <cell r="I135" t="str">
            <v>NEWENG</v>
          </cell>
          <cell r="J135" t="str">
            <v>NEW ENGLAND DISTRICT</v>
          </cell>
          <cell r="K135" t="str">
            <v>EAST</v>
          </cell>
          <cell r="L135" t="str">
            <v>EAST REGION</v>
          </cell>
        </row>
        <row r="136">
          <cell r="A136">
            <v>97</v>
          </cell>
          <cell r="B136" t="str">
            <v>097-10-A-MA-8OO-050</v>
          </cell>
          <cell r="C136">
            <v>47</v>
          </cell>
          <cell r="D136">
            <v>4097</v>
          </cell>
          <cell r="E136" t="str">
            <v>Yes</v>
          </cell>
          <cell r="F136" t="str">
            <v>AWS - Fall River</v>
          </cell>
          <cell r="G136" t="str">
            <v>BU-134</v>
          </cell>
          <cell r="H136" t="str">
            <v>FALL RIVER</v>
          </cell>
          <cell r="I136" t="str">
            <v>NEWENG</v>
          </cell>
          <cell r="J136" t="str">
            <v>NEW ENGLAND DISTRICT</v>
          </cell>
          <cell r="K136" t="str">
            <v>EAST</v>
          </cell>
          <cell r="L136" t="str">
            <v>EAST REGION</v>
          </cell>
        </row>
        <row r="137">
          <cell r="A137">
            <v>98</v>
          </cell>
          <cell r="B137" t="str">
            <v>098-10-A-MA-8OO-050</v>
          </cell>
          <cell r="C137">
            <v>48</v>
          </cell>
          <cell r="D137">
            <v>4098</v>
          </cell>
          <cell r="E137" t="str">
            <v>Yes</v>
          </cell>
          <cell r="F137" t="str">
            <v>AWS - Martha's Vineyard</v>
          </cell>
          <cell r="G137" t="str">
            <v>BU-132</v>
          </cell>
          <cell r="H137" t="str">
            <v>CAPE COD</v>
          </cell>
          <cell r="I137" t="str">
            <v>NEWENG</v>
          </cell>
          <cell r="J137" t="str">
            <v>NEW ENGLAND DISTRICT</v>
          </cell>
          <cell r="K137" t="str">
            <v>EAST</v>
          </cell>
          <cell r="L137" t="str">
            <v>EAST REGION</v>
          </cell>
        </row>
        <row r="138">
          <cell r="A138" t="str">
            <v>E30</v>
          </cell>
          <cell r="B138" t="str">
            <v>E30-10-A-IN-8WO-050</v>
          </cell>
          <cell r="C138">
            <v>540</v>
          </cell>
          <cell r="D138">
            <v>4099</v>
          </cell>
          <cell r="F138" t="str">
            <v>Indiana District Adj Co</v>
          </cell>
          <cell r="G138" t="str">
            <v>BU-981</v>
          </cell>
          <cell r="H138" t="str">
            <v>NON-OP INDIANA</v>
          </cell>
          <cell r="I138" t="str">
            <v>INDIANA</v>
          </cell>
          <cell r="J138" t="str">
            <v>INDIANA DISTRICT</v>
          </cell>
          <cell r="K138" t="str">
            <v>MIDWEST</v>
          </cell>
          <cell r="L138" t="str">
            <v>MIDWEST REGION</v>
          </cell>
        </row>
        <row r="139">
          <cell r="A139">
            <v>100</v>
          </cell>
          <cell r="B139" t="str">
            <v>100-10-A-MA-8OO-050</v>
          </cell>
          <cell r="C139">
            <v>49</v>
          </cell>
          <cell r="D139">
            <v>4100</v>
          </cell>
          <cell r="E139" t="str">
            <v>Yes</v>
          </cell>
          <cell r="F139" t="str">
            <v>AWS - Boston - Quincy</v>
          </cell>
          <cell r="G139" t="str">
            <v>BU-139</v>
          </cell>
          <cell r="H139" t="str">
            <v>BOSTON</v>
          </cell>
          <cell r="I139" t="str">
            <v>NEWENG</v>
          </cell>
          <cell r="J139" t="str">
            <v>NEW ENGLAND DISTRICT</v>
          </cell>
          <cell r="K139" t="str">
            <v>EAST</v>
          </cell>
          <cell r="L139" t="str">
            <v>EAST REGION</v>
          </cell>
        </row>
        <row r="140">
          <cell r="A140">
            <v>101</v>
          </cell>
          <cell r="B140" t="str">
            <v>101-10-A-MA-4KO-050</v>
          </cell>
          <cell r="C140">
            <v>50</v>
          </cell>
          <cell r="D140">
            <v>4101</v>
          </cell>
          <cell r="F140" t="str">
            <v>F.P. McNamara Rubbish Remvl</v>
          </cell>
          <cell r="G140" t="str">
            <v>BU-127</v>
          </cell>
          <cell r="H140" t="str">
            <v>SPRINGFIELD MA</v>
          </cell>
          <cell r="I140" t="str">
            <v>NEWENG</v>
          </cell>
          <cell r="J140" t="str">
            <v>NEW ENGLAND DISTRICT</v>
          </cell>
          <cell r="K140" t="str">
            <v>EAST</v>
          </cell>
          <cell r="L140" t="str">
            <v>EAST REGION</v>
          </cell>
        </row>
        <row r="141">
          <cell r="A141" t="str">
            <v>E31</v>
          </cell>
          <cell r="B141" t="str">
            <v>E31-10-A-OH-3PO-050</v>
          </cell>
          <cell r="C141">
            <v>541</v>
          </cell>
          <cell r="D141">
            <v>4102</v>
          </cell>
          <cell r="F141" t="str">
            <v>Northern Ohio District Adj Co</v>
          </cell>
          <cell r="G141" t="str">
            <v>BU-956</v>
          </cell>
          <cell r="H141" t="str">
            <v>NON-OP NORTHERN OHIO</v>
          </cell>
          <cell r="I141" t="str">
            <v>OHIO</v>
          </cell>
          <cell r="J141" t="str">
            <v>OHIO DISTRICT</v>
          </cell>
          <cell r="K141" t="str">
            <v>EAST</v>
          </cell>
          <cell r="L141" t="str">
            <v>EAST REGION</v>
          </cell>
        </row>
        <row r="142">
          <cell r="A142" t="str">
            <v>E32</v>
          </cell>
          <cell r="B142" t="str">
            <v>E32-10-A-MI-3PO-050</v>
          </cell>
          <cell r="C142">
            <v>542</v>
          </cell>
          <cell r="D142">
            <v>4103</v>
          </cell>
          <cell r="F142" t="str">
            <v>Western Mich District Adj Co</v>
          </cell>
          <cell r="G142" t="str">
            <v>BU-940</v>
          </cell>
          <cell r="H142" t="str">
            <v>NON-OP EASTERN MICHIGAN</v>
          </cell>
          <cell r="I142" t="str">
            <v>MICHIGAN</v>
          </cell>
          <cell r="J142" t="str">
            <v>MICHIGAN DISTRICT</v>
          </cell>
          <cell r="K142" t="str">
            <v>MIDWEST</v>
          </cell>
          <cell r="L142" t="str">
            <v>MIDWEST REGION</v>
          </cell>
        </row>
        <row r="143">
          <cell r="A143" t="str">
            <v>E33</v>
          </cell>
          <cell r="B143" t="str">
            <v>E33-10-A-OH-3PO-050</v>
          </cell>
          <cell r="C143">
            <v>543</v>
          </cell>
          <cell r="D143">
            <v>4104</v>
          </cell>
          <cell r="F143" t="str">
            <v>Western Ohio District Adj Co</v>
          </cell>
          <cell r="G143" t="str">
            <v>BU-938</v>
          </cell>
          <cell r="H143" t="str">
            <v>NON-OP CENTRAL OHIO</v>
          </cell>
          <cell r="I143" t="str">
            <v>OHIO</v>
          </cell>
          <cell r="J143" t="str">
            <v>OHIO DISTRICT</v>
          </cell>
          <cell r="K143" t="str">
            <v>EAST</v>
          </cell>
          <cell r="L143" t="str">
            <v>EAST REGION</v>
          </cell>
        </row>
        <row r="144">
          <cell r="A144">
            <v>105</v>
          </cell>
          <cell r="B144" t="str">
            <v>105-10-A-MA-13O-050</v>
          </cell>
          <cell r="C144">
            <v>51</v>
          </cell>
          <cell r="D144">
            <v>4105</v>
          </cell>
          <cell r="F144" t="str">
            <v>Howard T/S</v>
          </cell>
          <cell r="G144" t="str">
            <v>BU-139</v>
          </cell>
          <cell r="H144" t="str">
            <v>BOSTON</v>
          </cell>
          <cell r="I144" t="str">
            <v>NEWENG</v>
          </cell>
          <cell r="J144" t="str">
            <v>NEW ENGLAND DISTRICT</v>
          </cell>
          <cell r="K144" t="str">
            <v>EAST</v>
          </cell>
          <cell r="L144" t="str">
            <v>EAST REGION</v>
          </cell>
        </row>
        <row r="145">
          <cell r="A145" t="str">
            <v>E34</v>
          </cell>
          <cell r="B145" t="str">
            <v>E34-10-A-MO-06O-050</v>
          </cell>
          <cell r="C145">
            <v>544</v>
          </cell>
          <cell r="D145">
            <v>4106</v>
          </cell>
          <cell r="F145" t="str">
            <v>Heartland District Adj Co</v>
          </cell>
          <cell r="G145" t="str">
            <v>BU-960</v>
          </cell>
          <cell r="H145" t="str">
            <v>NON-OP OKLAHOMA / WEST TEXAS</v>
          </cell>
          <cell r="I145" t="str">
            <v>W MO/OK</v>
          </cell>
          <cell r="J145" t="str">
            <v>W MISSOURI/OKLAHOMA DISTRICT</v>
          </cell>
          <cell r="K145" t="str">
            <v>MIDWEST</v>
          </cell>
          <cell r="L145" t="str">
            <v>MIDWEST REGION</v>
          </cell>
        </row>
        <row r="146">
          <cell r="A146" t="str">
            <v>E35</v>
          </cell>
          <cell r="B146" t="str">
            <v>E35-10-A-PA-8AO-050</v>
          </cell>
          <cell r="C146">
            <v>545</v>
          </cell>
          <cell r="D146">
            <v>4107</v>
          </cell>
          <cell r="F146" t="str">
            <v>East Penn District Adj Co</v>
          </cell>
          <cell r="G146" t="str">
            <v>BU-941</v>
          </cell>
          <cell r="H146" t="str">
            <v>NON-OP EASTERN PENNSYLVANIA</v>
          </cell>
          <cell r="I146" t="str">
            <v>EPENN</v>
          </cell>
          <cell r="J146" t="str">
            <v>EASTERN PENNSYLVANIA DISTRICT</v>
          </cell>
          <cell r="K146" t="str">
            <v>EAST</v>
          </cell>
          <cell r="L146" t="str">
            <v>EAST REGION</v>
          </cell>
        </row>
        <row r="147">
          <cell r="A147" t="str">
            <v>E36</v>
          </cell>
          <cell r="B147" t="str">
            <v>E36-10-A-NJ-3PO-050</v>
          </cell>
          <cell r="C147">
            <v>546</v>
          </cell>
          <cell r="D147">
            <v>4108</v>
          </cell>
          <cell r="F147" t="str">
            <v>New Jersey District Adj Co</v>
          </cell>
          <cell r="G147" t="str">
            <v>BU-955</v>
          </cell>
          <cell r="H147" t="str">
            <v>NON-OP NEW JERSEY</v>
          </cell>
          <cell r="I147" t="str">
            <v>EPENN</v>
          </cell>
          <cell r="J147" t="str">
            <v>EASTERN PENNSYLVANIA DISTRICT</v>
          </cell>
          <cell r="K147" t="str">
            <v>EAST</v>
          </cell>
          <cell r="L147" t="str">
            <v>EAST REGION</v>
          </cell>
        </row>
        <row r="148">
          <cell r="A148" t="str">
            <v>E37</v>
          </cell>
          <cell r="B148" t="str">
            <v>E37-10-A-NY-3PO-050</v>
          </cell>
          <cell r="C148">
            <v>547</v>
          </cell>
          <cell r="D148">
            <v>4109</v>
          </cell>
          <cell r="F148" t="str">
            <v>NY Metro District Adj Co</v>
          </cell>
          <cell r="G148" t="str">
            <v>BU-957</v>
          </cell>
          <cell r="H148" t="str">
            <v>NON-OP NEW YORK CITY METRO</v>
          </cell>
          <cell r="I148" t="str">
            <v>NEW YORK</v>
          </cell>
          <cell r="J148" t="str">
            <v>NEW YORK DISTRICT</v>
          </cell>
          <cell r="K148" t="str">
            <v>EAST</v>
          </cell>
          <cell r="L148" t="str">
            <v>EAST REGION</v>
          </cell>
        </row>
        <row r="149">
          <cell r="A149" t="str">
            <v>E38</v>
          </cell>
          <cell r="B149" t="str">
            <v>E38-10-A-GA-9BO-050</v>
          </cell>
          <cell r="C149">
            <v>548</v>
          </cell>
          <cell r="D149">
            <v>4110</v>
          </cell>
          <cell r="F149" t="str">
            <v>Atlanta District Adj Co</v>
          </cell>
          <cell r="G149" t="str">
            <v>BU-931</v>
          </cell>
          <cell r="H149" t="str">
            <v>NON-OP ATLANTA</v>
          </cell>
          <cell r="I149" t="str">
            <v>GEORGIA</v>
          </cell>
          <cell r="J149" t="str">
            <v>GEORGIA DISTRICT</v>
          </cell>
          <cell r="K149" t="str">
            <v>SOUTH</v>
          </cell>
          <cell r="L149" t="str">
            <v>SOUTH REGION</v>
          </cell>
        </row>
        <row r="150">
          <cell r="A150">
            <v>111</v>
          </cell>
          <cell r="B150" t="str">
            <v>111-10-A-NY-C1O-050</v>
          </cell>
          <cell r="C150">
            <v>52</v>
          </cell>
          <cell r="D150">
            <v>4111</v>
          </cell>
          <cell r="E150" t="str">
            <v>Yes</v>
          </cell>
          <cell r="F150" t="str">
            <v>AWS - Buffalo</v>
          </cell>
          <cell r="G150" t="str">
            <v>BU-195</v>
          </cell>
          <cell r="H150" t="str">
            <v>BUFFALO COLLECTION</v>
          </cell>
          <cell r="I150" t="str">
            <v>WPENN</v>
          </cell>
          <cell r="J150" t="str">
            <v>WESTERN PENNSYLVANIA DISTRICT</v>
          </cell>
          <cell r="K150" t="str">
            <v>EAST</v>
          </cell>
          <cell r="L150" t="str">
            <v>EAST REGION</v>
          </cell>
        </row>
        <row r="151">
          <cell r="A151" t="str">
            <v>E39</v>
          </cell>
          <cell r="B151" t="str">
            <v>E39-10-A-FL-3PO-050</v>
          </cell>
          <cell r="C151">
            <v>549</v>
          </cell>
          <cell r="D151">
            <v>4112</v>
          </cell>
          <cell r="F151" t="str">
            <v>Florida District Adj Co</v>
          </cell>
          <cell r="G151" t="str">
            <v>BU-953</v>
          </cell>
          <cell r="H151" t="str">
            <v>NON-OP SOUTH FLORIDA</v>
          </cell>
          <cell r="I151" t="str">
            <v>GULFCOAST</v>
          </cell>
          <cell r="J151" t="str">
            <v>GULF COAST DISTRICT</v>
          </cell>
          <cell r="K151" t="str">
            <v>SOUTH</v>
          </cell>
          <cell r="L151" t="str">
            <v>SOUTH REGION</v>
          </cell>
        </row>
        <row r="152">
          <cell r="A152" t="str">
            <v>E40</v>
          </cell>
          <cell r="B152" t="str">
            <v>E40-10-A-LA-9BO-050</v>
          </cell>
          <cell r="C152">
            <v>550</v>
          </cell>
          <cell r="D152">
            <v>4113</v>
          </cell>
          <cell r="F152" t="str">
            <v>Louisana District Adj Co</v>
          </cell>
          <cell r="G152" t="str">
            <v>BU-947</v>
          </cell>
          <cell r="H152" t="str">
            <v>NON-OP LOUISIANA</v>
          </cell>
          <cell r="I152" t="str">
            <v>HOUSTON</v>
          </cell>
          <cell r="J152" t="str">
            <v>HOUSTON DISTRICT</v>
          </cell>
          <cell r="K152" t="str">
            <v>SOUTH</v>
          </cell>
          <cell r="L152" t="str">
            <v>SOUTH REGION</v>
          </cell>
        </row>
        <row r="153">
          <cell r="A153" t="str">
            <v>E41</v>
          </cell>
          <cell r="B153" t="str">
            <v>E41-10-A-AL-9BO-050</v>
          </cell>
          <cell r="C153">
            <v>551</v>
          </cell>
          <cell r="D153">
            <v>4114</v>
          </cell>
          <cell r="F153" t="str">
            <v>Miss/Ala District Adj Co</v>
          </cell>
          <cell r="G153" t="str">
            <v>BU-968</v>
          </cell>
          <cell r="H153" t="str">
            <v>NON-OP SOUTHERN GEORGIA</v>
          </cell>
          <cell r="I153" t="str">
            <v>GEORGIA</v>
          </cell>
          <cell r="J153" t="str">
            <v>GEORGIA DISTRICT</v>
          </cell>
          <cell r="K153" t="str">
            <v>SOUTH</v>
          </cell>
          <cell r="L153" t="str">
            <v>SOUTH REGION</v>
          </cell>
        </row>
        <row r="154">
          <cell r="A154" t="str">
            <v>E43</v>
          </cell>
          <cell r="B154" t="str">
            <v>E43-10-A-AZ-3PO-050</v>
          </cell>
          <cell r="C154">
            <v>552</v>
          </cell>
          <cell r="D154">
            <v>4115</v>
          </cell>
          <cell r="F154" t="str">
            <v>Arizona District Adjustment Co</v>
          </cell>
          <cell r="G154" t="str">
            <v>BU-962</v>
          </cell>
          <cell r="H154" t="str">
            <v>NON-OP PHOENIX</v>
          </cell>
          <cell r="I154" t="str">
            <v>ARIZONA</v>
          </cell>
          <cell r="J154" t="str">
            <v>ARIZONA DISTRICT</v>
          </cell>
          <cell r="K154" t="str">
            <v>WEST</v>
          </cell>
          <cell r="L154" t="str">
            <v>WEST REGION</v>
          </cell>
        </row>
        <row r="155">
          <cell r="A155" t="str">
            <v>E44</v>
          </cell>
          <cell r="B155" t="str">
            <v>E44-10-A-CA-3PO-050</v>
          </cell>
          <cell r="C155">
            <v>553</v>
          </cell>
          <cell r="D155">
            <v>4116</v>
          </cell>
          <cell r="F155" t="str">
            <v>SoCal District Adjustment Co</v>
          </cell>
          <cell r="G155" t="str">
            <v>BU-946</v>
          </cell>
          <cell r="H155" t="str">
            <v>NON-OP LOS ANGELES</v>
          </cell>
          <cell r="I155" t="str">
            <v>LOSANGELES</v>
          </cell>
          <cell r="J155" t="str">
            <v>LOS ANGELES DISTRICT</v>
          </cell>
          <cell r="K155" t="str">
            <v>WEST</v>
          </cell>
          <cell r="L155" t="str">
            <v>WEST REGION</v>
          </cell>
        </row>
        <row r="156">
          <cell r="A156" t="str">
            <v>E45</v>
          </cell>
          <cell r="B156" t="str">
            <v>E45-10-A-OR-4RO-050</v>
          </cell>
          <cell r="C156">
            <v>554</v>
          </cell>
          <cell r="D156">
            <v>4117</v>
          </cell>
          <cell r="F156" t="str">
            <v>Oregon District Adjustment Co</v>
          </cell>
          <cell r="G156" t="str">
            <v>BU-961</v>
          </cell>
          <cell r="H156" t="str">
            <v>NON-OP OREGON</v>
          </cell>
          <cell r="I156" t="str">
            <v>ORIDMT</v>
          </cell>
          <cell r="J156" t="str">
            <v>OREGON-IDAHO-MONTANA DISTRICT</v>
          </cell>
          <cell r="K156" t="str">
            <v>WEST</v>
          </cell>
          <cell r="L156" t="str">
            <v>WEST REGION</v>
          </cell>
        </row>
        <row r="157">
          <cell r="A157" t="str">
            <v>E50</v>
          </cell>
          <cell r="B157" t="str">
            <v>E50-10-A-MA-5TO-050</v>
          </cell>
          <cell r="C157">
            <v>555</v>
          </cell>
          <cell r="D157">
            <v>4118</v>
          </cell>
          <cell r="F157" t="str">
            <v>Boston District Adjustment Co</v>
          </cell>
          <cell r="G157" t="str">
            <v>BU-933</v>
          </cell>
          <cell r="H157" t="str">
            <v>NON-OP BOSTON</v>
          </cell>
          <cell r="I157" t="str">
            <v>NEWENG</v>
          </cell>
          <cell r="J157" t="str">
            <v>NEW ENGLAND DISTRICT</v>
          </cell>
          <cell r="K157" t="str">
            <v>EAST</v>
          </cell>
          <cell r="L157" t="str">
            <v>EAST REGION</v>
          </cell>
        </row>
        <row r="158">
          <cell r="A158" t="str">
            <v>E58</v>
          </cell>
          <cell r="B158" t="str">
            <v>E58-10-A-CA-13O-050</v>
          </cell>
          <cell r="C158">
            <v>556</v>
          </cell>
          <cell r="D158">
            <v>4119</v>
          </cell>
          <cell r="F158" t="str">
            <v>San Diego District Adj Co</v>
          </cell>
          <cell r="G158" t="str">
            <v>BU-965</v>
          </cell>
          <cell r="H158" t="str">
            <v>NON-OP SAN DIEGO</v>
          </cell>
          <cell r="I158" t="str">
            <v>SOCAL</v>
          </cell>
          <cell r="J158" t="str">
            <v>SOUTHERN CALIFORNIA DISTRICT</v>
          </cell>
          <cell r="K158" t="str">
            <v>WEST</v>
          </cell>
          <cell r="L158" t="str">
            <v>WEST REGION</v>
          </cell>
        </row>
        <row r="159">
          <cell r="A159" t="str">
            <v>E59</v>
          </cell>
          <cell r="B159" t="str">
            <v>E59-10-A-CA-3PO-050</v>
          </cell>
          <cell r="C159">
            <v>557</v>
          </cell>
          <cell r="D159">
            <v>4120</v>
          </cell>
          <cell r="F159" t="str">
            <v>Central Calif District Adj Co</v>
          </cell>
          <cell r="G159" t="str">
            <v>BU-934</v>
          </cell>
          <cell r="H159" t="str">
            <v>NON-OP CENTRAL CALIFORNIA</v>
          </cell>
          <cell r="I159" t="str">
            <v>CCALIF</v>
          </cell>
          <cell r="J159" t="str">
            <v>CENTRAL CALIFORNIA DISTRICT</v>
          </cell>
          <cell r="K159" t="str">
            <v>WEST</v>
          </cell>
          <cell r="L159" t="str">
            <v>WEST REGION</v>
          </cell>
        </row>
        <row r="160">
          <cell r="A160" t="str">
            <v>F02</v>
          </cell>
          <cell r="B160" t="str">
            <v>F02-10-A-MO-3PO-050</v>
          </cell>
          <cell r="C160">
            <v>560</v>
          </cell>
          <cell r="D160">
            <v>4121</v>
          </cell>
          <cell r="F160" t="str">
            <v>Lamar Landfill (Closed)</v>
          </cell>
          <cell r="G160" t="str">
            <v>BU-099</v>
          </cell>
          <cell r="H160" t="str">
            <v>SPRINGFIELD MO</v>
          </cell>
          <cell r="I160" t="str">
            <v>W MO/OK</v>
          </cell>
          <cell r="J160" t="str">
            <v>W MISSOURI/OKLAHOMA DISTRICT</v>
          </cell>
          <cell r="K160" t="str">
            <v>MIDWEST</v>
          </cell>
          <cell r="L160" t="str">
            <v>MIDWEST REGION</v>
          </cell>
        </row>
        <row r="161">
          <cell r="A161" t="str">
            <v>F25</v>
          </cell>
          <cell r="B161" t="str">
            <v>F25-10-A-IL-4NO-050</v>
          </cell>
          <cell r="C161">
            <v>567</v>
          </cell>
          <cell r="D161">
            <v>4122</v>
          </cell>
          <cell r="F161" t="str">
            <v>Sangamon Valley Landfill</v>
          </cell>
          <cell r="G161" t="str">
            <v>BU-032</v>
          </cell>
          <cell r="H161" t="str">
            <v>SPRINGFIELD, IL</v>
          </cell>
          <cell r="I161" t="str">
            <v>WILLINOIS</v>
          </cell>
          <cell r="J161" t="str">
            <v>WESTERN ILLINOIS DISTRICT</v>
          </cell>
          <cell r="K161" t="str">
            <v>MIDWEST</v>
          </cell>
          <cell r="L161" t="str">
            <v>MIDWEST REGION</v>
          </cell>
        </row>
        <row r="162">
          <cell r="A162" t="str">
            <v>F28</v>
          </cell>
          <cell r="B162" t="str">
            <v>F28-10-A-IL-4NO-050</v>
          </cell>
          <cell r="C162">
            <v>569</v>
          </cell>
          <cell r="D162">
            <v>4123</v>
          </cell>
          <cell r="F162" t="str">
            <v>Watts-Springfield Unit 1 L/F</v>
          </cell>
          <cell r="G162" t="str">
            <v>BU-975</v>
          </cell>
          <cell r="H162" t="str">
            <v>NON-OP WESTERN ILLINOIS/IOWA</v>
          </cell>
          <cell r="I162" t="str">
            <v>WILLINOIS</v>
          </cell>
          <cell r="J162" t="str">
            <v>WESTERN ILLINOIS DISTRICT</v>
          </cell>
          <cell r="K162" t="str">
            <v>MIDWEST</v>
          </cell>
          <cell r="L162" t="str">
            <v>MIDWEST REGION</v>
          </cell>
        </row>
        <row r="163">
          <cell r="A163" t="str">
            <v>F30</v>
          </cell>
          <cell r="B163" t="str">
            <v>F30-10-A-NC-5LO-050</v>
          </cell>
          <cell r="C163">
            <v>570</v>
          </cell>
          <cell r="D163">
            <v>4124</v>
          </cell>
          <cell r="F163" t="str">
            <v>Lake Norman Landfill</v>
          </cell>
          <cell r="G163" t="str">
            <v>BU-156</v>
          </cell>
          <cell r="H163" t="str">
            <v>CHARLOTTE POST COLLECTION</v>
          </cell>
          <cell r="I163" t="str">
            <v>CAROLINAS</v>
          </cell>
          <cell r="J163" t="str">
            <v>CAROLINAS DISTRICT</v>
          </cell>
          <cell r="K163" t="str">
            <v>EAST</v>
          </cell>
          <cell r="L163" t="str">
            <v>EAST REGION</v>
          </cell>
        </row>
        <row r="164">
          <cell r="A164" t="str">
            <v>F32</v>
          </cell>
          <cell r="B164" t="str">
            <v>F32-10-A-OR-4TO-050</v>
          </cell>
          <cell r="C164">
            <v>572</v>
          </cell>
          <cell r="D164">
            <v>4125</v>
          </cell>
          <cell r="F164" t="str">
            <v>Coffin Butte Landfill</v>
          </cell>
          <cell r="G164" t="str">
            <v>BU-261</v>
          </cell>
          <cell r="H164" t="str">
            <v>WOODBURN/SALEM</v>
          </cell>
          <cell r="I164" t="str">
            <v>ORIDMT</v>
          </cell>
          <cell r="J164" t="str">
            <v>OREGON-IDAHO-MONTANA DISTRICT</v>
          </cell>
          <cell r="K164" t="str">
            <v>WEST</v>
          </cell>
          <cell r="L164" t="str">
            <v>WEST REGION</v>
          </cell>
        </row>
        <row r="165">
          <cell r="A165" t="str">
            <v>F33</v>
          </cell>
          <cell r="B165" t="str">
            <v>F33-10-A-LA-9CO-050</v>
          </cell>
          <cell r="C165">
            <v>573</v>
          </cell>
          <cell r="D165">
            <v>4126</v>
          </cell>
          <cell r="F165" t="str">
            <v>Webster Parish  Landfill</v>
          </cell>
          <cell r="G165" t="str">
            <v>BU-281</v>
          </cell>
          <cell r="H165" t="str">
            <v>SHREVEPORT</v>
          </cell>
          <cell r="I165" t="str">
            <v>ETEXAS</v>
          </cell>
          <cell r="J165" t="str">
            <v>EAST TEXAS DISTRICT</v>
          </cell>
          <cell r="K165" t="str">
            <v>SOUTH</v>
          </cell>
          <cell r="L165" t="str">
            <v>SOUTH REGION</v>
          </cell>
        </row>
        <row r="166">
          <cell r="A166" t="str">
            <v>F34</v>
          </cell>
          <cell r="B166" t="str">
            <v>F34-10-A-KY-5SO-050</v>
          </cell>
          <cell r="C166">
            <v>574</v>
          </cell>
          <cell r="D166">
            <v>4127</v>
          </cell>
          <cell r="F166" t="str">
            <v>Green Valley Landfill</v>
          </cell>
          <cell r="G166" t="str">
            <v>BU-212</v>
          </cell>
          <cell r="H166" t="str">
            <v>HUNTINGTON</v>
          </cell>
          <cell r="I166" t="str">
            <v>WPENN</v>
          </cell>
          <cell r="J166" t="str">
            <v>WESTERN PENNSYLVANIA DISTRICT</v>
          </cell>
          <cell r="K166" t="str">
            <v>EAST</v>
          </cell>
          <cell r="L166" t="str">
            <v>EAST REGION</v>
          </cell>
        </row>
        <row r="167">
          <cell r="A167" t="str">
            <v>F35</v>
          </cell>
          <cell r="B167" t="str">
            <v>F35-10-A-AL-7FO-050</v>
          </cell>
          <cell r="C167">
            <v>575</v>
          </cell>
          <cell r="D167">
            <v>4128</v>
          </cell>
          <cell r="F167" t="str">
            <v>Willow Ridge Landfill</v>
          </cell>
          <cell r="G167" t="str">
            <v>BU-004</v>
          </cell>
          <cell r="H167" t="str">
            <v>BIRMINGHAM</v>
          </cell>
          <cell r="I167" t="str">
            <v>GEORGIA</v>
          </cell>
          <cell r="J167" t="str">
            <v>GEORGIA DISTRICT</v>
          </cell>
          <cell r="K167" t="str">
            <v>SOUTH</v>
          </cell>
          <cell r="L167" t="str">
            <v>SOUTH REGION</v>
          </cell>
        </row>
        <row r="168">
          <cell r="A168" t="str">
            <v>F37</v>
          </cell>
          <cell r="B168" t="str">
            <v>F37-10-A-AL-7BO-050</v>
          </cell>
          <cell r="C168">
            <v>577</v>
          </cell>
          <cell r="D168">
            <v>4129</v>
          </cell>
          <cell r="F168" t="str">
            <v>Chilton Landfill LLC</v>
          </cell>
          <cell r="G168" t="str">
            <v>BU-942</v>
          </cell>
          <cell r="H168" t="str">
            <v>NON-OP GULF COAST</v>
          </cell>
          <cell r="I168" t="str">
            <v>GULFCOAST</v>
          </cell>
          <cell r="J168" t="str">
            <v>GULF COAST DISTRICT</v>
          </cell>
          <cell r="K168" t="str">
            <v>SOUTH</v>
          </cell>
          <cell r="L168" t="str">
            <v>SOUTH REGION</v>
          </cell>
        </row>
        <row r="169">
          <cell r="A169" t="str">
            <v>F40</v>
          </cell>
          <cell r="B169" t="str">
            <v>F40-10-A-OH-7EO-050</v>
          </cell>
          <cell r="C169">
            <v>580</v>
          </cell>
          <cell r="D169">
            <v>4130</v>
          </cell>
          <cell r="F169" t="str">
            <v>Noble Road Landfill</v>
          </cell>
          <cell r="G169" t="str">
            <v>BU-094</v>
          </cell>
          <cell r="H169" t="str">
            <v>CENTRAL OHIO</v>
          </cell>
          <cell r="I169" t="str">
            <v>OHIO</v>
          </cell>
          <cell r="J169" t="str">
            <v>OHIO DISTRICT</v>
          </cell>
          <cell r="K169" t="str">
            <v>EAST</v>
          </cell>
          <cell r="L169" t="str">
            <v>EAST REGION</v>
          </cell>
        </row>
        <row r="170">
          <cell r="A170" t="str">
            <v>F41</v>
          </cell>
          <cell r="B170" t="str">
            <v>F41-10-A-AL-7GO-050</v>
          </cell>
          <cell r="C170">
            <v>581</v>
          </cell>
          <cell r="D170">
            <v>4131</v>
          </cell>
          <cell r="F170" t="str">
            <v>Sand Valley Landfill</v>
          </cell>
          <cell r="G170" t="str">
            <v>BU-006</v>
          </cell>
          <cell r="H170" t="str">
            <v>CHATTANOOGA</v>
          </cell>
          <cell r="I170" t="str">
            <v>GEORGIA</v>
          </cell>
          <cell r="J170" t="str">
            <v>GEORGIA DISTRICT</v>
          </cell>
          <cell r="K170" t="str">
            <v>SOUTH</v>
          </cell>
          <cell r="L170" t="str">
            <v>SOUTH REGION</v>
          </cell>
        </row>
        <row r="171">
          <cell r="A171" t="str">
            <v>F42</v>
          </cell>
          <cell r="B171" t="str">
            <v>F42-10-A-WV-7HO-050</v>
          </cell>
          <cell r="C171">
            <v>582</v>
          </cell>
          <cell r="D171">
            <v>4132</v>
          </cell>
          <cell r="F171" t="str">
            <v>Sycamore Landfill</v>
          </cell>
          <cell r="G171" t="str">
            <v>BU-212</v>
          </cell>
          <cell r="H171" t="str">
            <v>HUNTINGTON</v>
          </cell>
          <cell r="I171" t="str">
            <v>WPENN</v>
          </cell>
          <cell r="J171" t="str">
            <v>WESTERN PENNSYLVANIA DISTRICT</v>
          </cell>
          <cell r="K171" t="str">
            <v>EAST</v>
          </cell>
          <cell r="L171" t="str">
            <v>EAST REGION</v>
          </cell>
        </row>
        <row r="172">
          <cell r="A172" t="str">
            <v>F43</v>
          </cell>
          <cell r="B172" t="str">
            <v>F43-10-A-AZ-7JO-050</v>
          </cell>
          <cell r="C172">
            <v>583</v>
          </cell>
          <cell r="D172">
            <v>4133</v>
          </cell>
          <cell r="F172" t="str">
            <v>Copper Mountain Landfill</v>
          </cell>
          <cell r="G172" t="str">
            <v>BU-243</v>
          </cell>
          <cell r="H172" t="str">
            <v>YUMA / IMPERIAL COUNTY</v>
          </cell>
          <cell r="I172" t="str">
            <v>SOCAL</v>
          </cell>
          <cell r="J172" t="str">
            <v>SOUTHERN CALIFORNIA DISTRICT</v>
          </cell>
          <cell r="K172" t="str">
            <v>WEST</v>
          </cell>
          <cell r="L172" t="str">
            <v>WEST REGION</v>
          </cell>
        </row>
        <row r="173">
          <cell r="A173" t="str">
            <v>F44</v>
          </cell>
          <cell r="B173" t="str">
            <v>F44-10-A-TN-7KO-050</v>
          </cell>
          <cell r="C173">
            <v>584</v>
          </cell>
          <cell r="D173">
            <v>4134</v>
          </cell>
          <cell r="F173" t="str">
            <v>Safety Lights C&amp;D Landfill</v>
          </cell>
          <cell r="G173" t="str">
            <v>BU-102</v>
          </cell>
          <cell r="H173" t="str">
            <v>MEMPHIS</v>
          </cell>
          <cell r="I173" t="str">
            <v>MISSVALLEY</v>
          </cell>
          <cell r="J173" t="str">
            <v>MISSISSIPPI VALLEY DISTRICT</v>
          </cell>
          <cell r="K173" t="str">
            <v>SOUTH</v>
          </cell>
          <cell r="L173" t="str">
            <v>SOUTH REGION</v>
          </cell>
        </row>
        <row r="174">
          <cell r="A174" t="str">
            <v>F45</v>
          </cell>
          <cell r="B174" t="str">
            <v>F45-10-A-IN-7LO-050</v>
          </cell>
          <cell r="C174">
            <v>585</v>
          </cell>
          <cell r="D174">
            <v>4135</v>
          </cell>
          <cell r="F174" t="str">
            <v>Springfield Enviro C&amp;D LF</v>
          </cell>
          <cell r="G174" t="str">
            <v>BU-105</v>
          </cell>
          <cell r="H174" t="str">
            <v>EVANSVILLE</v>
          </cell>
          <cell r="I174" t="str">
            <v>KENTUCKYTN</v>
          </cell>
          <cell r="J174" t="str">
            <v>KENTUCKY-TENNESSEE DISTRICT</v>
          </cell>
          <cell r="K174" t="str">
            <v>MIDWEST</v>
          </cell>
          <cell r="L174" t="str">
            <v>MIDWEST REGION</v>
          </cell>
        </row>
        <row r="175">
          <cell r="A175" t="str">
            <v>F46</v>
          </cell>
          <cell r="B175" t="str">
            <v>F46-10-A-CA-7NO-050</v>
          </cell>
          <cell r="C175">
            <v>586</v>
          </cell>
          <cell r="D175">
            <v>4136</v>
          </cell>
          <cell r="F175" t="str">
            <v>Imperial County Landfill Co</v>
          </cell>
          <cell r="G175" t="str">
            <v>BU-243</v>
          </cell>
          <cell r="H175" t="str">
            <v>YUMA / IMPERIAL COUNTY</v>
          </cell>
          <cell r="I175" t="str">
            <v>SOCAL</v>
          </cell>
          <cell r="J175" t="str">
            <v>SOUTHERN CALIFORNIA DISTRICT</v>
          </cell>
          <cell r="K175" t="str">
            <v>WEST</v>
          </cell>
          <cell r="L175" t="str">
            <v>WEST REGION</v>
          </cell>
        </row>
        <row r="176">
          <cell r="A176" t="str">
            <v>F47</v>
          </cell>
          <cell r="B176" t="str">
            <v>F47-10-A-AZ-7MO-050</v>
          </cell>
          <cell r="C176">
            <v>587</v>
          </cell>
          <cell r="D176">
            <v>4137</v>
          </cell>
          <cell r="F176" t="str">
            <v>Cocopah Landfill, Inc.</v>
          </cell>
          <cell r="G176" t="str">
            <v>BU-243</v>
          </cell>
          <cell r="H176" t="str">
            <v>YUMA / IMPERIAL COUNTY</v>
          </cell>
          <cell r="I176" t="str">
            <v>SOCAL</v>
          </cell>
          <cell r="J176" t="str">
            <v>SOUTHERN CALIFORNIA DISTRICT</v>
          </cell>
          <cell r="K176" t="str">
            <v>WEST</v>
          </cell>
          <cell r="L176" t="str">
            <v>WEST REGION</v>
          </cell>
        </row>
        <row r="177">
          <cell r="A177" t="str">
            <v>F48</v>
          </cell>
          <cell r="B177" t="str">
            <v>F48-10-A-MO-7OO-050</v>
          </cell>
          <cell r="C177">
            <v>588</v>
          </cell>
          <cell r="D177">
            <v>4138</v>
          </cell>
          <cell r="F177" t="str">
            <v>Courtney Ridge Landfill LLC</v>
          </cell>
          <cell r="G177" t="str">
            <v>BU-268</v>
          </cell>
          <cell r="H177" t="str">
            <v>KANSAS CITY POST COLLECTION</v>
          </cell>
          <cell r="I177" t="str">
            <v>W MO/OK</v>
          </cell>
          <cell r="J177" t="str">
            <v>W MISSOURI/OKLAHOMA DISTRICT</v>
          </cell>
          <cell r="K177" t="str">
            <v>MIDWEST</v>
          </cell>
          <cell r="L177" t="str">
            <v>MIDWEST REGION</v>
          </cell>
        </row>
        <row r="178">
          <cell r="A178" t="str">
            <v>F49</v>
          </cell>
          <cell r="B178" t="str">
            <v>F49-10-A-KS-7PO-050</v>
          </cell>
          <cell r="C178">
            <v>589</v>
          </cell>
          <cell r="D178">
            <v>4139</v>
          </cell>
          <cell r="F178" t="str">
            <v>Forest View Landfill</v>
          </cell>
          <cell r="G178" t="str">
            <v>BU-268</v>
          </cell>
          <cell r="H178" t="str">
            <v>KANSAS CITY POST COLLECTION</v>
          </cell>
          <cell r="I178" t="str">
            <v>W MO/OK</v>
          </cell>
          <cell r="J178" t="str">
            <v>W MISSOURI/OKLAHOMA DISTRICT</v>
          </cell>
          <cell r="K178" t="str">
            <v>MIDWEST</v>
          </cell>
          <cell r="L178" t="str">
            <v>MIDWEST REGION</v>
          </cell>
        </row>
        <row r="179">
          <cell r="A179" t="str">
            <v>F50</v>
          </cell>
          <cell r="B179" t="str">
            <v>F50-10-A-OK-3PO-050</v>
          </cell>
          <cell r="C179">
            <v>590</v>
          </cell>
          <cell r="D179">
            <v>4140</v>
          </cell>
          <cell r="F179" t="str">
            <v>Oklahoma LF - Closure/Post Cls</v>
          </cell>
          <cell r="G179" t="str">
            <v>BU-960</v>
          </cell>
          <cell r="H179" t="str">
            <v>NON-OP OKLAHOMA / WEST TEXAS</v>
          </cell>
          <cell r="I179" t="str">
            <v>W MO/OK</v>
          </cell>
          <cell r="J179" t="str">
            <v>W MISSOURI/OKLAHOMA DISTRICT</v>
          </cell>
          <cell r="K179" t="str">
            <v>MIDWEST</v>
          </cell>
          <cell r="L179" t="str">
            <v>MIDWEST REGION</v>
          </cell>
        </row>
        <row r="180">
          <cell r="A180" t="str">
            <v>F53</v>
          </cell>
          <cell r="B180" t="str">
            <v>F53-10-A-MN-3PO-050</v>
          </cell>
          <cell r="C180">
            <v>591</v>
          </cell>
          <cell r="D180">
            <v>4141</v>
          </cell>
          <cell r="F180" t="str">
            <v>Zion Site 1, Phase B Landfill</v>
          </cell>
          <cell r="G180" t="str">
            <v>BU-975</v>
          </cell>
          <cell r="H180" t="str">
            <v>NON-OP WESTERN ILLINOIS/IOWA</v>
          </cell>
          <cell r="I180" t="str">
            <v>WILLINOIS</v>
          </cell>
          <cell r="J180" t="str">
            <v>WESTERN ILLINOIS DISTRICT</v>
          </cell>
          <cell r="K180" t="str">
            <v>MIDWEST</v>
          </cell>
          <cell r="L180" t="str">
            <v>MIDWEST REGION</v>
          </cell>
        </row>
        <row r="181">
          <cell r="A181" t="str">
            <v>F54</v>
          </cell>
          <cell r="B181" t="str">
            <v>F54-10-A-MN-3PO-050</v>
          </cell>
          <cell r="C181">
            <v>592</v>
          </cell>
          <cell r="D181">
            <v>4142</v>
          </cell>
          <cell r="F181" t="str">
            <v>Zion Landfill - Site 2</v>
          </cell>
          <cell r="G181" t="str">
            <v>BU-975</v>
          </cell>
          <cell r="H181" t="str">
            <v>NON-OP WESTERN ILLINOIS/IOWA</v>
          </cell>
          <cell r="I181" t="str">
            <v>WILLINOIS</v>
          </cell>
          <cell r="J181" t="str">
            <v>WESTERN ILLINOIS DISTRICT</v>
          </cell>
          <cell r="K181" t="str">
            <v>MIDWEST</v>
          </cell>
          <cell r="L181" t="str">
            <v>MIDWEST REGION</v>
          </cell>
        </row>
        <row r="182">
          <cell r="A182" t="str">
            <v>F57</v>
          </cell>
          <cell r="B182" t="str">
            <v>F57-10-A-IN-7RO-050</v>
          </cell>
          <cell r="C182">
            <v>595</v>
          </cell>
          <cell r="D182">
            <v>4143</v>
          </cell>
          <cell r="F182" t="str">
            <v>Lake County C&amp;D Development</v>
          </cell>
          <cell r="G182" t="str">
            <v>BU-072</v>
          </cell>
          <cell r="H182" t="str">
            <v>NORTHERN INDIANA POST COLLECT</v>
          </cell>
          <cell r="I182" t="str">
            <v>INDIANA</v>
          </cell>
          <cell r="J182" t="str">
            <v>INDIANA DISTRICT</v>
          </cell>
          <cell r="K182" t="str">
            <v>MIDWEST</v>
          </cell>
          <cell r="L182" t="str">
            <v>MIDWEST REGION</v>
          </cell>
        </row>
        <row r="183">
          <cell r="A183" t="str">
            <v>F58</v>
          </cell>
          <cell r="B183" t="str">
            <v>F58-10-A-MN-3PO-050</v>
          </cell>
          <cell r="C183">
            <v>596</v>
          </cell>
          <cell r="D183">
            <v>4144</v>
          </cell>
          <cell r="F183" t="str">
            <v>QUAD CITIES LF Ph 1&amp;2 Cls/PC</v>
          </cell>
          <cell r="G183" t="str">
            <v>BU-975</v>
          </cell>
          <cell r="H183" t="str">
            <v>NON-OP WESTERN ILLINOIS/IOWA</v>
          </cell>
          <cell r="I183" t="str">
            <v>WILLINOIS</v>
          </cell>
          <cell r="J183" t="str">
            <v>WESTERN ILLINOIS DISTRICT</v>
          </cell>
          <cell r="K183" t="str">
            <v>MIDWEST</v>
          </cell>
          <cell r="L183" t="str">
            <v>MIDWEST REGION</v>
          </cell>
        </row>
        <row r="184">
          <cell r="A184" t="str">
            <v>F59</v>
          </cell>
          <cell r="B184" t="str">
            <v>F59-10-A-MN-3PO-050</v>
          </cell>
          <cell r="C184">
            <v>597</v>
          </cell>
          <cell r="D184">
            <v>4145</v>
          </cell>
          <cell r="F184" t="str">
            <v>QUAD CITIES LF- Phase 3 Cls/PC</v>
          </cell>
          <cell r="G184" t="str">
            <v>BU-975</v>
          </cell>
          <cell r="H184" t="str">
            <v>NON-OP WESTERN ILLINOIS/IOWA</v>
          </cell>
          <cell r="I184" t="str">
            <v>WILLINOIS</v>
          </cell>
          <cell r="J184" t="str">
            <v>WESTERN ILLINOIS DISTRICT</v>
          </cell>
          <cell r="K184" t="str">
            <v>MIDWEST</v>
          </cell>
          <cell r="L184" t="str">
            <v>MIDWEST REGION</v>
          </cell>
        </row>
        <row r="185">
          <cell r="A185" t="str">
            <v>F60</v>
          </cell>
          <cell r="B185" t="str">
            <v>F60-10-A-MI-3PO-050</v>
          </cell>
          <cell r="C185">
            <v>598</v>
          </cell>
          <cell r="D185">
            <v>4146</v>
          </cell>
          <cell r="F185" t="str">
            <v>Arbor Hills LF Cls/PC</v>
          </cell>
          <cell r="G185" t="str">
            <v>BU-940</v>
          </cell>
          <cell r="H185" t="str">
            <v>NON-OP EASTERN MICHIGAN</v>
          </cell>
          <cell r="I185" t="str">
            <v>MICHIGAN</v>
          </cell>
          <cell r="J185" t="str">
            <v>MICHIGAN DISTRICT</v>
          </cell>
          <cell r="K185" t="str">
            <v>MIDWEST</v>
          </cell>
          <cell r="L185" t="str">
            <v>MIDWEST REGION</v>
          </cell>
        </row>
        <row r="186">
          <cell r="A186" t="str">
            <v>F61</v>
          </cell>
          <cell r="B186" t="str">
            <v>F61-10-A-CA-85O-050</v>
          </cell>
          <cell r="C186">
            <v>599</v>
          </cell>
          <cell r="D186">
            <v>4147</v>
          </cell>
          <cell r="F186" t="str">
            <v>French Camp Landfill</v>
          </cell>
          <cell r="G186" t="str">
            <v>BU-253</v>
          </cell>
          <cell r="H186" t="str">
            <v>STOCKTON</v>
          </cell>
          <cell r="I186" t="str">
            <v>CCALIF</v>
          </cell>
          <cell r="J186" t="str">
            <v>CENTRAL CALIFORNIA DISTRICT</v>
          </cell>
          <cell r="K186" t="str">
            <v>WEST</v>
          </cell>
          <cell r="L186" t="str">
            <v>WEST REGION</v>
          </cell>
        </row>
        <row r="187">
          <cell r="A187" t="str">
            <v>F62</v>
          </cell>
          <cell r="B187" t="str">
            <v>F62-10-A-PA-9KO-050</v>
          </cell>
          <cell r="C187">
            <v>600</v>
          </cell>
          <cell r="D187">
            <v>4148</v>
          </cell>
          <cell r="F187" t="str">
            <v>Greenridge Reclamation LF</v>
          </cell>
          <cell r="G187" t="str">
            <v>BU-188</v>
          </cell>
          <cell r="H187" t="str">
            <v>SCOTTDALE</v>
          </cell>
          <cell r="I187" t="str">
            <v>WPENN</v>
          </cell>
          <cell r="J187" t="str">
            <v>WESTERN PENNSYLVANIA DISTRICT</v>
          </cell>
          <cell r="K187" t="str">
            <v>EAST</v>
          </cell>
          <cell r="L187" t="str">
            <v>EAST REGION</v>
          </cell>
        </row>
        <row r="188">
          <cell r="A188" t="str">
            <v>F66</v>
          </cell>
          <cell r="B188" t="str">
            <v>F66-10-A-IL-3PO-050</v>
          </cell>
          <cell r="C188">
            <v>603</v>
          </cell>
          <cell r="D188">
            <v>4149</v>
          </cell>
          <cell r="F188" t="str">
            <v>Zion Site 1, Phase A Landfill</v>
          </cell>
          <cell r="G188" t="str">
            <v>BU-975</v>
          </cell>
          <cell r="H188" t="str">
            <v>NON-OP WESTERN ILLINOIS/IOWA</v>
          </cell>
          <cell r="I188" t="str">
            <v>WILLINOIS</v>
          </cell>
          <cell r="J188" t="str">
            <v>WESTERN ILLINOIS DISTRICT</v>
          </cell>
          <cell r="K188" t="str">
            <v>MIDWEST</v>
          </cell>
          <cell r="L188" t="str">
            <v>MIDWEST REGION</v>
          </cell>
        </row>
        <row r="189">
          <cell r="A189">
            <v>150</v>
          </cell>
          <cell r="B189" t="str">
            <v>150-10-A-IL-26O-050</v>
          </cell>
          <cell r="C189">
            <v>53</v>
          </cell>
          <cell r="D189">
            <v>4150</v>
          </cell>
          <cell r="F189" t="str">
            <v>K &amp; H Disposal Landfill</v>
          </cell>
          <cell r="G189" t="str">
            <v>BU-072</v>
          </cell>
          <cell r="H189" t="str">
            <v>NORTHERN INDIANA POST COLLECT</v>
          </cell>
          <cell r="I189" t="str">
            <v>INDIANA</v>
          </cell>
          <cell r="J189" t="str">
            <v>INDIANA DISTRICT</v>
          </cell>
          <cell r="K189" t="str">
            <v>MIDWEST</v>
          </cell>
          <cell r="L189" t="str">
            <v>MIDWEST REGION</v>
          </cell>
        </row>
        <row r="190">
          <cell r="A190">
            <v>151</v>
          </cell>
          <cell r="B190" t="str">
            <v>151-10-A-MO-44O-050</v>
          </cell>
          <cell r="C190">
            <v>54</v>
          </cell>
          <cell r="D190">
            <v>4151</v>
          </cell>
          <cell r="F190" t="str">
            <v>Wayne County (MO) Landfill</v>
          </cell>
          <cell r="G190" t="str">
            <v>BU-106</v>
          </cell>
          <cell r="H190" t="str">
            <v>SOUTHEAST MISSOURI</v>
          </cell>
          <cell r="I190" t="str">
            <v>STL METRO</v>
          </cell>
          <cell r="J190" t="str">
            <v>ST LOUIS METRO DISTRICT</v>
          </cell>
          <cell r="K190" t="str">
            <v>MIDWEST</v>
          </cell>
          <cell r="L190" t="str">
            <v>MIDWEST REGION</v>
          </cell>
        </row>
        <row r="191">
          <cell r="A191">
            <v>152</v>
          </cell>
          <cell r="B191" t="str">
            <v>152-10-A-MI-14O-050</v>
          </cell>
          <cell r="C191">
            <v>55</v>
          </cell>
          <cell r="D191">
            <v>4152</v>
          </cell>
          <cell r="F191" t="str">
            <v>Adrian (Closed) L/F</v>
          </cell>
          <cell r="G191" t="str">
            <v>BU-940</v>
          </cell>
          <cell r="H191" t="str">
            <v>NON-OP EASTERN MICHIGAN</v>
          </cell>
          <cell r="I191" t="str">
            <v>MICHIGAN</v>
          </cell>
          <cell r="J191" t="str">
            <v>MICHIGAN DISTRICT</v>
          </cell>
          <cell r="K191" t="str">
            <v>MIDWEST</v>
          </cell>
          <cell r="L191" t="str">
            <v>MIDWEST REGION</v>
          </cell>
        </row>
        <row r="192">
          <cell r="A192">
            <v>153</v>
          </cell>
          <cell r="B192" t="str">
            <v>153-10-A-CO-A6O-050</v>
          </cell>
          <cell r="C192">
            <v>56</v>
          </cell>
          <cell r="D192">
            <v>4153</v>
          </cell>
          <cell r="F192" t="str">
            <v>Denver Regional North Landfill</v>
          </cell>
          <cell r="G192" t="str">
            <v>BU-192</v>
          </cell>
          <cell r="H192" t="str">
            <v>NON-OP COLORADO</v>
          </cell>
          <cell r="I192" t="str">
            <v>MOUNTAIN</v>
          </cell>
          <cell r="J192" t="str">
            <v>MOUNTAIN DISTRICT</v>
          </cell>
          <cell r="K192" t="str">
            <v>WEST</v>
          </cell>
          <cell r="L192" t="str">
            <v>WEST REGION</v>
          </cell>
        </row>
        <row r="193">
          <cell r="A193">
            <v>154</v>
          </cell>
          <cell r="B193" t="str">
            <v>154-10-A-IL-27O-050</v>
          </cell>
          <cell r="C193">
            <v>57</v>
          </cell>
          <cell r="D193">
            <v>4154</v>
          </cell>
          <cell r="F193" t="str">
            <v>Dixon/Grop Landfill No. 2</v>
          </cell>
          <cell r="G193" t="str">
            <v>BU-975</v>
          </cell>
          <cell r="H193" t="str">
            <v>NON-OP WESTERN ILLINOIS/IOWA</v>
          </cell>
          <cell r="I193" t="str">
            <v>WILLINOIS</v>
          </cell>
          <cell r="J193" t="str">
            <v>WESTERN ILLINOIS DISTRICT</v>
          </cell>
          <cell r="K193" t="str">
            <v>MIDWEST</v>
          </cell>
          <cell r="L193" t="str">
            <v>MIDWEST REGION</v>
          </cell>
        </row>
        <row r="194">
          <cell r="A194">
            <v>155</v>
          </cell>
          <cell r="B194" t="str">
            <v>155-10-A-IL-39O-050</v>
          </cell>
          <cell r="C194">
            <v>58</v>
          </cell>
          <cell r="D194">
            <v>4155</v>
          </cell>
          <cell r="F194" t="str">
            <v>Brickyard Unit 1 Landfill</v>
          </cell>
          <cell r="G194" t="str">
            <v>BU-029</v>
          </cell>
          <cell r="H194" t="str">
            <v>DANVILLE</v>
          </cell>
          <cell r="I194" t="str">
            <v>INDIANA</v>
          </cell>
          <cell r="J194" t="str">
            <v>INDIANA DISTRICT</v>
          </cell>
          <cell r="K194" t="str">
            <v>MIDWEST</v>
          </cell>
          <cell r="L194" t="str">
            <v>MIDWEST REGION</v>
          </cell>
        </row>
        <row r="195">
          <cell r="A195">
            <v>156</v>
          </cell>
          <cell r="B195" t="str">
            <v>156-10-A-MO-44O-050</v>
          </cell>
          <cell r="C195">
            <v>59</v>
          </cell>
          <cell r="D195">
            <v>4156</v>
          </cell>
          <cell r="F195" t="str">
            <v>Lemons West Landfill</v>
          </cell>
          <cell r="G195" t="str">
            <v>BU-106</v>
          </cell>
          <cell r="H195" t="str">
            <v>SOUTHEAST MISSOURI</v>
          </cell>
          <cell r="I195" t="str">
            <v>STL METRO</v>
          </cell>
          <cell r="J195" t="str">
            <v>ST LOUIS METRO DISTRICT</v>
          </cell>
          <cell r="K195" t="str">
            <v>MIDWEST</v>
          </cell>
          <cell r="L195" t="str">
            <v>MIDWEST REGION</v>
          </cell>
        </row>
        <row r="196">
          <cell r="A196">
            <v>157</v>
          </cell>
          <cell r="B196" t="str">
            <v>157-10-A-MO-44O-050</v>
          </cell>
          <cell r="C196">
            <v>60</v>
          </cell>
          <cell r="D196">
            <v>4157</v>
          </cell>
          <cell r="F196" t="str">
            <v>Jackson Sanitary Landfill</v>
          </cell>
          <cell r="G196" t="str">
            <v>BU-106</v>
          </cell>
          <cell r="H196" t="str">
            <v>SOUTHEAST MISSOURI</v>
          </cell>
          <cell r="I196" t="str">
            <v>STL METRO</v>
          </cell>
          <cell r="J196" t="str">
            <v>ST LOUIS METRO DISTRICT</v>
          </cell>
          <cell r="K196" t="str">
            <v>MIDWEST</v>
          </cell>
          <cell r="L196" t="str">
            <v>MIDWEST REGION</v>
          </cell>
        </row>
        <row r="197">
          <cell r="A197">
            <v>158</v>
          </cell>
          <cell r="B197" t="str">
            <v>158-10-A-IL-37O-050</v>
          </cell>
          <cell r="C197">
            <v>61</v>
          </cell>
          <cell r="D197">
            <v>4158</v>
          </cell>
          <cell r="F197" t="str">
            <v>Jersey Sanitation Landfill</v>
          </cell>
          <cell r="G197" t="str">
            <v>BU-969</v>
          </cell>
          <cell r="H197" t="str">
            <v>NON-OP ST. LOUIS</v>
          </cell>
          <cell r="I197" t="str">
            <v>STL METRO</v>
          </cell>
          <cell r="J197" t="str">
            <v>ST LOUIS METRO DISTRICT</v>
          </cell>
          <cell r="K197" t="str">
            <v>MIDWEST</v>
          </cell>
          <cell r="L197" t="str">
            <v>MIDWEST REGION</v>
          </cell>
        </row>
        <row r="198">
          <cell r="A198">
            <v>159</v>
          </cell>
          <cell r="B198" t="str">
            <v>159-10-A-NE-3YO-050</v>
          </cell>
          <cell r="C198">
            <v>62</v>
          </cell>
          <cell r="D198">
            <v>4159</v>
          </cell>
          <cell r="F198" t="str">
            <v>Fremont Landfill</v>
          </cell>
          <cell r="G198" t="str">
            <v>BU-975</v>
          </cell>
          <cell r="H198" t="str">
            <v>NON-OP WESTERN ILLINOIS/IOWA</v>
          </cell>
          <cell r="I198" t="str">
            <v>WILLINOIS</v>
          </cell>
          <cell r="J198" t="str">
            <v>WESTERN ILLINOIS DISTRICT</v>
          </cell>
          <cell r="K198" t="str">
            <v>MIDWEST</v>
          </cell>
          <cell r="L198" t="str">
            <v>MIDWEST REGION</v>
          </cell>
        </row>
        <row r="199">
          <cell r="A199">
            <v>160</v>
          </cell>
          <cell r="B199" t="str">
            <v>160-10-A-NE-3YO-050</v>
          </cell>
          <cell r="C199">
            <v>63</v>
          </cell>
          <cell r="D199">
            <v>4160</v>
          </cell>
          <cell r="F199" t="str">
            <v>Norfolk Landfill</v>
          </cell>
          <cell r="G199" t="str">
            <v>BU-975</v>
          </cell>
          <cell r="H199" t="str">
            <v>NON-OP WESTERN ILLINOIS/IOWA</v>
          </cell>
          <cell r="I199" t="str">
            <v>WILLINOIS</v>
          </cell>
          <cell r="J199" t="str">
            <v>WESTERN ILLINOIS DISTRICT</v>
          </cell>
          <cell r="K199" t="str">
            <v>MIDWEST</v>
          </cell>
          <cell r="L199" t="str">
            <v>MIDWEST REGION</v>
          </cell>
        </row>
        <row r="200">
          <cell r="A200">
            <v>161</v>
          </cell>
          <cell r="B200" t="str">
            <v>161-10-A-MO-48O-050</v>
          </cell>
          <cell r="C200">
            <v>64</v>
          </cell>
          <cell r="D200">
            <v>4161</v>
          </cell>
          <cell r="F200" t="str">
            <v>Johnson County Landfill</v>
          </cell>
          <cell r="G200" t="str">
            <v>BU-960</v>
          </cell>
          <cell r="H200" t="str">
            <v>NON-OP OKLAHOMA / WEST TEXAS</v>
          </cell>
          <cell r="I200" t="str">
            <v>W MO/OK</v>
          </cell>
          <cell r="J200" t="str">
            <v>W MISSOURI/OKLAHOMA DISTRICT</v>
          </cell>
          <cell r="K200" t="str">
            <v>MIDWEST</v>
          </cell>
          <cell r="L200" t="str">
            <v>MIDWEST REGION</v>
          </cell>
        </row>
        <row r="201">
          <cell r="A201">
            <v>162</v>
          </cell>
          <cell r="B201" t="str">
            <v>162-10-A-GA-06O-050</v>
          </cell>
          <cell r="C201">
            <v>65</v>
          </cell>
          <cell r="D201">
            <v>4162</v>
          </cell>
          <cell r="F201" t="str">
            <v>Fayette County Landfill</v>
          </cell>
          <cell r="G201" t="str">
            <v>BU-931</v>
          </cell>
          <cell r="H201" t="str">
            <v>NON-OP ATLANTA</v>
          </cell>
          <cell r="I201" t="str">
            <v>GEORGIA</v>
          </cell>
          <cell r="J201" t="str">
            <v>GEORGIA DISTRICT</v>
          </cell>
          <cell r="K201" t="str">
            <v>SOUTH</v>
          </cell>
          <cell r="L201" t="str">
            <v>SOUTH REGION</v>
          </cell>
        </row>
        <row r="202">
          <cell r="A202" t="str">
            <v>F67</v>
          </cell>
          <cell r="B202" t="str">
            <v>F67-10-A-WA-72O-050</v>
          </cell>
          <cell r="C202">
            <v>604</v>
          </cell>
          <cell r="D202">
            <v>4163</v>
          </cell>
          <cell r="F202" t="str">
            <v>Roosevelt Rgnl Ash Monofill</v>
          </cell>
          <cell r="G202" t="str">
            <v>BU-302</v>
          </cell>
          <cell r="H202" t="str">
            <v>WASHINGTON LANDFILLS</v>
          </cell>
          <cell r="I202" t="str">
            <v>WASHINGTON</v>
          </cell>
          <cell r="J202" t="str">
            <v>WASHINGTON DISTRICT</v>
          </cell>
          <cell r="K202" t="str">
            <v>WEST</v>
          </cell>
          <cell r="L202" t="str">
            <v>WEST REGION</v>
          </cell>
        </row>
        <row r="203">
          <cell r="A203" t="str">
            <v>F68</v>
          </cell>
          <cell r="B203" t="str">
            <v>F68-10-A-MI-20O-050</v>
          </cell>
          <cell r="C203">
            <v>605</v>
          </cell>
          <cell r="D203">
            <v>4164</v>
          </cell>
          <cell r="F203" t="str">
            <v>Manistee County Closed L/F</v>
          </cell>
          <cell r="G203" t="str">
            <v>BU-084</v>
          </cell>
          <cell r="H203" t="str">
            <v>MANISTEE/PIERSON</v>
          </cell>
          <cell r="I203" t="str">
            <v>MICHIGAN</v>
          </cell>
          <cell r="J203" t="str">
            <v>MICHIGAN DISTRICT</v>
          </cell>
          <cell r="K203" t="str">
            <v>MIDWEST</v>
          </cell>
          <cell r="L203" t="str">
            <v>MIDWEST REGION</v>
          </cell>
        </row>
        <row r="204">
          <cell r="A204">
            <v>165</v>
          </cell>
          <cell r="B204" t="str">
            <v>165-10-A-OK-3BO-050</v>
          </cell>
          <cell r="C204">
            <v>66</v>
          </cell>
          <cell r="D204">
            <v>4165</v>
          </cell>
          <cell r="F204" t="str">
            <v>Talala Landfill</v>
          </cell>
          <cell r="G204" t="str">
            <v>BU-960</v>
          </cell>
          <cell r="H204" t="str">
            <v>NON-OP OKLAHOMA / WEST TEXAS</v>
          </cell>
          <cell r="I204" t="str">
            <v>W MO/OK</v>
          </cell>
          <cell r="J204" t="str">
            <v>W MISSOURI/OKLAHOMA DISTRICT</v>
          </cell>
          <cell r="K204" t="str">
            <v>MIDWEST</v>
          </cell>
          <cell r="L204" t="str">
            <v>MIDWEST REGION</v>
          </cell>
        </row>
        <row r="205">
          <cell r="A205" t="str">
            <v>F69</v>
          </cell>
          <cell r="B205" t="str">
            <v>F69-10-A-GA-2RO-050</v>
          </cell>
          <cell r="C205">
            <v>606</v>
          </cell>
          <cell r="D205">
            <v>4166</v>
          </cell>
          <cell r="F205" t="str">
            <v>Gateway Landfill</v>
          </cell>
          <cell r="G205" t="str">
            <v>BU-006</v>
          </cell>
          <cell r="H205" t="str">
            <v>CHATTANOOGA</v>
          </cell>
          <cell r="I205" t="str">
            <v>GEORGIA</v>
          </cell>
          <cell r="J205" t="str">
            <v>GEORGIA DISTRICT</v>
          </cell>
          <cell r="K205" t="str">
            <v>SOUTH</v>
          </cell>
          <cell r="L205" t="str">
            <v>SOUTH REGION</v>
          </cell>
        </row>
        <row r="206">
          <cell r="A206" t="str">
            <v>F70</v>
          </cell>
          <cell r="B206" t="str">
            <v>F70-10-A-OH-1HO-050</v>
          </cell>
          <cell r="C206">
            <v>607</v>
          </cell>
          <cell r="D206">
            <v>4167</v>
          </cell>
          <cell r="F206" t="str">
            <v>Preble County Landfill</v>
          </cell>
          <cell r="G206" t="str">
            <v>BU-089</v>
          </cell>
          <cell r="H206" t="str">
            <v>WESTERN OHIO</v>
          </cell>
          <cell r="I206" t="str">
            <v>OHIO</v>
          </cell>
          <cell r="J206" t="str">
            <v>OHIO DISTRICT</v>
          </cell>
          <cell r="K206" t="str">
            <v>EAST</v>
          </cell>
          <cell r="L206" t="str">
            <v>EAST REGION</v>
          </cell>
        </row>
        <row r="207">
          <cell r="A207" t="str">
            <v>F71</v>
          </cell>
          <cell r="B207" t="str">
            <v>F71-10-A-TX-C5O-050</v>
          </cell>
          <cell r="C207">
            <v>608</v>
          </cell>
          <cell r="D207">
            <v>4168</v>
          </cell>
          <cell r="F207" t="str">
            <v>CEFE Landfill</v>
          </cell>
          <cell r="G207" t="str">
            <v>BU-024</v>
          </cell>
          <cell r="H207" t="str">
            <v>CORPUS CHRISTI</v>
          </cell>
          <cell r="I207" t="str">
            <v>SCTEXAS</v>
          </cell>
          <cell r="J207" t="str">
            <v>SOUTH CENTRAL TEXAS DISTRICT</v>
          </cell>
          <cell r="K207" t="str">
            <v>SOUTH</v>
          </cell>
          <cell r="L207" t="str">
            <v>SOUTH REGION</v>
          </cell>
        </row>
        <row r="208">
          <cell r="A208" t="str">
            <v>F72</v>
          </cell>
          <cell r="B208" t="str">
            <v>F72-10-A-TX-13O-050</v>
          </cell>
          <cell r="C208">
            <v>609</v>
          </cell>
          <cell r="D208">
            <v>4169</v>
          </cell>
          <cell r="F208" t="str">
            <v>Fort Worth SE Landfill</v>
          </cell>
          <cell r="G208" t="str">
            <v>BU-015</v>
          </cell>
          <cell r="H208" t="str">
            <v>DALLAS FTWORTH POST COLLECTION</v>
          </cell>
          <cell r="I208" t="str">
            <v>DFW/WESTTX</v>
          </cell>
          <cell r="J208" t="str">
            <v>DFW/WEST TEXAS DISTIRCT</v>
          </cell>
          <cell r="K208" t="str">
            <v>SOUTH</v>
          </cell>
          <cell r="L208" t="str">
            <v>SOUTH REGION</v>
          </cell>
        </row>
        <row r="209">
          <cell r="A209" t="str">
            <v>F73</v>
          </cell>
          <cell r="B209" t="str">
            <v>F73-10-A-IL-1DO-050</v>
          </cell>
          <cell r="C209">
            <v>610</v>
          </cell>
          <cell r="D209">
            <v>4170</v>
          </cell>
          <cell r="F209" t="str">
            <v>Landcomp Landfill</v>
          </cell>
          <cell r="G209" t="str">
            <v>BU-042</v>
          </cell>
          <cell r="H209" t="str">
            <v>PONTIAC/OTTAWA/JOLIET</v>
          </cell>
          <cell r="I209" t="str">
            <v>CHICAGO</v>
          </cell>
          <cell r="J209" t="str">
            <v>CHICAGO DISTRICT</v>
          </cell>
          <cell r="K209" t="str">
            <v>MIDWEST</v>
          </cell>
          <cell r="L209" t="str">
            <v>MIDWEST REGION</v>
          </cell>
        </row>
        <row r="210">
          <cell r="A210">
            <v>171</v>
          </cell>
          <cell r="B210" t="str">
            <v>171-10-A-WA-79O-050</v>
          </cell>
          <cell r="C210">
            <v>67</v>
          </cell>
          <cell r="D210">
            <v>4171</v>
          </cell>
          <cell r="E210" t="str">
            <v>Yes</v>
          </cell>
          <cell r="F210" t="str">
            <v>Rabanco Companies</v>
          </cell>
          <cell r="G210" t="str">
            <v>BU-967</v>
          </cell>
          <cell r="H210" t="str">
            <v>NON-OP SEATTLE</v>
          </cell>
          <cell r="I210" t="str">
            <v>WASHINGTON</v>
          </cell>
          <cell r="J210" t="str">
            <v>WASHINGTON DISTRICT</v>
          </cell>
          <cell r="K210" t="str">
            <v>WEST</v>
          </cell>
          <cell r="L210" t="str">
            <v>WEST REGION</v>
          </cell>
        </row>
        <row r="211">
          <cell r="A211">
            <v>172</v>
          </cell>
          <cell r="B211" t="str">
            <v>172-10-A-WA-92O-050</v>
          </cell>
          <cell r="C211">
            <v>68</v>
          </cell>
          <cell r="D211">
            <v>4172</v>
          </cell>
          <cell r="E211" t="str">
            <v>Yes</v>
          </cell>
          <cell r="F211" t="str">
            <v>AWS - Bellevue</v>
          </cell>
          <cell r="G211" t="str">
            <v>BU-277</v>
          </cell>
          <cell r="H211" t="str">
            <v>E. SEATTLE</v>
          </cell>
          <cell r="I211" t="str">
            <v>WASHINGTON</v>
          </cell>
          <cell r="J211" t="str">
            <v>WASHINGTON DISTRICT</v>
          </cell>
          <cell r="K211" t="str">
            <v>WEST</v>
          </cell>
          <cell r="L211" t="str">
            <v>WEST REGION</v>
          </cell>
        </row>
        <row r="212">
          <cell r="A212">
            <v>173</v>
          </cell>
          <cell r="B212" t="str">
            <v>173-10-A-WA-92O-050</v>
          </cell>
          <cell r="C212">
            <v>69</v>
          </cell>
          <cell r="D212">
            <v>4173</v>
          </cell>
          <cell r="F212" t="str">
            <v>Rabanco Recycling Company</v>
          </cell>
          <cell r="G212" t="str">
            <v>BU-276</v>
          </cell>
          <cell r="H212" t="str">
            <v>WASHINGTON PROCESSING</v>
          </cell>
          <cell r="I212" t="str">
            <v>WASHINGTON</v>
          </cell>
          <cell r="J212" t="str">
            <v>WASHINGTON DISTRICT</v>
          </cell>
          <cell r="K212" t="str">
            <v>WEST</v>
          </cell>
          <cell r="L212" t="str">
            <v>WEST REGION</v>
          </cell>
        </row>
        <row r="213">
          <cell r="A213" t="str">
            <v>F74</v>
          </cell>
          <cell r="B213" t="str">
            <v>F74-10-A-TX-1KO-050</v>
          </cell>
          <cell r="C213">
            <v>611</v>
          </cell>
          <cell r="D213">
            <v>4174</v>
          </cell>
          <cell r="F213" t="str">
            <v>El Centro Landfill</v>
          </cell>
          <cell r="G213" t="str">
            <v>BU-024</v>
          </cell>
          <cell r="H213" t="str">
            <v>CORPUS CHRISTI</v>
          </cell>
          <cell r="I213" t="str">
            <v>SCTEXAS</v>
          </cell>
          <cell r="J213" t="str">
            <v>SOUTH CENTRAL TEXAS DISTRICT</v>
          </cell>
          <cell r="K213" t="str">
            <v>SOUTH</v>
          </cell>
          <cell r="L213" t="str">
            <v>SOUTH REGION</v>
          </cell>
        </row>
        <row r="214">
          <cell r="A214">
            <v>175</v>
          </cell>
          <cell r="B214" t="str">
            <v>175-10-A-WA-92O-050</v>
          </cell>
          <cell r="C214">
            <v>70</v>
          </cell>
          <cell r="D214">
            <v>4175</v>
          </cell>
          <cell r="E214" t="str">
            <v>Yes</v>
          </cell>
          <cell r="F214" t="str">
            <v>AWS - Seattle</v>
          </cell>
          <cell r="G214" t="str">
            <v>BU-273</v>
          </cell>
          <cell r="H214" t="str">
            <v>CITY OF SEATTLE HAULING</v>
          </cell>
          <cell r="I214" t="str">
            <v>WASHINGTON</v>
          </cell>
          <cell r="J214" t="str">
            <v>WASHINGTON DISTRICT</v>
          </cell>
          <cell r="K214" t="str">
            <v>WEST</v>
          </cell>
          <cell r="L214" t="str">
            <v>WEST REGION</v>
          </cell>
        </row>
        <row r="215">
          <cell r="A215">
            <v>176</v>
          </cell>
          <cell r="B215" t="str">
            <v>176-10-A-WA-80O-050</v>
          </cell>
          <cell r="C215">
            <v>71</v>
          </cell>
          <cell r="D215">
            <v>4176</v>
          </cell>
          <cell r="E215" t="str">
            <v>Yes</v>
          </cell>
          <cell r="F215" t="str">
            <v>Kent-Meridian Disposal Company</v>
          </cell>
          <cell r="G215" t="str">
            <v>BU-269</v>
          </cell>
          <cell r="H215" t="str">
            <v>S. SEATTLE</v>
          </cell>
          <cell r="I215" t="str">
            <v>WASHINGTON</v>
          </cell>
          <cell r="J215" t="str">
            <v>WASHINGTON DISTRICT</v>
          </cell>
          <cell r="K215" t="str">
            <v>WEST</v>
          </cell>
          <cell r="L215" t="str">
            <v>WEST REGION</v>
          </cell>
        </row>
        <row r="216">
          <cell r="A216" t="str">
            <v>F75</v>
          </cell>
          <cell r="B216" t="str">
            <v>F75-10-A-IL-A3O-050</v>
          </cell>
          <cell r="C216">
            <v>612</v>
          </cell>
          <cell r="D216">
            <v>4177</v>
          </cell>
          <cell r="F216" t="str">
            <v>Kankakee Quarry</v>
          </cell>
          <cell r="G216" t="str">
            <v>BU-035</v>
          </cell>
          <cell r="H216" t="str">
            <v>CRESTWOOD</v>
          </cell>
          <cell r="I216" t="str">
            <v>CHICAGO</v>
          </cell>
          <cell r="J216" t="str">
            <v>CHICAGO DISTRICT</v>
          </cell>
          <cell r="K216" t="str">
            <v>MIDWEST</v>
          </cell>
          <cell r="L216" t="str">
            <v>MIDWEST REGION</v>
          </cell>
        </row>
        <row r="217">
          <cell r="A217">
            <v>178</v>
          </cell>
          <cell r="B217" t="str">
            <v>178-10-A-WA-72O-050</v>
          </cell>
          <cell r="C217">
            <v>72</v>
          </cell>
          <cell r="D217">
            <v>4178</v>
          </cell>
          <cell r="F217" t="str">
            <v>Roosevelt Regional MSW L/F</v>
          </cell>
          <cell r="G217" t="str">
            <v>BU-302</v>
          </cell>
          <cell r="H217" t="str">
            <v>WASHINGTON LANDFILLS</v>
          </cell>
          <cell r="I217" t="str">
            <v>WASHINGTON</v>
          </cell>
          <cell r="J217" t="str">
            <v>WASHINGTON DISTRICT</v>
          </cell>
          <cell r="K217" t="str">
            <v>WEST</v>
          </cell>
          <cell r="L217" t="str">
            <v>WEST REGION</v>
          </cell>
        </row>
        <row r="218">
          <cell r="A218" t="str">
            <v>F76</v>
          </cell>
          <cell r="B218" t="str">
            <v>F76-10-A-IL-B1O-050</v>
          </cell>
          <cell r="C218">
            <v>613</v>
          </cell>
          <cell r="D218">
            <v>4179</v>
          </cell>
          <cell r="F218" t="str">
            <v>Bond County Landfill</v>
          </cell>
          <cell r="G218" t="str">
            <v>BU-110</v>
          </cell>
          <cell r="H218" t="str">
            <v>EDWARDSVILLE/STL POST COLLLECT</v>
          </cell>
          <cell r="I218" t="str">
            <v>STL METRO</v>
          </cell>
          <cell r="J218" t="str">
            <v>ST LOUIS METRO DISTRICT</v>
          </cell>
          <cell r="K218" t="str">
            <v>MIDWEST</v>
          </cell>
          <cell r="L218" t="str">
            <v>MIDWEST REGION</v>
          </cell>
        </row>
        <row r="219">
          <cell r="A219" t="str">
            <v>F77</v>
          </cell>
          <cell r="B219" t="str">
            <v>F77-10-A-GA-9BO-050</v>
          </cell>
          <cell r="C219">
            <v>614</v>
          </cell>
          <cell r="D219">
            <v>4180</v>
          </cell>
          <cell r="F219" t="str">
            <v>Inland Container Landfill</v>
          </cell>
          <cell r="G219" t="str">
            <v>BU-006</v>
          </cell>
          <cell r="H219" t="str">
            <v>CHATTANOOGA</v>
          </cell>
          <cell r="I219" t="str">
            <v>GEORGIA</v>
          </cell>
          <cell r="J219" t="str">
            <v>GEORGIA DISTRICT</v>
          </cell>
          <cell r="K219" t="str">
            <v>SOUTH</v>
          </cell>
          <cell r="L219" t="str">
            <v>SOUTH REGION</v>
          </cell>
        </row>
        <row r="220">
          <cell r="A220" t="str">
            <v>F78</v>
          </cell>
          <cell r="B220" t="str">
            <v>F78-10-A-IN-B3O-050</v>
          </cell>
          <cell r="C220">
            <v>615</v>
          </cell>
          <cell r="D220">
            <v>4181</v>
          </cell>
          <cell r="F220" t="str">
            <v>Clinton County Landfill</v>
          </cell>
          <cell r="G220" t="str">
            <v>BU-072</v>
          </cell>
          <cell r="H220" t="str">
            <v>NORTHERN INDIANA POST COLLECT</v>
          </cell>
          <cell r="I220" t="str">
            <v>INDIANA</v>
          </cell>
          <cell r="J220" t="str">
            <v>INDIANA DISTRICT</v>
          </cell>
          <cell r="K220" t="str">
            <v>MIDWEST</v>
          </cell>
          <cell r="L220" t="str">
            <v>MIDWEST REGION</v>
          </cell>
        </row>
        <row r="221">
          <cell r="A221" t="str">
            <v>F79</v>
          </cell>
          <cell r="B221" t="str">
            <v>F79-10-A-OK-B7O-050</v>
          </cell>
          <cell r="C221">
            <v>616</v>
          </cell>
          <cell r="D221">
            <v>4182</v>
          </cell>
          <cell r="F221" t="str">
            <v>Stillwater Landfill</v>
          </cell>
          <cell r="G221" t="str">
            <v>BU-022</v>
          </cell>
          <cell r="H221" t="str">
            <v>EASTERN OKLAHOMA</v>
          </cell>
          <cell r="I221" t="str">
            <v>W MO/OK</v>
          </cell>
          <cell r="J221" t="str">
            <v>W MISSOURI/OKLAHOMA DISTRICT</v>
          </cell>
          <cell r="K221" t="str">
            <v>MIDWEST</v>
          </cell>
          <cell r="L221" t="str">
            <v>MIDWEST REGION</v>
          </cell>
        </row>
        <row r="222">
          <cell r="A222">
            <v>183</v>
          </cell>
          <cell r="B222" t="str">
            <v>183-10-A-WA-92O-050</v>
          </cell>
          <cell r="C222">
            <v>73</v>
          </cell>
          <cell r="D222">
            <v>4183</v>
          </cell>
          <cell r="E222" t="str">
            <v>Yes</v>
          </cell>
          <cell r="F222" t="str">
            <v>AWS - Kent</v>
          </cell>
          <cell r="G222" t="str">
            <v>BU-269</v>
          </cell>
          <cell r="H222" t="str">
            <v>S. SEATTLE</v>
          </cell>
          <cell r="I222" t="str">
            <v>WASHINGTON</v>
          </cell>
          <cell r="J222" t="str">
            <v>WASHINGTON DISTRICT</v>
          </cell>
          <cell r="K222" t="str">
            <v>WEST</v>
          </cell>
          <cell r="L222" t="str">
            <v>WEST REGION</v>
          </cell>
        </row>
        <row r="223">
          <cell r="A223">
            <v>184</v>
          </cell>
          <cell r="B223" t="str">
            <v>184-10-A-WA-77O-050</v>
          </cell>
          <cell r="C223">
            <v>74</v>
          </cell>
          <cell r="D223">
            <v>4184</v>
          </cell>
          <cell r="E223" t="str">
            <v>Yes</v>
          </cell>
          <cell r="F223" t="str">
            <v>WJR Environmental Inc</v>
          </cell>
          <cell r="G223" t="str">
            <v>BU-973</v>
          </cell>
          <cell r="H223" t="str">
            <v>NON-OP WASHINGTON</v>
          </cell>
          <cell r="I223" t="str">
            <v>WASHINGTON</v>
          </cell>
          <cell r="J223" t="str">
            <v>WASHINGTON DISTRICT</v>
          </cell>
          <cell r="K223" t="str">
            <v>WEST</v>
          </cell>
          <cell r="L223" t="str">
            <v>WEST REGION</v>
          </cell>
        </row>
        <row r="224">
          <cell r="A224" t="str">
            <v>F80</v>
          </cell>
          <cell r="B224" t="str">
            <v>F80-10-A-AL-B9O-050</v>
          </cell>
          <cell r="C224">
            <v>617</v>
          </cell>
          <cell r="D224">
            <v>4185</v>
          </cell>
          <cell r="F224" t="str">
            <v>Prattville C&amp;D L/F</v>
          </cell>
          <cell r="G224" t="str">
            <v>BU-199</v>
          </cell>
          <cell r="H224" t="str">
            <v>SOUTH CENTRAL ALABAMA</v>
          </cell>
          <cell r="I224" t="str">
            <v>GULFCOAST</v>
          </cell>
          <cell r="J224" t="str">
            <v>GULF COAST DISTRICT</v>
          </cell>
          <cell r="K224" t="str">
            <v>SOUTH</v>
          </cell>
          <cell r="L224" t="str">
            <v>SOUTH REGION</v>
          </cell>
        </row>
        <row r="225">
          <cell r="A225" t="str">
            <v>F81</v>
          </cell>
          <cell r="B225" t="str">
            <v>F81-10-A-UT-C2O-050</v>
          </cell>
          <cell r="C225">
            <v>618</v>
          </cell>
          <cell r="D225">
            <v>4186</v>
          </cell>
          <cell r="F225" t="str">
            <v>Wasatch Regional Landfill, Inc</v>
          </cell>
          <cell r="G225" t="str">
            <v>BU-114</v>
          </cell>
          <cell r="H225" t="str">
            <v>WESTERN UTAH</v>
          </cell>
          <cell r="I225" t="str">
            <v>MOUNTAIN</v>
          </cell>
          <cell r="J225" t="str">
            <v>MOUNTAIN DISTRICT</v>
          </cell>
          <cell r="K225" t="str">
            <v>WEST</v>
          </cell>
          <cell r="L225" t="str">
            <v>WEST REGION</v>
          </cell>
        </row>
        <row r="226">
          <cell r="A226" t="str">
            <v>F82</v>
          </cell>
          <cell r="B226" t="str">
            <v>F82-10-A-MS-C7O-050</v>
          </cell>
          <cell r="C226">
            <v>619</v>
          </cell>
          <cell r="D226">
            <v>4187</v>
          </cell>
          <cell r="F226" t="str">
            <v>Magnolia C&amp;D LF</v>
          </cell>
          <cell r="G226" t="str">
            <v>BU-198</v>
          </cell>
          <cell r="H226" t="str">
            <v>MOBILE</v>
          </cell>
          <cell r="I226" t="str">
            <v>GULFCOAST</v>
          </cell>
          <cell r="J226" t="str">
            <v>GULF COAST DISTRICT</v>
          </cell>
          <cell r="K226" t="str">
            <v>SOUTH</v>
          </cell>
          <cell r="L226" t="str">
            <v>SOUTH REGION</v>
          </cell>
        </row>
        <row r="227">
          <cell r="A227" t="str">
            <v>F83</v>
          </cell>
          <cell r="B227" t="str">
            <v>F83-10-A-TN-C8O-050</v>
          </cell>
          <cell r="C227">
            <v>620</v>
          </cell>
          <cell r="D227">
            <v>4188</v>
          </cell>
          <cell r="F227" t="str">
            <v>Jackson Madison County LF</v>
          </cell>
          <cell r="G227" t="str">
            <v>BU-282</v>
          </cell>
          <cell r="H227" t="str">
            <v>MEMPHIS POST COLLECTION</v>
          </cell>
          <cell r="I227" t="str">
            <v>MISSVALLEY</v>
          </cell>
          <cell r="J227" t="str">
            <v>MISSISSIPPI VALLEY DISTRICT</v>
          </cell>
          <cell r="K227" t="str">
            <v>SOUTH</v>
          </cell>
          <cell r="L227" t="str">
            <v>SOUTH REGION</v>
          </cell>
        </row>
        <row r="228">
          <cell r="A228" t="str">
            <v>F84</v>
          </cell>
          <cell r="B228" t="str">
            <v>F84-10-A-TN-C8O-050</v>
          </cell>
          <cell r="C228">
            <v>621</v>
          </cell>
          <cell r="D228">
            <v>4189</v>
          </cell>
          <cell r="F228" t="str">
            <v>Jackson Madison C&amp;D L/F</v>
          </cell>
          <cell r="G228" t="str">
            <v>BU-282</v>
          </cell>
          <cell r="H228" t="str">
            <v>MEMPHIS POST COLLECTION</v>
          </cell>
          <cell r="I228" t="str">
            <v>MISSVALLEY</v>
          </cell>
          <cell r="J228" t="str">
            <v>MISSISSIPPI VALLEY DISTRICT</v>
          </cell>
          <cell r="K228" t="str">
            <v>SOUTH</v>
          </cell>
          <cell r="L228" t="str">
            <v>SOUTH REGION</v>
          </cell>
        </row>
        <row r="229">
          <cell r="A229">
            <v>190</v>
          </cell>
          <cell r="B229" t="str">
            <v>190-10-A-WA-94O-050</v>
          </cell>
          <cell r="C229">
            <v>75</v>
          </cell>
          <cell r="D229">
            <v>4190</v>
          </cell>
          <cell r="E229" t="str">
            <v>Yes</v>
          </cell>
          <cell r="F229" t="str">
            <v>Rabanco Recycling Inc</v>
          </cell>
          <cell r="G229" t="str">
            <v>BU-967</v>
          </cell>
          <cell r="H229" t="str">
            <v>NON-OP SEATTLE</v>
          </cell>
          <cell r="I229" t="str">
            <v>WASHINGTON</v>
          </cell>
          <cell r="J229" t="str">
            <v>WASHINGTON DISTRICT</v>
          </cell>
          <cell r="K229" t="str">
            <v>WEST</v>
          </cell>
          <cell r="L229" t="str">
            <v>WEST REGION</v>
          </cell>
        </row>
        <row r="230">
          <cell r="A230" t="str">
            <v>F86</v>
          </cell>
          <cell r="B230" t="str">
            <v>F86-10-A-AZ-E1O-050</v>
          </cell>
          <cell r="C230">
            <v>622</v>
          </cell>
          <cell r="D230">
            <v>4191</v>
          </cell>
          <cell r="F230" t="str">
            <v>Cactus Landfill</v>
          </cell>
          <cell r="G230" t="str">
            <v>BU-240</v>
          </cell>
          <cell r="H230" t="str">
            <v>EAST PHOENIX</v>
          </cell>
          <cell r="I230" t="str">
            <v>ARIZONA</v>
          </cell>
          <cell r="J230" t="str">
            <v>ARIZONA DISTRICT</v>
          </cell>
          <cell r="K230" t="str">
            <v>WEST</v>
          </cell>
          <cell r="L230" t="str">
            <v>WEST REGION</v>
          </cell>
        </row>
        <row r="231">
          <cell r="A231" t="str">
            <v>J27</v>
          </cell>
          <cell r="B231" t="str">
            <v>J27-10-A-IL-3PO-050</v>
          </cell>
          <cell r="C231">
            <v>726</v>
          </cell>
          <cell r="D231">
            <v>4192</v>
          </cell>
          <cell r="F231" t="str">
            <v>Spoon Ridge Landfill (Contra-)</v>
          </cell>
          <cell r="G231" t="str">
            <v>BU-975</v>
          </cell>
          <cell r="H231" t="str">
            <v>NON-OP WESTERN ILLINOIS/IOWA</v>
          </cell>
          <cell r="I231" t="str">
            <v>WILLINOIS</v>
          </cell>
          <cell r="J231" t="str">
            <v>WESTERN ILLINOIS DISTRICT</v>
          </cell>
          <cell r="K231" t="str">
            <v>MIDWEST</v>
          </cell>
          <cell r="L231" t="str">
            <v>MIDWEST REGION</v>
          </cell>
        </row>
        <row r="232">
          <cell r="A232">
            <v>193</v>
          </cell>
          <cell r="B232" t="str">
            <v>193-10-A-WA-97O-050</v>
          </cell>
          <cell r="C232">
            <v>76</v>
          </cell>
          <cell r="D232">
            <v>4193</v>
          </cell>
          <cell r="E232" t="str">
            <v>Yes</v>
          </cell>
          <cell r="F232" t="str">
            <v>Roosevelt Associates</v>
          </cell>
          <cell r="G232" t="str">
            <v>BU-973</v>
          </cell>
          <cell r="H232" t="str">
            <v>NON-OP WASHINGTON</v>
          </cell>
          <cell r="I232" t="str">
            <v>WASHINGTON</v>
          </cell>
          <cell r="J232" t="str">
            <v>WASHINGTON DISTRICT</v>
          </cell>
          <cell r="K232" t="str">
            <v>WEST</v>
          </cell>
          <cell r="L232" t="str">
            <v>WEST REGION</v>
          </cell>
        </row>
        <row r="233">
          <cell r="A233">
            <v>194</v>
          </cell>
          <cell r="B233" t="str">
            <v>194-10-A-WA-72O-050</v>
          </cell>
          <cell r="C233">
            <v>77</v>
          </cell>
          <cell r="D233">
            <v>4194</v>
          </cell>
          <cell r="F233" t="str">
            <v>Recomp of Washington</v>
          </cell>
          <cell r="G233" t="str">
            <v>BU-274</v>
          </cell>
          <cell r="H233" t="str">
            <v>WASHINGTON INTERMODEL</v>
          </cell>
          <cell r="I233" t="str">
            <v>WASHINGTON</v>
          </cell>
          <cell r="J233" t="str">
            <v>WASHINGTON DISTRICT</v>
          </cell>
          <cell r="K233" t="str">
            <v>WEST</v>
          </cell>
          <cell r="L233" t="str">
            <v>WEST REGION</v>
          </cell>
        </row>
        <row r="234">
          <cell r="A234" t="str">
            <v>K11</v>
          </cell>
          <cell r="B234" t="str">
            <v>K11-10-A-NJ-9JO-050</v>
          </cell>
          <cell r="C234">
            <v>737</v>
          </cell>
          <cell r="D234">
            <v>4195</v>
          </cell>
          <cell r="F234" t="str">
            <v>AW -Pinelands Landfill</v>
          </cell>
          <cell r="G234" t="str">
            <v>BU-955</v>
          </cell>
          <cell r="H234" t="str">
            <v>NON-OP NEW JERSEY</v>
          </cell>
          <cell r="I234" t="str">
            <v>EPENN</v>
          </cell>
          <cell r="J234" t="str">
            <v>EASTERN PENNSYLVANIA DISTRICT</v>
          </cell>
          <cell r="K234" t="str">
            <v>EAST</v>
          </cell>
          <cell r="L234" t="str">
            <v>EAST REGION</v>
          </cell>
        </row>
        <row r="235">
          <cell r="A235" t="str">
            <v>K14</v>
          </cell>
          <cell r="B235" t="str">
            <v>K14-10-A-TX-6LO-050</v>
          </cell>
          <cell r="C235">
            <v>740</v>
          </cell>
          <cell r="D235">
            <v>4196</v>
          </cell>
          <cell r="F235" t="str">
            <v>AW -Port Arthur Landfill</v>
          </cell>
          <cell r="G235" t="str">
            <v>BU-944</v>
          </cell>
          <cell r="H235" t="str">
            <v>NON-OP HOUSTON</v>
          </cell>
          <cell r="I235" t="str">
            <v>HOUSTON</v>
          </cell>
          <cell r="J235" t="str">
            <v>HOUSTON DISTRICT</v>
          </cell>
          <cell r="K235" t="str">
            <v>SOUTH</v>
          </cell>
          <cell r="L235" t="str">
            <v>SOUTH REGION</v>
          </cell>
        </row>
        <row r="236">
          <cell r="A236">
            <v>197</v>
          </cell>
          <cell r="B236" t="str">
            <v>197-10-A-WA-92O-050</v>
          </cell>
          <cell r="C236">
            <v>78</v>
          </cell>
          <cell r="D236">
            <v>4197</v>
          </cell>
          <cell r="E236" t="str">
            <v>Yes</v>
          </cell>
          <cell r="F236" t="str">
            <v>AWS - Lynnwood</v>
          </cell>
          <cell r="G236" t="str">
            <v>BU-277</v>
          </cell>
          <cell r="H236" t="str">
            <v>E. SEATTLE</v>
          </cell>
          <cell r="I236" t="str">
            <v>WASHINGTON</v>
          </cell>
          <cell r="J236" t="str">
            <v>WASHINGTON DISTRICT</v>
          </cell>
          <cell r="K236" t="str">
            <v>WEST</v>
          </cell>
          <cell r="L236" t="str">
            <v>WEST REGION</v>
          </cell>
        </row>
        <row r="237">
          <cell r="A237" t="str">
            <v>K22</v>
          </cell>
          <cell r="B237" t="str">
            <v>K22-10-A-VT-3PO-050</v>
          </cell>
          <cell r="C237">
            <v>748</v>
          </cell>
          <cell r="D237">
            <v>4198</v>
          </cell>
          <cell r="F237" t="str">
            <v>AW -Rockingham Landfill</v>
          </cell>
          <cell r="G237" t="str">
            <v>BU-954</v>
          </cell>
          <cell r="H237" t="str">
            <v>NON-OP NEW ENGLAND</v>
          </cell>
          <cell r="I237" t="str">
            <v>NEWENG</v>
          </cell>
          <cell r="J237" t="str">
            <v>NEW ENGLAND DISTRICT</v>
          </cell>
          <cell r="K237" t="str">
            <v>EAST</v>
          </cell>
          <cell r="L237" t="str">
            <v>EAST REGION</v>
          </cell>
        </row>
        <row r="238">
          <cell r="A238" t="str">
            <v>K54</v>
          </cell>
          <cell r="B238" t="str">
            <v>K54-10-A-MA-5TO-050</v>
          </cell>
          <cell r="C238">
            <v>780</v>
          </cell>
          <cell r="D238">
            <v>4199</v>
          </cell>
          <cell r="F238" t="str">
            <v>AW -Holliston Landfill</v>
          </cell>
          <cell r="G238" t="str">
            <v>BU-954</v>
          </cell>
          <cell r="H238" t="str">
            <v>NON-OP NEW ENGLAND</v>
          </cell>
          <cell r="I238" t="str">
            <v>NEWENG</v>
          </cell>
          <cell r="J238" t="str">
            <v>NEW ENGLAND DISTRICT</v>
          </cell>
          <cell r="K238" t="str">
            <v>EAST</v>
          </cell>
          <cell r="L238" t="str">
            <v>EAST REGION</v>
          </cell>
        </row>
        <row r="239">
          <cell r="A239" t="str">
            <v>K58</v>
          </cell>
          <cell r="B239" t="str">
            <v>K58-10-A-OH-6GO-050</v>
          </cell>
          <cell r="C239">
            <v>784</v>
          </cell>
          <cell r="D239">
            <v>4200</v>
          </cell>
          <cell r="F239" t="str">
            <v>AW -Warner Hill Landfill</v>
          </cell>
          <cell r="G239" t="str">
            <v>BU-956</v>
          </cell>
          <cell r="H239" t="str">
            <v>NON-OP NORTHERN OHIO</v>
          </cell>
          <cell r="I239" t="str">
            <v>OHIO</v>
          </cell>
          <cell r="J239" t="str">
            <v>OHIO DISTRICT</v>
          </cell>
          <cell r="K239" t="str">
            <v>EAST</v>
          </cell>
          <cell r="L239" t="str">
            <v>EAST REGION</v>
          </cell>
        </row>
        <row r="240">
          <cell r="A240" t="str">
            <v>K64</v>
          </cell>
          <cell r="B240" t="str">
            <v>K64-10-A-IL-3PO-050</v>
          </cell>
          <cell r="C240">
            <v>790</v>
          </cell>
          <cell r="D240">
            <v>4201</v>
          </cell>
          <cell r="F240" t="str">
            <v>Davis Junction Landfill</v>
          </cell>
          <cell r="G240" t="str">
            <v>BU-975</v>
          </cell>
          <cell r="H240" t="str">
            <v>NON-OP WESTERN ILLINOIS/IOWA</v>
          </cell>
          <cell r="I240" t="str">
            <v>WILLINOIS</v>
          </cell>
          <cell r="J240" t="str">
            <v>WESTERN ILLINOIS DISTRICT</v>
          </cell>
          <cell r="K240" t="str">
            <v>MIDWEST</v>
          </cell>
          <cell r="L240" t="str">
            <v>MIDWEST REGION</v>
          </cell>
        </row>
        <row r="241">
          <cell r="A241" t="str">
            <v>K65</v>
          </cell>
          <cell r="B241" t="str">
            <v>K65-10-A-FL-9RO-050</v>
          </cell>
          <cell r="C241">
            <v>791</v>
          </cell>
          <cell r="D241">
            <v>4202</v>
          </cell>
          <cell r="F241" t="str">
            <v>Delta Resources Corp.</v>
          </cell>
          <cell r="G241" t="str">
            <v>BU-953</v>
          </cell>
          <cell r="H241" t="str">
            <v>NON-OP SOUTH FLORIDA</v>
          </cell>
          <cell r="I241" t="str">
            <v>GULFCOAST</v>
          </cell>
          <cell r="J241" t="str">
            <v>GULF COAST DISTRICT</v>
          </cell>
          <cell r="K241" t="str">
            <v>SOUTH</v>
          </cell>
          <cell r="L241" t="str">
            <v>SOUTH REGION</v>
          </cell>
        </row>
        <row r="242">
          <cell r="A242">
            <v>203</v>
          </cell>
          <cell r="B242" t="str">
            <v>203-10-A-CA-84O-050</v>
          </cell>
          <cell r="C242">
            <v>79</v>
          </cell>
          <cell r="D242">
            <v>4203</v>
          </cell>
          <cell r="E242" t="str">
            <v>Yes</v>
          </cell>
          <cell r="F242" t="str">
            <v>Independent Trucking Company</v>
          </cell>
          <cell r="G242" t="str">
            <v>BU-253</v>
          </cell>
          <cell r="H242" t="str">
            <v>STOCKTON</v>
          </cell>
          <cell r="I242" t="str">
            <v>CCALIF</v>
          </cell>
          <cell r="J242" t="str">
            <v>CENTRAL CALIFORNIA DISTRICT</v>
          </cell>
          <cell r="K242" t="str">
            <v>WEST</v>
          </cell>
          <cell r="L242" t="str">
            <v>WEST REGION</v>
          </cell>
        </row>
        <row r="243">
          <cell r="A243">
            <v>204</v>
          </cell>
          <cell r="B243" t="str">
            <v>204-10-A-CA-85O-050</v>
          </cell>
          <cell r="C243">
            <v>80</v>
          </cell>
          <cell r="D243">
            <v>4204</v>
          </cell>
          <cell r="F243" t="str">
            <v>Forward L/F</v>
          </cell>
          <cell r="G243" t="str">
            <v>BU-253</v>
          </cell>
          <cell r="H243" t="str">
            <v>STOCKTON</v>
          </cell>
          <cell r="I243" t="str">
            <v>CCALIF</v>
          </cell>
          <cell r="J243" t="str">
            <v>CENTRAL CALIFORNIA DISTRICT</v>
          </cell>
          <cell r="K243" t="str">
            <v>WEST</v>
          </cell>
          <cell r="L243" t="str">
            <v>WEST REGION</v>
          </cell>
        </row>
        <row r="244">
          <cell r="A244">
            <v>205</v>
          </cell>
          <cell r="B244" t="str">
            <v>205-10-A-CA-98O-050</v>
          </cell>
          <cell r="C244">
            <v>81</v>
          </cell>
          <cell r="D244">
            <v>4205</v>
          </cell>
          <cell r="E244" t="str">
            <v>Yes</v>
          </cell>
          <cell r="F244" t="str">
            <v>AWS - Sunrise Sanitation</v>
          </cell>
          <cell r="G244" t="str">
            <v>BU-253</v>
          </cell>
          <cell r="H244" t="str">
            <v>STOCKTON</v>
          </cell>
          <cell r="I244" t="str">
            <v>CCALIF</v>
          </cell>
          <cell r="J244" t="str">
            <v>CENTRAL CALIFORNIA DISTRICT</v>
          </cell>
          <cell r="K244" t="str">
            <v>WEST</v>
          </cell>
          <cell r="L244" t="str">
            <v>WEST REGION</v>
          </cell>
        </row>
        <row r="245">
          <cell r="A245">
            <v>206</v>
          </cell>
          <cell r="B245" t="str">
            <v>206-10-A-CA-99O-050</v>
          </cell>
          <cell r="C245">
            <v>82</v>
          </cell>
          <cell r="D245">
            <v>4206</v>
          </cell>
          <cell r="E245" t="str">
            <v>Yes</v>
          </cell>
          <cell r="F245" t="str">
            <v>AWS - Sunset Disposal</v>
          </cell>
          <cell r="G245" t="str">
            <v>BU-253</v>
          </cell>
          <cell r="H245" t="str">
            <v>STOCKTON</v>
          </cell>
          <cell r="I245" t="str">
            <v>CCALIF</v>
          </cell>
          <cell r="J245" t="str">
            <v>CENTRAL CALIFORNIA DISTRICT</v>
          </cell>
          <cell r="K245" t="str">
            <v>WEST</v>
          </cell>
          <cell r="L245" t="str">
            <v>WEST REGION</v>
          </cell>
        </row>
        <row r="246">
          <cell r="A246">
            <v>207</v>
          </cell>
          <cell r="B246" t="str">
            <v>207-10-A-CA-1AO-050</v>
          </cell>
          <cell r="C246">
            <v>83</v>
          </cell>
          <cell r="D246">
            <v>4207</v>
          </cell>
          <cell r="E246" t="str">
            <v>Yes</v>
          </cell>
          <cell r="F246" t="str">
            <v>AWS - Lathrop Sanitation</v>
          </cell>
          <cell r="G246" t="str">
            <v>BU-253</v>
          </cell>
          <cell r="H246" t="str">
            <v>STOCKTON</v>
          </cell>
          <cell r="I246" t="str">
            <v>CCALIF</v>
          </cell>
          <cell r="J246" t="str">
            <v>CENTRAL CALIFORNIA DISTRICT</v>
          </cell>
          <cell r="K246" t="str">
            <v>WEST</v>
          </cell>
          <cell r="L246" t="str">
            <v>WEST REGION</v>
          </cell>
        </row>
        <row r="247">
          <cell r="A247">
            <v>208</v>
          </cell>
          <cell r="B247" t="str">
            <v>208-10-A-CA-1BO-050</v>
          </cell>
          <cell r="C247">
            <v>84</v>
          </cell>
          <cell r="D247">
            <v>4208</v>
          </cell>
          <cell r="E247" t="str">
            <v>Yes</v>
          </cell>
          <cell r="F247" t="str">
            <v>Delta Container</v>
          </cell>
          <cell r="G247" t="str">
            <v>BU-253</v>
          </cell>
          <cell r="H247" t="str">
            <v>STOCKTON</v>
          </cell>
          <cell r="I247" t="str">
            <v>CCALIF</v>
          </cell>
          <cell r="J247" t="str">
            <v>CENTRAL CALIFORNIA DISTRICT</v>
          </cell>
          <cell r="K247" t="str">
            <v>WEST</v>
          </cell>
          <cell r="L247" t="str">
            <v>WEST REGION</v>
          </cell>
        </row>
        <row r="248">
          <cell r="A248">
            <v>209</v>
          </cell>
          <cell r="B248" t="str">
            <v>209-10-A-CA-1BO-050</v>
          </cell>
          <cell r="C248">
            <v>85</v>
          </cell>
          <cell r="D248">
            <v>4209</v>
          </cell>
          <cell r="F248" t="str">
            <v>Foothill L/F</v>
          </cell>
          <cell r="G248" t="str">
            <v>BU-253</v>
          </cell>
          <cell r="H248" t="str">
            <v>STOCKTON</v>
          </cell>
          <cell r="I248" t="str">
            <v>CCALIF</v>
          </cell>
          <cell r="J248" t="str">
            <v>CENTRAL CALIFORNIA DISTRICT</v>
          </cell>
          <cell r="K248" t="str">
            <v>WEST</v>
          </cell>
          <cell r="L248" t="str">
            <v>WEST REGION</v>
          </cell>
        </row>
        <row r="249">
          <cell r="A249">
            <v>210</v>
          </cell>
          <cell r="B249" t="str">
            <v>210-10-A-CA-13O-050</v>
          </cell>
          <cell r="C249">
            <v>86</v>
          </cell>
          <cell r="D249">
            <v>4210</v>
          </cell>
          <cell r="E249" t="str">
            <v>Yes</v>
          </cell>
          <cell r="F249" t="str">
            <v>AWS - Contra Costa County</v>
          </cell>
          <cell r="G249" t="str">
            <v>BU-250</v>
          </cell>
          <cell r="H249" t="str">
            <v>CONTRA COSTA COUNTY HAULING</v>
          </cell>
          <cell r="I249" t="str">
            <v>CCALIF</v>
          </cell>
          <cell r="J249" t="str">
            <v>CENTRAL CALIFORNIA DISTRICT</v>
          </cell>
          <cell r="K249" t="str">
            <v>WEST</v>
          </cell>
          <cell r="L249" t="str">
            <v>WEST REGION</v>
          </cell>
        </row>
        <row r="250">
          <cell r="A250">
            <v>211</v>
          </cell>
          <cell r="B250" t="str">
            <v>211-10-A-CA-13O-050</v>
          </cell>
          <cell r="C250">
            <v>87</v>
          </cell>
          <cell r="D250">
            <v>4211</v>
          </cell>
          <cell r="F250" t="str">
            <v>Contra Costa Transfer&amp;Recovery</v>
          </cell>
          <cell r="G250" t="str">
            <v>BU-251</v>
          </cell>
          <cell r="H250" t="str">
            <v>CONTRA COSTA COUNTY L/F &amp; T/S</v>
          </cell>
          <cell r="I250" t="str">
            <v>CCALIF</v>
          </cell>
          <cell r="J250" t="str">
            <v>CENTRAL CALIFORNIA DISTRICT</v>
          </cell>
          <cell r="K250" t="str">
            <v>WEST</v>
          </cell>
          <cell r="L250" t="str">
            <v>WEST REGION</v>
          </cell>
        </row>
        <row r="251">
          <cell r="A251">
            <v>212</v>
          </cell>
          <cell r="B251" t="str">
            <v>212-10-A-CA-3WO-050</v>
          </cell>
          <cell r="C251">
            <v>88</v>
          </cell>
          <cell r="D251">
            <v>4212</v>
          </cell>
          <cell r="F251" t="str">
            <v>Keller Canyon L/F</v>
          </cell>
          <cell r="G251" t="str">
            <v>BU-251</v>
          </cell>
          <cell r="H251" t="str">
            <v>CONTRA COSTA COUNTY L/F &amp; T/S</v>
          </cell>
          <cell r="I251" t="str">
            <v>CCALIF</v>
          </cell>
          <cell r="J251" t="str">
            <v>CENTRAL CALIFORNIA DISTRICT</v>
          </cell>
          <cell r="K251" t="str">
            <v>WEST</v>
          </cell>
          <cell r="L251" t="str">
            <v>WEST REGION</v>
          </cell>
        </row>
        <row r="252">
          <cell r="A252" t="str">
            <v>K66</v>
          </cell>
          <cell r="B252" t="str">
            <v>K66-10-A-IN-13O-050</v>
          </cell>
          <cell r="C252">
            <v>792</v>
          </cell>
          <cell r="D252">
            <v>4213</v>
          </cell>
          <cell r="F252" t="str">
            <v>Metropolitan Landfill</v>
          </cell>
          <cell r="G252" t="str">
            <v>BU-981</v>
          </cell>
          <cell r="H252" t="str">
            <v>NON-OP INDIANA</v>
          </cell>
          <cell r="I252" t="str">
            <v>INDIANA</v>
          </cell>
          <cell r="J252" t="str">
            <v>INDIANA DISTRICT</v>
          </cell>
          <cell r="K252" t="str">
            <v>MIDWEST</v>
          </cell>
          <cell r="L252" t="str">
            <v>MIDWEST REGION</v>
          </cell>
        </row>
        <row r="253">
          <cell r="A253" t="str">
            <v>K67</v>
          </cell>
          <cell r="B253" t="str">
            <v>K67-10-A-NY-3PO-050</v>
          </cell>
          <cell r="C253">
            <v>793</v>
          </cell>
          <cell r="D253">
            <v>4214</v>
          </cell>
          <cell r="F253" t="str">
            <v>Rotterdam</v>
          </cell>
          <cell r="G253" t="str">
            <v>BU-954</v>
          </cell>
          <cell r="H253" t="str">
            <v>NON-OP NEW ENGLAND</v>
          </cell>
          <cell r="I253" t="str">
            <v>NEWENG</v>
          </cell>
          <cell r="J253" t="str">
            <v>NEW ENGLAND DISTRICT</v>
          </cell>
          <cell r="K253" t="str">
            <v>EAST</v>
          </cell>
          <cell r="L253" t="str">
            <v>EAST REGION</v>
          </cell>
        </row>
        <row r="254">
          <cell r="A254" t="str">
            <v>L07</v>
          </cell>
          <cell r="B254" t="str">
            <v>L07-10-A-NY-D9O-050</v>
          </cell>
          <cell r="C254">
            <v>807</v>
          </cell>
          <cell r="D254">
            <v>4215</v>
          </cell>
          <cell r="F254" t="str">
            <v>Pine Avenue Landfill</v>
          </cell>
          <cell r="G254" t="str">
            <v>BU-191</v>
          </cell>
          <cell r="H254" t="str">
            <v>BUFFALO POST COLLECTION</v>
          </cell>
          <cell r="I254" t="str">
            <v>WPENN</v>
          </cell>
          <cell r="J254" t="str">
            <v>WESTERN PENNSYLVANIA DISTRICT</v>
          </cell>
          <cell r="K254" t="str">
            <v>EAST</v>
          </cell>
          <cell r="L254" t="str">
            <v>EAST REGION</v>
          </cell>
        </row>
        <row r="255">
          <cell r="A255" t="str">
            <v>L09</v>
          </cell>
          <cell r="B255" t="str">
            <v>L09-10-A-OH-F7O-050</v>
          </cell>
          <cell r="C255">
            <v>809</v>
          </cell>
          <cell r="D255">
            <v>4216</v>
          </cell>
          <cell r="F255" t="str">
            <v>CLD Landfill</v>
          </cell>
          <cell r="G255" t="str">
            <v>BU-183</v>
          </cell>
          <cell r="H255" t="str">
            <v>YOUNGSTOWN</v>
          </cell>
          <cell r="I255" t="str">
            <v>WPENN</v>
          </cell>
          <cell r="J255" t="str">
            <v>WESTERN PENNSYLVANIA DISTRICT</v>
          </cell>
          <cell r="K255" t="str">
            <v>EAST</v>
          </cell>
          <cell r="L255" t="str">
            <v>EAST REGION</v>
          </cell>
        </row>
        <row r="256">
          <cell r="A256" t="str">
            <v>L29</v>
          </cell>
          <cell r="B256" t="str">
            <v>L29-10-A-PR-5JO-050</v>
          </cell>
          <cell r="C256">
            <v>827</v>
          </cell>
          <cell r="D256">
            <v>4217</v>
          </cell>
          <cell r="F256" t="str">
            <v>Ponce Landfill</v>
          </cell>
          <cell r="G256" t="str">
            <v>BU-160</v>
          </cell>
          <cell r="H256" t="str">
            <v>PONCE</v>
          </cell>
          <cell r="I256" t="str">
            <v>PUERTORICO</v>
          </cell>
          <cell r="J256" t="str">
            <v>PUERTO RICO DISTRICT</v>
          </cell>
          <cell r="K256" t="str">
            <v>SOUTH</v>
          </cell>
          <cell r="L256" t="str">
            <v>SOUTH REGION</v>
          </cell>
        </row>
        <row r="257">
          <cell r="A257" t="str">
            <v>L30</v>
          </cell>
          <cell r="B257" t="str">
            <v>L30-10-A-PR-5JO-050</v>
          </cell>
          <cell r="C257">
            <v>828</v>
          </cell>
          <cell r="D257">
            <v>4218</v>
          </cell>
          <cell r="F257" t="str">
            <v>Salinas Landfill</v>
          </cell>
          <cell r="G257" t="str">
            <v>BU-160</v>
          </cell>
          <cell r="H257" t="str">
            <v>PONCE</v>
          </cell>
          <cell r="I257" t="str">
            <v>PUERTORICO</v>
          </cell>
          <cell r="J257" t="str">
            <v>PUERTO RICO DISTRICT</v>
          </cell>
          <cell r="K257" t="str">
            <v>SOUTH</v>
          </cell>
          <cell r="L257" t="str">
            <v>SOUTH REGION</v>
          </cell>
        </row>
        <row r="258">
          <cell r="A258" t="str">
            <v>L36</v>
          </cell>
          <cell r="B258" t="str">
            <v>L36-10-A-LA-8HO-050</v>
          </cell>
          <cell r="C258">
            <v>834</v>
          </cell>
          <cell r="D258">
            <v>4219</v>
          </cell>
          <cell r="F258" t="str">
            <v>North Baton Rouge Landfill</v>
          </cell>
          <cell r="G258" t="str">
            <v>BU-201</v>
          </cell>
          <cell r="H258" t="str">
            <v>BATON ROUGE</v>
          </cell>
          <cell r="I258" t="str">
            <v>GULFCOAST</v>
          </cell>
          <cell r="J258" t="str">
            <v>GULF COAST DISTRICT</v>
          </cell>
          <cell r="K258" t="str">
            <v>SOUTH</v>
          </cell>
          <cell r="L258" t="str">
            <v>SOUTH REGION</v>
          </cell>
        </row>
        <row r="259">
          <cell r="A259" t="str">
            <v>L44</v>
          </cell>
          <cell r="B259" t="str">
            <v>L44-10-A-MS-9BO-050</v>
          </cell>
          <cell r="C259">
            <v>841</v>
          </cell>
          <cell r="D259">
            <v>4220</v>
          </cell>
          <cell r="F259" t="str">
            <v>Desoto County Rubbish Pit</v>
          </cell>
          <cell r="G259" t="str">
            <v>BU-282</v>
          </cell>
          <cell r="H259" t="str">
            <v>MEMPHIS POST COLLECTION</v>
          </cell>
          <cell r="I259" t="str">
            <v>MISSVALLEY</v>
          </cell>
          <cell r="J259" t="str">
            <v>MISSISSIPPI VALLEY DISTRICT</v>
          </cell>
          <cell r="K259" t="str">
            <v>SOUTH</v>
          </cell>
          <cell r="L259" t="str">
            <v>SOUTH REGION</v>
          </cell>
        </row>
        <row r="260">
          <cell r="A260" t="str">
            <v>L48</v>
          </cell>
          <cell r="B260" t="str">
            <v>L48-10-A-TX-1TO-050</v>
          </cell>
          <cell r="C260">
            <v>845</v>
          </cell>
          <cell r="D260">
            <v>4221</v>
          </cell>
          <cell r="F260" t="str">
            <v>Victoria Landfill</v>
          </cell>
          <cell r="G260" t="str">
            <v>BU-057</v>
          </cell>
          <cell r="H260" t="str">
            <v>HOUSTON POST COLLECTION</v>
          </cell>
          <cell r="I260" t="str">
            <v>HOUSTON</v>
          </cell>
          <cell r="J260" t="str">
            <v>HOUSTON DISTRICT</v>
          </cell>
          <cell r="K260" t="str">
            <v>SOUTH</v>
          </cell>
          <cell r="L260" t="str">
            <v>SOUTH REGION</v>
          </cell>
        </row>
        <row r="261">
          <cell r="A261" t="str">
            <v>L50</v>
          </cell>
          <cell r="B261" t="str">
            <v>L50-10-A-TX-B2O-050</v>
          </cell>
          <cell r="C261">
            <v>847</v>
          </cell>
          <cell r="D261">
            <v>4222</v>
          </cell>
          <cell r="F261" t="str">
            <v>Mexia Landfill</v>
          </cell>
          <cell r="G261" t="str">
            <v>BU-280</v>
          </cell>
          <cell r="H261" t="str">
            <v>NE TEXAS POST COLLECTION</v>
          </cell>
          <cell r="I261" t="str">
            <v>ETEXAS</v>
          </cell>
          <cell r="J261" t="str">
            <v>EAST TEXAS DISTRICT</v>
          </cell>
          <cell r="K261" t="str">
            <v>SOUTH</v>
          </cell>
          <cell r="L261" t="str">
            <v>SOUTH REGION</v>
          </cell>
        </row>
        <row r="262">
          <cell r="A262">
            <v>223</v>
          </cell>
          <cell r="B262" t="str">
            <v>223-10-A-OH-5ZO-050</v>
          </cell>
          <cell r="C262">
            <v>89</v>
          </cell>
          <cell r="D262">
            <v>4223</v>
          </cell>
          <cell r="E262" t="str">
            <v>Yes</v>
          </cell>
          <cell r="F262" t="str">
            <v>AWS - Cleveland</v>
          </cell>
          <cell r="G262" t="str">
            <v>BU-076</v>
          </cell>
          <cell r="H262" t="str">
            <v>CLEVELAND</v>
          </cell>
          <cell r="I262" t="str">
            <v>OHIO</v>
          </cell>
          <cell r="J262" t="str">
            <v>OHIO DISTRICT</v>
          </cell>
          <cell r="K262" t="str">
            <v>EAST</v>
          </cell>
          <cell r="L262" t="str">
            <v>EAST REGION</v>
          </cell>
        </row>
        <row r="263">
          <cell r="A263">
            <v>224</v>
          </cell>
          <cell r="B263" t="str">
            <v>224-10-A-OH-5ZO-050</v>
          </cell>
          <cell r="C263">
            <v>90</v>
          </cell>
          <cell r="D263">
            <v>4224</v>
          </cell>
          <cell r="E263" t="str">
            <v>Yes</v>
          </cell>
          <cell r="F263" t="str">
            <v>AWS - Elyria</v>
          </cell>
          <cell r="G263" t="str">
            <v>BU-077</v>
          </cell>
          <cell r="H263" t="str">
            <v>ELYRIA</v>
          </cell>
          <cell r="I263" t="str">
            <v>OHIO</v>
          </cell>
          <cell r="J263" t="str">
            <v>OHIO DISTRICT</v>
          </cell>
          <cell r="K263" t="str">
            <v>EAST</v>
          </cell>
          <cell r="L263" t="str">
            <v>EAST REGION</v>
          </cell>
        </row>
        <row r="264">
          <cell r="A264" t="str">
            <v>L61</v>
          </cell>
          <cell r="B264" t="str">
            <v>L61-10-A-TX-1QO-050</v>
          </cell>
          <cell r="C264">
            <v>857</v>
          </cell>
          <cell r="D264">
            <v>4225</v>
          </cell>
          <cell r="F264" t="str">
            <v>Kerrville Landfill</v>
          </cell>
          <cell r="G264" t="str">
            <v>BU-025</v>
          </cell>
          <cell r="H264" t="str">
            <v>SAN ANTONIO</v>
          </cell>
          <cell r="I264" t="str">
            <v>SCTEXAS</v>
          </cell>
          <cell r="J264" t="str">
            <v>SOUTH CENTRAL TEXAS DISTRICT</v>
          </cell>
          <cell r="K264" t="str">
            <v>SOUTH</v>
          </cell>
          <cell r="L264" t="str">
            <v>SOUTH REGION</v>
          </cell>
        </row>
        <row r="265">
          <cell r="A265">
            <v>226</v>
          </cell>
          <cell r="B265" t="str">
            <v>226-10-A-OH-5ZO-050</v>
          </cell>
          <cell r="C265">
            <v>91</v>
          </cell>
          <cell r="D265">
            <v>4226</v>
          </cell>
          <cell r="E265" t="str">
            <v>Yes</v>
          </cell>
          <cell r="F265" t="str">
            <v>AWS - Mansfield</v>
          </cell>
          <cell r="G265" t="str">
            <v>BU-094</v>
          </cell>
          <cell r="H265" t="str">
            <v>CENTRAL OHIO</v>
          </cell>
          <cell r="I265" t="str">
            <v>OHIO</v>
          </cell>
          <cell r="J265" t="str">
            <v>OHIO DISTRICT</v>
          </cell>
          <cell r="K265" t="str">
            <v>EAST</v>
          </cell>
          <cell r="L265" t="str">
            <v>EAST REGION</v>
          </cell>
        </row>
        <row r="266">
          <cell r="A266" t="str">
            <v>L71</v>
          </cell>
          <cell r="B266" t="str">
            <v>L71-10-A-CA-5UO-050</v>
          </cell>
          <cell r="C266">
            <v>866</v>
          </cell>
          <cell r="D266">
            <v>4227</v>
          </cell>
          <cell r="F266" t="str">
            <v>Ox Mountain Landfill</v>
          </cell>
          <cell r="G266" t="str">
            <v>BU-244</v>
          </cell>
          <cell r="H266" t="str">
            <v>OX MOUNTAIN LANDFILL</v>
          </cell>
          <cell r="I266" t="str">
            <v>BAYAREA</v>
          </cell>
          <cell r="J266" t="str">
            <v>BAY AREA DISTRICT</v>
          </cell>
          <cell r="K266" t="str">
            <v>WEST</v>
          </cell>
          <cell r="L266" t="str">
            <v>WEST REGION</v>
          </cell>
        </row>
        <row r="267">
          <cell r="A267">
            <v>228</v>
          </cell>
          <cell r="B267" t="str">
            <v>228-10-A-MI-2DO-050</v>
          </cell>
          <cell r="C267">
            <v>92</v>
          </cell>
          <cell r="D267">
            <v>4228</v>
          </cell>
          <cell r="F267" t="str">
            <v>Rockwood Landfill</v>
          </cell>
          <cell r="G267" t="str">
            <v>BU-055</v>
          </cell>
          <cell r="H267" t="str">
            <v>EASTERN MICHIGAN LANDFILLS</v>
          </cell>
          <cell r="I267" t="str">
            <v>MICHIGAN</v>
          </cell>
          <cell r="J267" t="str">
            <v>MICHIGAN DISTRICT</v>
          </cell>
          <cell r="K267" t="str">
            <v>MIDWEST</v>
          </cell>
          <cell r="L267" t="str">
            <v>MIDWEST REGION</v>
          </cell>
        </row>
        <row r="268">
          <cell r="A268" t="str">
            <v>L82</v>
          </cell>
          <cell r="B268" t="str">
            <v>L82-10-A-IL-3PO-050</v>
          </cell>
          <cell r="C268">
            <v>875</v>
          </cell>
          <cell r="D268">
            <v>4229</v>
          </cell>
          <cell r="F268" t="str">
            <v>Spoon Ridge Landfill</v>
          </cell>
          <cell r="G268" t="str">
            <v>BU-975</v>
          </cell>
          <cell r="H268" t="str">
            <v>NON-OP WESTERN ILLINOIS/IOWA</v>
          </cell>
          <cell r="I268" t="str">
            <v>WILLINOIS</v>
          </cell>
          <cell r="J268" t="str">
            <v>WESTERN ILLINOIS DISTRICT</v>
          </cell>
          <cell r="K268" t="str">
            <v>MIDWEST</v>
          </cell>
          <cell r="L268" t="str">
            <v>MIDWEST REGION</v>
          </cell>
        </row>
        <row r="269">
          <cell r="A269" t="str">
            <v>L94</v>
          </cell>
          <cell r="B269" t="str">
            <v>L94-10-A-LA-8HO-050</v>
          </cell>
          <cell r="C269">
            <v>880</v>
          </cell>
          <cell r="D269">
            <v>4230</v>
          </cell>
          <cell r="F269" t="str">
            <v>Woolworth Solid Waste Landfill</v>
          </cell>
          <cell r="G269" t="str">
            <v>BU-281</v>
          </cell>
          <cell r="H269" t="str">
            <v>SHREVEPORT</v>
          </cell>
          <cell r="I269" t="str">
            <v>ETEXAS</v>
          </cell>
          <cell r="J269" t="str">
            <v>EAST TEXAS DISTRICT</v>
          </cell>
          <cell r="K269" t="str">
            <v>SOUTH</v>
          </cell>
          <cell r="L269" t="str">
            <v>SOUTH REGION</v>
          </cell>
        </row>
        <row r="270">
          <cell r="A270" t="str">
            <v>M09</v>
          </cell>
          <cell r="B270" t="str">
            <v>M09-10-A-PR-6AO-050</v>
          </cell>
          <cell r="C270">
            <v>885</v>
          </cell>
          <cell r="D270">
            <v>4231</v>
          </cell>
          <cell r="E270" t="str">
            <v>Yes</v>
          </cell>
          <cell r="F270" t="str">
            <v>Carolina Hauling</v>
          </cell>
          <cell r="G270" t="str">
            <v>BU-034</v>
          </cell>
          <cell r="H270" t="str">
            <v>SAN JUAN RESIDENTIAL</v>
          </cell>
          <cell r="I270" t="str">
            <v>PUERTORICO</v>
          </cell>
          <cell r="J270" t="str">
            <v>PUERTO RICO DISTRICT</v>
          </cell>
          <cell r="K270" t="str">
            <v>SOUTH</v>
          </cell>
          <cell r="L270" t="str">
            <v>SOUTH REGION</v>
          </cell>
        </row>
        <row r="271">
          <cell r="A271" t="str">
            <v>M29</v>
          </cell>
          <cell r="B271" t="str">
            <v>M29-10-A-WA-3PO-050</v>
          </cell>
          <cell r="C271">
            <v>886</v>
          </cell>
          <cell r="D271">
            <v>4232</v>
          </cell>
          <cell r="F271" t="str">
            <v>Bellingham Medical Waste</v>
          </cell>
          <cell r="G271" t="str">
            <v>BU-967</v>
          </cell>
          <cell r="H271" t="str">
            <v>NON-OP SEATTLE</v>
          </cell>
          <cell r="I271" t="str">
            <v>WASHINGTON</v>
          </cell>
          <cell r="J271" t="str">
            <v>WASHINGTON DISTRICT</v>
          </cell>
          <cell r="K271" t="str">
            <v>WEST</v>
          </cell>
          <cell r="L271" t="str">
            <v>WEST REGION</v>
          </cell>
        </row>
        <row r="272">
          <cell r="A272">
            <v>233</v>
          </cell>
          <cell r="B272" t="str">
            <v>233-10-A-UT-07O-050</v>
          </cell>
          <cell r="C272">
            <v>93</v>
          </cell>
          <cell r="D272">
            <v>4233</v>
          </cell>
          <cell r="E272" t="str">
            <v>Yes</v>
          </cell>
          <cell r="F272" t="str">
            <v>AWS - St. George</v>
          </cell>
          <cell r="G272" t="str">
            <v>BU-114</v>
          </cell>
          <cell r="H272" t="str">
            <v>WESTERN UTAH</v>
          </cell>
          <cell r="I272" t="str">
            <v>MOUNTAIN</v>
          </cell>
          <cell r="J272" t="str">
            <v>MOUNTAIN DISTRICT</v>
          </cell>
          <cell r="K272" t="str">
            <v>WEST</v>
          </cell>
          <cell r="L272" t="str">
            <v>WEST REGION</v>
          </cell>
        </row>
        <row r="273">
          <cell r="A273" t="str">
            <v>M36</v>
          </cell>
          <cell r="B273" t="str">
            <v>M36-10-A-OR-6QO-050</v>
          </cell>
          <cell r="C273">
            <v>887</v>
          </cell>
          <cell r="D273">
            <v>4234</v>
          </cell>
          <cell r="F273" t="str">
            <v>Bio-Med of Oregon, Inc</v>
          </cell>
          <cell r="G273" t="str">
            <v>BU-254</v>
          </cell>
          <cell r="H273" t="str">
            <v>ALBANY/CORVALIS</v>
          </cell>
          <cell r="I273" t="str">
            <v>ORIDMT</v>
          </cell>
          <cell r="J273" t="str">
            <v>OREGON-IDAHO-MONTANA DISTRICT</v>
          </cell>
          <cell r="K273" t="str">
            <v>WEST</v>
          </cell>
          <cell r="L273" t="str">
            <v>WEST REGION</v>
          </cell>
        </row>
        <row r="274">
          <cell r="A274">
            <v>235</v>
          </cell>
          <cell r="B274" t="str">
            <v>235-10-A-MI-20O-050</v>
          </cell>
          <cell r="C274">
            <v>94</v>
          </cell>
          <cell r="D274">
            <v>4235</v>
          </cell>
          <cell r="F274" t="str">
            <v>Manistee County L/F</v>
          </cell>
          <cell r="G274" t="str">
            <v>BU-084</v>
          </cell>
          <cell r="H274" t="str">
            <v>MANISTEE/PIERSON</v>
          </cell>
          <cell r="I274" t="str">
            <v>MICHIGAN</v>
          </cell>
          <cell r="J274" t="str">
            <v>MICHIGAN DISTRICT</v>
          </cell>
          <cell r="K274" t="str">
            <v>MIDWEST</v>
          </cell>
          <cell r="L274" t="str">
            <v>MIDWEST REGION</v>
          </cell>
        </row>
        <row r="275">
          <cell r="A275">
            <v>236</v>
          </cell>
          <cell r="B275" t="str">
            <v>236-10-A-MI-21O-050</v>
          </cell>
          <cell r="C275">
            <v>95</v>
          </cell>
          <cell r="D275">
            <v>4236</v>
          </cell>
          <cell r="F275" t="str">
            <v>Central Sanitary L/F</v>
          </cell>
          <cell r="G275" t="str">
            <v>BU-084</v>
          </cell>
          <cell r="H275" t="str">
            <v>MANISTEE/PIERSON</v>
          </cell>
          <cell r="I275" t="str">
            <v>MICHIGAN</v>
          </cell>
          <cell r="J275" t="str">
            <v>MICHIGAN DISTRICT</v>
          </cell>
          <cell r="K275" t="str">
            <v>MIDWEST</v>
          </cell>
          <cell r="L275" t="str">
            <v>MIDWEST REGION</v>
          </cell>
        </row>
        <row r="276">
          <cell r="A276">
            <v>237</v>
          </cell>
          <cell r="B276" t="str">
            <v>237-10-A-MI-15O-050</v>
          </cell>
          <cell r="C276">
            <v>96</v>
          </cell>
          <cell r="D276">
            <v>4237</v>
          </cell>
          <cell r="E276" t="str">
            <v>Yes</v>
          </cell>
          <cell r="F276" t="str">
            <v>AWS - Flint</v>
          </cell>
          <cell r="G276" t="str">
            <v>BU-222</v>
          </cell>
          <cell r="H276" t="str">
            <v>DETROIT NORTH</v>
          </cell>
          <cell r="I276" t="str">
            <v>MICHIGAN</v>
          </cell>
          <cell r="J276" t="str">
            <v>MICHIGAN DISTRICT</v>
          </cell>
          <cell r="K276" t="str">
            <v>MIDWEST</v>
          </cell>
          <cell r="L276" t="str">
            <v>MIDWEST REGION</v>
          </cell>
        </row>
        <row r="277">
          <cell r="A277">
            <v>238</v>
          </cell>
          <cell r="B277" t="str">
            <v>238-10-A-MI-16O-050</v>
          </cell>
          <cell r="C277">
            <v>97</v>
          </cell>
          <cell r="D277">
            <v>4238</v>
          </cell>
          <cell r="F277" t="str">
            <v>Citizens Disposal L/F</v>
          </cell>
          <cell r="G277" t="str">
            <v>BU-055</v>
          </cell>
          <cell r="H277" t="str">
            <v>EASTERN MICHIGAN LANDFILLS</v>
          </cell>
          <cell r="I277" t="str">
            <v>MICHIGAN</v>
          </cell>
          <cell r="J277" t="str">
            <v>MICHIGAN DISTRICT</v>
          </cell>
          <cell r="K277" t="str">
            <v>MIDWEST</v>
          </cell>
          <cell r="L277" t="str">
            <v>MIDWEST REGION</v>
          </cell>
        </row>
        <row r="278">
          <cell r="A278">
            <v>239</v>
          </cell>
          <cell r="B278" t="str">
            <v>239-10-A-MI-20O-050</v>
          </cell>
          <cell r="C278">
            <v>98</v>
          </cell>
          <cell r="D278">
            <v>4239</v>
          </cell>
          <cell r="E278" t="str">
            <v>Yes</v>
          </cell>
          <cell r="F278" t="str">
            <v>AWS - Manistee</v>
          </cell>
          <cell r="G278" t="str">
            <v>BU-084</v>
          </cell>
          <cell r="H278" t="str">
            <v>MANISTEE/PIERSON</v>
          </cell>
          <cell r="I278" t="str">
            <v>MICHIGAN</v>
          </cell>
          <cell r="J278" t="str">
            <v>MICHIGAN DISTRICT</v>
          </cell>
          <cell r="K278" t="str">
            <v>MIDWEST</v>
          </cell>
          <cell r="L278" t="str">
            <v>MIDWEST REGION</v>
          </cell>
        </row>
        <row r="279">
          <cell r="A279">
            <v>240</v>
          </cell>
          <cell r="B279" t="str">
            <v>240-10-A-MI-13O-050</v>
          </cell>
          <cell r="C279">
            <v>99</v>
          </cell>
          <cell r="D279">
            <v>4240</v>
          </cell>
          <cell r="E279" t="str">
            <v>Yes</v>
          </cell>
          <cell r="F279" t="str">
            <v>AWS - Jenison</v>
          </cell>
          <cell r="G279" t="str">
            <v>BU-082</v>
          </cell>
          <cell r="H279" t="str">
            <v>JENISON</v>
          </cell>
          <cell r="I279" t="str">
            <v>MICHIGAN</v>
          </cell>
          <cell r="J279" t="str">
            <v>MICHIGAN DISTRICT</v>
          </cell>
          <cell r="K279" t="str">
            <v>MIDWEST</v>
          </cell>
          <cell r="L279" t="str">
            <v>MIDWEST REGION</v>
          </cell>
        </row>
        <row r="280">
          <cell r="A280">
            <v>241</v>
          </cell>
          <cell r="B280" t="str">
            <v>241-10-A-MI-13O-050</v>
          </cell>
          <cell r="C280">
            <v>100</v>
          </cell>
          <cell r="D280">
            <v>4241</v>
          </cell>
          <cell r="E280" t="str">
            <v>Yes</v>
          </cell>
          <cell r="F280" t="str">
            <v>AWS - Detroit West</v>
          </cell>
          <cell r="G280" t="str">
            <v>BU-053</v>
          </cell>
          <cell r="H280" t="str">
            <v>DETROIT</v>
          </cell>
          <cell r="I280" t="str">
            <v>MICHIGAN</v>
          </cell>
          <cell r="J280" t="str">
            <v>MICHIGAN DISTRICT</v>
          </cell>
          <cell r="K280" t="str">
            <v>MIDWEST</v>
          </cell>
          <cell r="L280" t="str">
            <v>MIDWEST REGION</v>
          </cell>
        </row>
        <row r="281">
          <cell r="A281">
            <v>242</v>
          </cell>
          <cell r="B281" t="str">
            <v>242-10-A-MI-17O-050</v>
          </cell>
          <cell r="C281">
            <v>101</v>
          </cell>
          <cell r="D281">
            <v>4242</v>
          </cell>
          <cell r="F281" t="str">
            <v>Sauk Trail Hills Development</v>
          </cell>
          <cell r="G281" t="str">
            <v>BU-055</v>
          </cell>
          <cell r="H281" t="str">
            <v>EASTERN MICHIGAN LANDFILLS</v>
          </cell>
          <cell r="I281" t="str">
            <v>MICHIGAN</v>
          </cell>
          <cell r="J281" t="str">
            <v>MICHIGAN DISTRICT</v>
          </cell>
          <cell r="K281" t="str">
            <v>MIDWEST</v>
          </cell>
          <cell r="L281" t="str">
            <v>MIDWEST REGION</v>
          </cell>
        </row>
        <row r="282">
          <cell r="A282">
            <v>243</v>
          </cell>
          <cell r="B282" t="str">
            <v>243-10-A-MI-18O-050</v>
          </cell>
          <cell r="C282">
            <v>102</v>
          </cell>
          <cell r="D282">
            <v>4243</v>
          </cell>
          <cell r="F282" t="str">
            <v>Oakland Heights Development</v>
          </cell>
          <cell r="G282" t="str">
            <v>BU-055</v>
          </cell>
          <cell r="H282" t="str">
            <v>EASTERN MICHIGAN LANDFILLS</v>
          </cell>
          <cell r="I282" t="str">
            <v>MICHIGAN</v>
          </cell>
          <cell r="J282" t="str">
            <v>MICHIGAN DISTRICT</v>
          </cell>
          <cell r="K282" t="str">
            <v>MIDWEST</v>
          </cell>
          <cell r="L282" t="str">
            <v>MIDWEST REGION</v>
          </cell>
        </row>
        <row r="283">
          <cell r="A283" t="str">
            <v>N03</v>
          </cell>
          <cell r="B283" t="str">
            <v>N03-10-A-MA-8OO-050</v>
          </cell>
          <cell r="C283">
            <v>888</v>
          </cell>
          <cell r="D283">
            <v>4244</v>
          </cell>
          <cell r="F283" t="str">
            <v>Boston ABC</v>
          </cell>
          <cell r="G283" t="str">
            <v>BU-134</v>
          </cell>
          <cell r="H283" t="str">
            <v>FALL RIVER</v>
          </cell>
          <cell r="I283" t="str">
            <v>NEWENG</v>
          </cell>
          <cell r="J283" t="str">
            <v>NEW ENGLAND DISTRICT</v>
          </cell>
          <cell r="K283" t="str">
            <v>EAST</v>
          </cell>
          <cell r="L283" t="str">
            <v>EAST REGION</v>
          </cell>
        </row>
        <row r="284">
          <cell r="A284" t="str">
            <v>N19</v>
          </cell>
          <cell r="B284" t="str">
            <v>N19-10-A-PA-8AO-050</v>
          </cell>
          <cell r="C284">
            <v>889</v>
          </cell>
          <cell r="D284">
            <v>4245</v>
          </cell>
          <cell r="F284" t="str">
            <v>EPenn District</v>
          </cell>
          <cell r="G284" t="str">
            <v>BU-941</v>
          </cell>
          <cell r="H284" t="str">
            <v>NON-OP EASTERN PENNSYLVANIA</v>
          </cell>
          <cell r="I284" t="str">
            <v>EPENN</v>
          </cell>
          <cell r="J284" t="str">
            <v>EASTERN PENNSYLVANIA DISTRICT</v>
          </cell>
          <cell r="K284" t="str">
            <v>EAST</v>
          </cell>
          <cell r="L284" t="str">
            <v>EAST REGION</v>
          </cell>
        </row>
        <row r="285">
          <cell r="A285" t="str">
            <v>N22</v>
          </cell>
          <cell r="B285" t="str">
            <v>N22-10-A-PA-8AO-050</v>
          </cell>
          <cell r="C285">
            <v>890</v>
          </cell>
          <cell r="D285">
            <v>4246</v>
          </cell>
          <cell r="F285" t="str">
            <v>Western Penn District Office</v>
          </cell>
          <cell r="G285" t="str">
            <v>BU-978</v>
          </cell>
          <cell r="H285" t="str">
            <v>NON-OP WESTERN PENNSYLVANIA</v>
          </cell>
          <cell r="I285" t="str">
            <v>WPENN</v>
          </cell>
          <cell r="J285" t="str">
            <v>WESTERN PENNSYLVANIA DISTRICT</v>
          </cell>
          <cell r="K285" t="str">
            <v>EAST</v>
          </cell>
          <cell r="L285" t="str">
            <v>EAST REGION</v>
          </cell>
        </row>
        <row r="286">
          <cell r="A286">
            <v>247</v>
          </cell>
          <cell r="B286" t="str">
            <v>247-10-A-MI-74O-050</v>
          </cell>
          <cell r="C286">
            <v>103</v>
          </cell>
          <cell r="D286">
            <v>4247</v>
          </cell>
          <cell r="E286" t="str">
            <v>Yes</v>
          </cell>
          <cell r="F286" t="str">
            <v>AWS - Detroit</v>
          </cell>
          <cell r="G286" t="str">
            <v>BU-053</v>
          </cell>
          <cell r="H286" t="str">
            <v>DETROIT</v>
          </cell>
          <cell r="I286" t="str">
            <v>MICHIGAN</v>
          </cell>
          <cell r="J286" t="str">
            <v>MICHIGAN DISTRICT</v>
          </cell>
          <cell r="K286" t="str">
            <v>MIDWEST</v>
          </cell>
          <cell r="L286" t="str">
            <v>MIDWEST REGION</v>
          </cell>
        </row>
        <row r="287">
          <cell r="A287" t="str">
            <v>N31</v>
          </cell>
          <cell r="B287" t="str">
            <v>N31-10-A-MD-9BO-050</v>
          </cell>
          <cell r="C287">
            <v>891</v>
          </cell>
          <cell r="D287">
            <v>4248</v>
          </cell>
          <cell r="F287" t="str">
            <v>Baltimore ABC</v>
          </cell>
          <cell r="G287" t="str">
            <v>BU-206</v>
          </cell>
          <cell r="H287" t="str">
            <v>BALTIMORE</v>
          </cell>
          <cell r="I287" t="str">
            <v>CHESAPEAKE</v>
          </cell>
          <cell r="J287" t="str">
            <v>CHESAPEAKE DISTRICT</v>
          </cell>
          <cell r="K287" t="str">
            <v>EAST</v>
          </cell>
          <cell r="L287" t="str">
            <v>EAST REGION</v>
          </cell>
        </row>
        <row r="288">
          <cell r="A288">
            <v>249</v>
          </cell>
          <cell r="B288" t="str">
            <v>249-10-A-MI-1CO-050</v>
          </cell>
          <cell r="C288">
            <v>104</v>
          </cell>
          <cell r="D288">
            <v>4249</v>
          </cell>
          <cell r="E288" t="str">
            <v>Yes</v>
          </cell>
          <cell r="F288" t="str">
            <v>AWS - Kalamazoo</v>
          </cell>
          <cell r="G288" t="str">
            <v>BU-083</v>
          </cell>
          <cell r="H288" t="str">
            <v>KALAMAZOO</v>
          </cell>
          <cell r="I288" t="str">
            <v>MICHIGAN</v>
          </cell>
          <cell r="J288" t="str">
            <v>MICHIGAN DISTRICT</v>
          </cell>
          <cell r="K288" t="str">
            <v>MIDWEST</v>
          </cell>
          <cell r="L288" t="str">
            <v>MIDWEST REGION</v>
          </cell>
        </row>
        <row r="289">
          <cell r="A289" t="str">
            <v>N91</v>
          </cell>
          <cell r="B289" t="str">
            <v>N91-10-A-MN-3PO-050</v>
          </cell>
          <cell r="C289">
            <v>892</v>
          </cell>
          <cell r="D289">
            <v>4250</v>
          </cell>
          <cell r="F289" t="str">
            <v>Minnesota District</v>
          </cell>
          <cell r="G289" t="str">
            <v>BU-948</v>
          </cell>
          <cell r="H289" t="str">
            <v>NON-OP MINNESOTA</v>
          </cell>
          <cell r="I289" t="str">
            <v>MINNESOTA</v>
          </cell>
          <cell r="J289" t="str">
            <v>MINNESOTA DISTRICT</v>
          </cell>
          <cell r="K289" t="str">
            <v>MIDWEST</v>
          </cell>
          <cell r="L289" t="str">
            <v>MIDWEST REGION</v>
          </cell>
        </row>
        <row r="290">
          <cell r="A290" t="str">
            <v>R01</v>
          </cell>
          <cell r="B290" t="str">
            <v>R01-10-A-TX-8ZO-050</v>
          </cell>
          <cell r="C290">
            <v>1266</v>
          </cell>
          <cell r="D290">
            <v>4251</v>
          </cell>
          <cell r="F290" t="str">
            <v>Amarillo MRF</v>
          </cell>
          <cell r="G290" t="str">
            <v>BU-021</v>
          </cell>
          <cell r="H290" t="str">
            <v>WEST TEXAS</v>
          </cell>
          <cell r="I290" t="str">
            <v>DFW/WESTTX</v>
          </cell>
          <cell r="J290" t="str">
            <v>DFW/WEST TEXAS DISTIRCT</v>
          </cell>
          <cell r="K290" t="str">
            <v>SOUTH</v>
          </cell>
          <cell r="L290" t="str">
            <v>SOUTH REGION</v>
          </cell>
        </row>
        <row r="291">
          <cell r="A291" t="str">
            <v>R03</v>
          </cell>
          <cell r="B291" t="str">
            <v>R03-10-A-NH-3PO-050</v>
          </cell>
          <cell r="C291">
            <v>1267</v>
          </cell>
          <cell r="D291">
            <v>4252</v>
          </cell>
          <cell r="F291" t="str">
            <v>Hookset</v>
          </cell>
          <cell r="G291" t="str">
            <v>BU-141</v>
          </cell>
          <cell r="H291" t="str">
            <v>TYNGSBORO</v>
          </cell>
          <cell r="I291" t="str">
            <v>NEWENG</v>
          </cell>
          <cell r="J291" t="str">
            <v>NEW ENGLAND DISTRICT</v>
          </cell>
          <cell r="K291" t="str">
            <v>EAST</v>
          </cell>
          <cell r="L291" t="str">
            <v>EAST REGION</v>
          </cell>
        </row>
        <row r="292">
          <cell r="A292">
            <v>253</v>
          </cell>
          <cell r="B292" t="str">
            <v>253-10-A-MI-C1O-050</v>
          </cell>
          <cell r="C292">
            <v>105</v>
          </cell>
          <cell r="D292">
            <v>4253</v>
          </cell>
          <cell r="E292" t="str">
            <v>Yes</v>
          </cell>
          <cell r="F292" t="str">
            <v>AWS - Detroit North</v>
          </cell>
          <cell r="G292" t="str">
            <v>BU-222</v>
          </cell>
          <cell r="H292" t="str">
            <v>DETROIT NORTH</v>
          </cell>
          <cell r="I292" t="str">
            <v>MICHIGAN</v>
          </cell>
          <cell r="J292" t="str">
            <v>MICHIGAN DISTRICT</v>
          </cell>
          <cell r="K292" t="str">
            <v>MIDWEST</v>
          </cell>
          <cell r="L292" t="str">
            <v>MIDWEST REGION</v>
          </cell>
        </row>
        <row r="293">
          <cell r="A293" t="str">
            <v>R05</v>
          </cell>
          <cell r="B293" t="str">
            <v>R05-10-A-MD-9BO-050</v>
          </cell>
          <cell r="C293">
            <v>1268</v>
          </cell>
          <cell r="D293">
            <v>4254</v>
          </cell>
          <cell r="F293" t="str">
            <v>Elkridge</v>
          </cell>
          <cell r="G293" t="str">
            <v>BU-935</v>
          </cell>
          <cell r="H293" t="str">
            <v>NON-OP CHESAPEAKE</v>
          </cell>
          <cell r="I293" t="str">
            <v>CHESAPEAKE</v>
          </cell>
          <cell r="J293" t="str">
            <v>CHESAPEAKE DISTRICT</v>
          </cell>
          <cell r="K293" t="str">
            <v>EAST</v>
          </cell>
          <cell r="L293" t="str">
            <v>EAST REGION</v>
          </cell>
        </row>
        <row r="294">
          <cell r="A294" t="str">
            <v>R06</v>
          </cell>
          <cell r="B294" t="str">
            <v>R06-10-A-MS-8TO-050</v>
          </cell>
          <cell r="C294">
            <v>1269</v>
          </cell>
          <cell r="D294">
            <v>4255</v>
          </cell>
          <cell r="F294" t="str">
            <v>Hudson-Krohn</v>
          </cell>
          <cell r="G294" t="str">
            <v>BU-198</v>
          </cell>
          <cell r="H294" t="str">
            <v>MOBILE</v>
          </cell>
          <cell r="I294" t="str">
            <v>GULFCOAST</v>
          </cell>
          <cell r="J294" t="str">
            <v>GULF COAST DISTRICT</v>
          </cell>
          <cell r="K294" t="str">
            <v>SOUTH</v>
          </cell>
          <cell r="L294" t="str">
            <v>SOUTH REGION</v>
          </cell>
        </row>
        <row r="295">
          <cell r="A295" t="str">
            <v>R08</v>
          </cell>
          <cell r="B295" t="str">
            <v>R08-10-A-TX-8ZO-050</v>
          </cell>
          <cell r="C295">
            <v>1271</v>
          </cell>
          <cell r="D295">
            <v>4256</v>
          </cell>
          <cell r="F295" t="str">
            <v>Acco-Austin</v>
          </cell>
          <cell r="G295" t="str">
            <v>BU-023</v>
          </cell>
          <cell r="H295" t="str">
            <v>AUSTIN</v>
          </cell>
          <cell r="I295" t="str">
            <v>SCTEXAS</v>
          </cell>
          <cell r="J295" t="str">
            <v>SOUTH CENTRAL TEXAS DISTRICT</v>
          </cell>
          <cell r="K295" t="str">
            <v>SOUTH</v>
          </cell>
          <cell r="L295" t="str">
            <v>SOUTH REGION</v>
          </cell>
        </row>
        <row r="296">
          <cell r="A296" t="str">
            <v>R10</v>
          </cell>
          <cell r="B296" t="str">
            <v>R10-10-A-TX-8ZO-050</v>
          </cell>
          <cell r="C296">
            <v>1272</v>
          </cell>
          <cell r="D296">
            <v>4257</v>
          </cell>
          <cell r="F296" t="str">
            <v>Acco-San Antonio</v>
          </cell>
          <cell r="G296" t="str">
            <v>BU-025</v>
          </cell>
          <cell r="H296" t="str">
            <v>SAN ANTONIO</v>
          </cell>
          <cell r="I296" t="str">
            <v>SCTEXAS</v>
          </cell>
          <cell r="J296" t="str">
            <v>SOUTH CENTRAL TEXAS DISTRICT</v>
          </cell>
          <cell r="K296" t="str">
            <v>SOUTH</v>
          </cell>
          <cell r="L296" t="str">
            <v>SOUTH REGION</v>
          </cell>
        </row>
        <row r="297">
          <cell r="A297" t="str">
            <v>R14</v>
          </cell>
          <cell r="B297" t="str">
            <v>R14-10-A-LA-9BO-050</v>
          </cell>
          <cell r="C297">
            <v>1273</v>
          </cell>
          <cell r="D297">
            <v>4258</v>
          </cell>
          <cell r="F297" t="str">
            <v>Shreveport</v>
          </cell>
          <cell r="G297" t="str">
            <v>BU-281</v>
          </cell>
          <cell r="H297" t="str">
            <v>SHREVEPORT</v>
          </cell>
          <cell r="I297" t="str">
            <v>ETEXAS</v>
          </cell>
          <cell r="J297" t="str">
            <v>EAST TEXAS DISTRICT</v>
          </cell>
          <cell r="K297" t="str">
            <v>SOUTH</v>
          </cell>
          <cell r="L297" t="str">
            <v>SOUTH REGION</v>
          </cell>
        </row>
        <row r="298">
          <cell r="A298">
            <v>259</v>
          </cell>
          <cell r="B298" t="str">
            <v>259-10-A-MI-C1O-050</v>
          </cell>
          <cell r="C298">
            <v>106</v>
          </cell>
          <cell r="D298">
            <v>4259</v>
          </cell>
          <cell r="E298" t="str">
            <v>Yes</v>
          </cell>
          <cell r="F298" t="str">
            <v>AWS - Toledo</v>
          </cell>
          <cell r="G298" t="str">
            <v>BU-066</v>
          </cell>
          <cell r="H298" t="str">
            <v>TOLEDO</v>
          </cell>
          <cell r="I298" t="str">
            <v>OHIO</v>
          </cell>
          <cell r="J298" t="str">
            <v>OHIO DISTRICT</v>
          </cell>
          <cell r="K298" t="str">
            <v>EAST</v>
          </cell>
          <cell r="L298" t="str">
            <v>EAST REGION</v>
          </cell>
        </row>
        <row r="299">
          <cell r="A299">
            <v>260</v>
          </cell>
          <cell r="B299" t="str">
            <v>260-10-A-OH-9FO-050</v>
          </cell>
          <cell r="C299">
            <v>107</v>
          </cell>
          <cell r="D299">
            <v>4260</v>
          </cell>
          <cell r="E299" t="str">
            <v>Yes</v>
          </cell>
          <cell r="F299" t="str">
            <v>AWS - Dayton</v>
          </cell>
          <cell r="G299" t="str">
            <v>BU-089</v>
          </cell>
          <cell r="H299" t="str">
            <v>WESTERN OHIO</v>
          </cell>
          <cell r="I299" t="str">
            <v>OHIO</v>
          </cell>
          <cell r="J299" t="str">
            <v>OHIO DISTRICT</v>
          </cell>
          <cell r="K299" t="str">
            <v>EAST</v>
          </cell>
          <cell r="L299" t="str">
            <v>EAST REGION</v>
          </cell>
        </row>
        <row r="300">
          <cell r="A300">
            <v>261</v>
          </cell>
          <cell r="B300" t="str">
            <v>261-10-A-MI-D2O-050</v>
          </cell>
          <cell r="C300">
            <v>108</v>
          </cell>
          <cell r="D300">
            <v>4261</v>
          </cell>
          <cell r="E300" t="str">
            <v>Yes</v>
          </cell>
          <cell r="F300" t="str">
            <v>Resource Management Division</v>
          </cell>
          <cell r="G300" t="str">
            <v>BU-056</v>
          </cell>
          <cell r="H300" t="str">
            <v>ENVIRONMENTAL MANAGEMENT GROUP</v>
          </cell>
          <cell r="I300" t="str">
            <v>MICHIGAN</v>
          </cell>
          <cell r="J300" t="str">
            <v>MICHIGAN DISTRICT</v>
          </cell>
          <cell r="K300" t="str">
            <v>MIDWEST</v>
          </cell>
          <cell r="L300" t="str">
            <v>MIDWEST REGION</v>
          </cell>
        </row>
        <row r="301">
          <cell r="A301">
            <v>262</v>
          </cell>
          <cell r="B301" t="str">
            <v>262-10-A-OH-5ZO-050</v>
          </cell>
          <cell r="C301">
            <v>109</v>
          </cell>
          <cell r="D301">
            <v>4262</v>
          </cell>
          <cell r="E301" t="str">
            <v>Yes</v>
          </cell>
          <cell r="F301" t="str">
            <v>AWS - Youngstown</v>
          </cell>
          <cell r="G301" t="str">
            <v>BU-183</v>
          </cell>
          <cell r="H301" t="str">
            <v>YOUNGSTOWN</v>
          </cell>
          <cell r="I301" t="str">
            <v>WPENN</v>
          </cell>
          <cell r="J301" t="str">
            <v>WESTERN PENNSYLVANIA DISTRICT</v>
          </cell>
          <cell r="K301" t="str">
            <v>EAST</v>
          </cell>
          <cell r="L301" t="str">
            <v>EAST REGION</v>
          </cell>
        </row>
        <row r="302">
          <cell r="A302">
            <v>263</v>
          </cell>
          <cell r="B302" t="str">
            <v>263-10-A-OH-5ZO-050</v>
          </cell>
          <cell r="C302">
            <v>110</v>
          </cell>
          <cell r="D302">
            <v>4263</v>
          </cell>
          <cell r="E302" t="str">
            <v>Yes</v>
          </cell>
          <cell r="F302" t="str">
            <v>AWS - Sandusky</v>
          </cell>
          <cell r="G302" t="str">
            <v>BU-080</v>
          </cell>
          <cell r="H302" t="str">
            <v>SANDUSKY</v>
          </cell>
          <cell r="I302" t="str">
            <v>OHIO</v>
          </cell>
          <cell r="J302" t="str">
            <v>OHIO DISTRICT</v>
          </cell>
          <cell r="K302" t="str">
            <v>EAST</v>
          </cell>
          <cell r="L302" t="str">
            <v>EAST REGION</v>
          </cell>
        </row>
        <row r="303">
          <cell r="A303">
            <v>264</v>
          </cell>
          <cell r="B303" t="str">
            <v>264-10-A-PA-8AO-050</v>
          </cell>
          <cell r="C303">
            <v>111</v>
          </cell>
          <cell r="D303">
            <v>4264</v>
          </cell>
          <cell r="E303" t="str">
            <v>Yes</v>
          </cell>
          <cell r="F303" t="str">
            <v>AWS - Pittsburgh</v>
          </cell>
          <cell r="G303" t="str">
            <v>BU-166</v>
          </cell>
          <cell r="H303" t="str">
            <v>PITTSBURGH</v>
          </cell>
          <cell r="I303" t="str">
            <v>WPENN</v>
          </cell>
          <cell r="J303" t="str">
            <v>WESTERN PENNSYLVANIA DISTRICT</v>
          </cell>
          <cell r="K303" t="str">
            <v>EAST</v>
          </cell>
          <cell r="L303" t="str">
            <v>EAST REGION</v>
          </cell>
        </row>
        <row r="304">
          <cell r="A304" t="str">
            <v>R19</v>
          </cell>
          <cell r="B304" t="str">
            <v>R19-10-A-MA-8OO-050</v>
          </cell>
          <cell r="C304">
            <v>1274</v>
          </cell>
          <cell r="D304">
            <v>4265</v>
          </cell>
          <cell r="F304" t="str">
            <v>Brockton Recyclery</v>
          </cell>
          <cell r="G304" t="str">
            <v>BU-134</v>
          </cell>
          <cell r="H304" t="str">
            <v>FALL RIVER</v>
          </cell>
          <cell r="I304" t="str">
            <v>NEWENG</v>
          </cell>
          <cell r="J304" t="str">
            <v>NEW ENGLAND DISTRICT</v>
          </cell>
          <cell r="K304" t="str">
            <v>EAST</v>
          </cell>
          <cell r="L304" t="str">
            <v>EAST REGION</v>
          </cell>
        </row>
        <row r="305">
          <cell r="A305" t="str">
            <v>R24</v>
          </cell>
          <cell r="B305" t="str">
            <v>R24-10-A-OH-5ZO-050</v>
          </cell>
          <cell r="C305">
            <v>1275</v>
          </cell>
          <cell r="D305">
            <v>4266</v>
          </cell>
          <cell r="F305" t="str">
            <v>Lorin Cnty Resource Recovery</v>
          </cell>
          <cell r="G305" t="str">
            <v>BU-077</v>
          </cell>
          <cell r="H305" t="str">
            <v>ELYRIA</v>
          </cell>
          <cell r="I305" t="str">
            <v>OHIO</v>
          </cell>
          <cell r="J305" t="str">
            <v>OHIO DISTRICT</v>
          </cell>
          <cell r="K305" t="str">
            <v>EAST</v>
          </cell>
          <cell r="L305" t="str">
            <v>EAST REGION</v>
          </cell>
        </row>
        <row r="306">
          <cell r="A306" t="str">
            <v>R29</v>
          </cell>
          <cell r="B306" t="str">
            <v>R29-10-A-VA-9BO-050</v>
          </cell>
          <cell r="C306">
            <v>1276</v>
          </cell>
          <cell r="D306">
            <v>4267</v>
          </cell>
          <cell r="E306" t="str">
            <v>Yes</v>
          </cell>
          <cell r="F306" t="str">
            <v>AWS - Fredericksburg</v>
          </cell>
          <cell r="G306" t="str">
            <v>BU-209</v>
          </cell>
          <cell r="H306" t="str">
            <v>NORTHERN VIRGINIA</v>
          </cell>
          <cell r="I306" t="str">
            <v>CHESAPEAKE</v>
          </cell>
          <cell r="J306" t="str">
            <v>CHESAPEAKE DISTRICT</v>
          </cell>
          <cell r="K306" t="str">
            <v>EAST</v>
          </cell>
          <cell r="L306" t="str">
            <v>EAST REGION</v>
          </cell>
        </row>
        <row r="307">
          <cell r="A307" t="str">
            <v>R30</v>
          </cell>
          <cell r="B307" t="str">
            <v>R30-10-A-GA-3PO-050</v>
          </cell>
          <cell r="C307">
            <v>1277</v>
          </cell>
          <cell r="D307">
            <v>4268</v>
          </cell>
          <cell r="F307" t="str">
            <v>Atlanta AW  RST Recyclery</v>
          </cell>
          <cell r="G307" t="str">
            <v>BU-931</v>
          </cell>
          <cell r="H307" t="str">
            <v>NON-OP ATLANTA</v>
          </cell>
          <cell r="I307" t="str">
            <v>GEORGIA</v>
          </cell>
          <cell r="J307" t="str">
            <v>GEORGIA DISTRICT</v>
          </cell>
          <cell r="K307" t="str">
            <v>SOUTH</v>
          </cell>
          <cell r="L307" t="str">
            <v>SOUTH REGION</v>
          </cell>
        </row>
        <row r="308">
          <cell r="A308" t="str">
            <v>R33</v>
          </cell>
          <cell r="B308" t="str">
            <v>R33-10-A-FL-C1O-050</v>
          </cell>
          <cell r="C308">
            <v>1278</v>
          </cell>
          <cell r="D308">
            <v>4269</v>
          </cell>
          <cell r="F308" t="str">
            <v>Pensacola Recycling</v>
          </cell>
          <cell r="G308" t="str">
            <v>BU-200</v>
          </cell>
          <cell r="H308" t="str">
            <v>PENSACOLA</v>
          </cell>
          <cell r="I308" t="str">
            <v>GULFCOAST</v>
          </cell>
          <cell r="J308" t="str">
            <v>GULF COAST DISTRICT</v>
          </cell>
          <cell r="K308" t="str">
            <v>SOUTH</v>
          </cell>
          <cell r="L308" t="str">
            <v>SOUTH REGION</v>
          </cell>
        </row>
        <row r="309">
          <cell r="A309">
            <v>270</v>
          </cell>
          <cell r="B309" t="str">
            <v>270-10-A-MI-13O-050</v>
          </cell>
          <cell r="C309">
            <v>112</v>
          </cell>
          <cell r="D309">
            <v>4270</v>
          </cell>
          <cell r="E309" t="str">
            <v>Yes</v>
          </cell>
          <cell r="F309" t="str">
            <v>AWS - Adrian</v>
          </cell>
          <cell r="G309" t="str">
            <v>BU-053</v>
          </cell>
          <cell r="H309" t="str">
            <v>DETROIT</v>
          </cell>
          <cell r="I309" t="str">
            <v>MICHIGAN</v>
          </cell>
          <cell r="J309" t="str">
            <v>MICHIGAN DISTRICT</v>
          </cell>
          <cell r="K309" t="str">
            <v>MIDWEST</v>
          </cell>
          <cell r="L309" t="str">
            <v>MIDWEST REGION</v>
          </cell>
        </row>
        <row r="310">
          <cell r="A310">
            <v>271</v>
          </cell>
          <cell r="B310" t="str">
            <v>271-10-A-IN-8WO-050</v>
          </cell>
          <cell r="C310">
            <v>113</v>
          </cell>
          <cell r="D310">
            <v>4271</v>
          </cell>
          <cell r="E310" t="str">
            <v>Yes</v>
          </cell>
          <cell r="F310" t="str">
            <v>AWS - Elkhart</v>
          </cell>
          <cell r="G310" t="str">
            <v>BU-071</v>
          </cell>
          <cell r="H310" t="str">
            <v>CENTRAL / NE INDIANA</v>
          </cell>
          <cell r="I310" t="str">
            <v>INDIANA</v>
          </cell>
          <cell r="J310" t="str">
            <v>INDIANA DISTRICT</v>
          </cell>
          <cell r="K310" t="str">
            <v>MIDWEST</v>
          </cell>
          <cell r="L310" t="str">
            <v>MIDWEST REGION</v>
          </cell>
        </row>
        <row r="311">
          <cell r="A311" t="str">
            <v>R34</v>
          </cell>
          <cell r="B311" t="str">
            <v>R34-10-A-NC-9BO-050</v>
          </cell>
          <cell r="C311">
            <v>1279</v>
          </cell>
          <cell r="D311">
            <v>4272</v>
          </cell>
          <cell r="F311" t="str">
            <v>Raleigh Recyclery</v>
          </cell>
          <cell r="G311" t="str">
            <v>BU-157</v>
          </cell>
          <cell r="H311" t="str">
            <v>RALEIGH / DURHAM</v>
          </cell>
          <cell r="I311" t="str">
            <v>CAROLINAS</v>
          </cell>
          <cell r="J311" t="str">
            <v>CAROLINAS DISTRICT</v>
          </cell>
          <cell r="K311" t="str">
            <v>EAST</v>
          </cell>
          <cell r="L311" t="str">
            <v>EAST REGION</v>
          </cell>
        </row>
        <row r="312">
          <cell r="A312">
            <v>273</v>
          </cell>
          <cell r="B312" t="str">
            <v>273-10-A-NY-5NO-050</v>
          </cell>
          <cell r="C312">
            <v>114</v>
          </cell>
          <cell r="D312">
            <v>4273</v>
          </cell>
          <cell r="E312" t="str">
            <v>Yes</v>
          </cell>
          <cell r="F312" t="str">
            <v>AWS - Brooklyn</v>
          </cell>
          <cell r="G312" t="str">
            <v>BU-162</v>
          </cell>
          <cell r="H312" t="str">
            <v>BRONX</v>
          </cell>
          <cell r="I312" t="str">
            <v>NEW YORK</v>
          </cell>
          <cell r="J312" t="str">
            <v>NEW YORK DISTRICT</v>
          </cell>
          <cell r="K312" t="str">
            <v>EAST</v>
          </cell>
          <cell r="L312" t="str">
            <v>EAST REGION</v>
          </cell>
        </row>
        <row r="313">
          <cell r="A313">
            <v>275</v>
          </cell>
          <cell r="B313" t="str">
            <v>275-10-A-NY-3XO-050</v>
          </cell>
          <cell r="C313">
            <v>116</v>
          </cell>
          <cell r="D313">
            <v>4275</v>
          </cell>
          <cell r="E313" t="str">
            <v>Yes</v>
          </cell>
          <cell r="F313" t="str">
            <v>Allied Waste of New York</v>
          </cell>
          <cell r="G313" t="str">
            <v>BU-957</v>
          </cell>
          <cell r="H313" t="str">
            <v>NON-OP NEW YORK CITY METRO</v>
          </cell>
          <cell r="I313" t="str">
            <v>NEW YORK</v>
          </cell>
          <cell r="J313" t="str">
            <v>NEW YORK DISTRICT</v>
          </cell>
          <cell r="K313" t="str">
            <v>EAST</v>
          </cell>
          <cell r="L313" t="str">
            <v>EAST REGION</v>
          </cell>
        </row>
        <row r="314">
          <cell r="A314" t="str">
            <v>R40</v>
          </cell>
          <cell r="B314" t="str">
            <v>R40-10-A-TX-8ZO-050</v>
          </cell>
          <cell r="C314">
            <v>1282</v>
          </cell>
          <cell r="D314">
            <v>4276</v>
          </cell>
          <cell r="F314" t="str">
            <v>Houston Resource Renewal Ctr</v>
          </cell>
          <cell r="G314" t="str">
            <v>BU-057</v>
          </cell>
          <cell r="H314" t="str">
            <v>HOUSTON POST COLLECTION</v>
          </cell>
          <cell r="I314" t="str">
            <v>HOUSTON</v>
          </cell>
          <cell r="J314" t="str">
            <v>HOUSTON DISTRICT</v>
          </cell>
          <cell r="K314" t="str">
            <v>SOUTH</v>
          </cell>
          <cell r="L314" t="str">
            <v>SOUTH REGION</v>
          </cell>
        </row>
        <row r="315">
          <cell r="A315" t="str">
            <v>R43</v>
          </cell>
          <cell r="B315" t="str">
            <v>R43-10-A-UT-3PO-050</v>
          </cell>
          <cell r="C315">
            <v>1283</v>
          </cell>
          <cell r="D315">
            <v>4277</v>
          </cell>
          <cell r="F315" t="str">
            <v>Fibres-Salt Lake</v>
          </cell>
          <cell r="G315" t="str">
            <v>BU-115</v>
          </cell>
          <cell r="H315" t="str">
            <v>SALT LAKE CITY / UTAH COUNTY</v>
          </cell>
          <cell r="I315" t="str">
            <v>MOUNTAIN</v>
          </cell>
          <cell r="J315" t="str">
            <v>MOUNTAIN DISTRICT</v>
          </cell>
          <cell r="K315" t="str">
            <v>WEST</v>
          </cell>
          <cell r="L315" t="str">
            <v>WEST REGION</v>
          </cell>
        </row>
        <row r="316">
          <cell r="A316" t="str">
            <v>R45</v>
          </cell>
          <cell r="B316" t="str">
            <v>R45-10-A-CA-5UO-050</v>
          </cell>
          <cell r="C316">
            <v>1284</v>
          </cell>
          <cell r="D316">
            <v>4278</v>
          </cell>
          <cell r="F316" t="str">
            <v>The Recyclery at Newby Island</v>
          </cell>
          <cell r="G316" t="str">
            <v>BU-247</v>
          </cell>
          <cell r="H316" t="str">
            <v>NEWBY ISLAND RECYCLERY</v>
          </cell>
          <cell r="I316" t="str">
            <v>BAYAREA</v>
          </cell>
          <cell r="J316" t="str">
            <v>BAY AREA DISTRICT</v>
          </cell>
          <cell r="K316" t="str">
            <v>WEST</v>
          </cell>
          <cell r="L316" t="str">
            <v>WEST REGION</v>
          </cell>
        </row>
        <row r="317">
          <cell r="A317" t="str">
            <v>R47</v>
          </cell>
          <cell r="B317" t="str">
            <v>R47-10-A-MN-C1O-050</v>
          </cell>
          <cell r="C317">
            <v>1285</v>
          </cell>
          <cell r="D317">
            <v>4280</v>
          </cell>
          <cell r="F317" t="str">
            <v>Inver Grove Recyclery</v>
          </cell>
          <cell r="G317" t="str">
            <v>BU-045</v>
          </cell>
          <cell r="H317" t="str">
            <v>TWIN CITIES POST COLLECTIONS</v>
          </cell>
          <cell r="I317" t="str">
            <v>MINNESOTA</v>
          </cell>
          <cell r="J317" t="str">
            <v>MINNESOTA DISTRICT</v>
          </cell>
          <cell r="K317" t="str">
            <v>MIDWEST</v>
          </cell>
          <cell r="L317" t="str">
            <v>MIDWEST REGION</v>
          </cell>
        </row>
        <row r="318">
          <cell r="A318" t="str">
            <v>R48</v>
          </cell>
          <cell r="B318" t="str">
            <v>R48-10-A-MN-3PO-050</v>
          </cell>
          <cell r="C318">
            <v>1286</v>
          </cell>
          <cell r="D318">
            <v>4281</v>
          </cell>
          <cell r="F318" t="str">
            <v>Minneapolis Recyclery</v>
          </cell>
          <cell r="G318" t="str">
            <v>BU-045</v>
          </cell>
          <cell r="H318" t="str">
            <v>TWIN CITIES POST COLLECTIONS</v>
          </cell>
          <cell r="I318" t="str">
            <v>MINNESOTA</v>
          </cell>
          <cell r="J318" t="str">
            <v>MINNESOTA DISTRICT</v>
          </cell>
          <cell r="K318" t="str">
            <v>MIDWEST</v>
          </cell>
          <cell r="L318" t="str">
            <v>MIDWEST REGION</v>
          </cell>
        </row>
        <row r="319">
          <cell r="A319" t="str">
            <v>R56</v>
          </cell>
          <cell r="B319" t="str">
            <v>R56-10-A-AL-9BO-050</v>
          </cell>
          <cell r="C319">
            <v>1287</v>
          </cell>
          <cell r="D319">
            <v>4282</v>
          </cell>
          <cell r="F319" t="str">
            <v>Huntsville Recyclery</v>
          </cell>
          <cell r="G319" t="str">
            <v>BU-005</v>
          </cell>
          <cell r="H319" t="str">
            <v>HUNTSVILLE</v>
          </cell>
          <cell r="I319" t="str">
            <v>GEORGIA</v>
          </cell>
          <cell r="J319" t="str">
            <v>GEORGIA DISTRICT</v>
          </cell>
          <cell r="K319" t="str">
            <v>SOUTH</v>
          </cell>
          <cell r="L319" t="str">
            <v>SOUTH REGION</v>
          </cell>
        </row>
        <row r="320">
          <cell r="A320" t="str">
            <v>R60</v>
          </cell>
          <cell r="B320" t="str">
            <v>R60-10-A-MT-C1O-050</v>
          </cell>
          <cell r="C320">
            <v>1288</v>
          </cell>
          <cell r="D320">
            <v>4283</v>
          </cell>
          <cell r="F320" t="str">
            <v>Missoula Recycling</v>
          </cell>
          <cell r="G320" t="str">
            <v>BU-112</v>
          </cell>
          <cell r="H320" t="str">
            <v>MONTANA</v>
          </cell>
          <cell r="I320" t="str">
            <v>ORIDMT</v>
          </cell>
          <cell r="J320" t="str">
            <v>OREGON-IDAHO-MONTANA DISTRICT</v>
          </cell>
          <cell r="K320" t="str">
            <v>WEST</v>
          </cell>
          <cell r="L320" t="str">
            <v>WEST REGION</v>
          </cell>
        </row>
        <row r="321">
          <cell r="A321">
            <v>287</v>
          </cell>
          <cell r="B321" t="str">
            <v>287-10-A-CT-3CO-050</v>
          </cell>
          <cell r="C321">
            <v>121</v>
          </cell>
          <cell r="D321">
            <v>4287</v>
          </cell>
          <cell r="E321" t="str">
            <v>Yes</v>
          </cell>
          <cell r="F321" t="str">
            <v>McCauley</v>
          </cell>
          <cell r="G321" t="str">
            <v>BU-958</v>
          </cell>
          <cell r="H321" t="str">
            <v>NON-OP EASTERN NEWYORK</v>
          </cell>
          <cell r="I321" t="str">
            <v>NEW YORK</v>
          </cell>
          <cell r="J321" t="str">
            <v>NEW YORK DISTRICT</v>
          </cell>
          <cell r="K321" t="str">
            <v>EAST</v>
          </cell>
          <cell r="L321" t="str">
            <v>EAST REGION</v>
          </cell>
        </row>
        <row r="322">
          <cell r="A322" t="str">
            <v>R62</v>
          </cell>
          <cell r="B322" t="str">
            <v>R62-10-A-MT-C1O-050</v>
          </cell>
          <cell r="C322">
            <v>1289</v>
          </cell>
          <cell r="D322">
            <v>4288</v>
          </cell>
          <cell r="F322" t="str">
            <v>Billings Recycle Now</v>
          </cell>
          <cell r="G322" t="str">
            <v>BU-112</v>
          </cell>
          <cell r="H322" t="str">
            <v>MONTANA</v>
          </cell>
          <cell r="I322" t="str">
            <v>ORIDMT</v>
          </cell>
          <cell r="J322" t="str">
            <v>OREGON-IDAHO-MONTANA DISTRICT</v>
          </cell>
          <cell r="K322" t="str">
            <v>WEST</v>
          </cell>
          <cell r="L322" t="str">
            <v>WEST REGION</v>
          </cell>
        </row>
        <row r="323">
          <cell r="A323" t="str">
            <v>R66</v>
          </cell>
          <cell r="B323" t="str">
            <v>R66-10-A-NJ-4BO-050</v>
          </cell>
          <cell r="C323">
            <v>1291</v>
          </cell>
          <cell r="D323">
            <v>4290</v>
          </cell>
          <cell r="F323" t="str">
            <v>Garden State Recycling</v>
          </cell>
          <cell r="G323" t="str">
            <v>BU-120</v>
          </cell>
          <cell r="H323" t="str">
            <v>PHILADELPHIA</v>
          </cell>
          <cell r="I323" t="str">
            <v>EPENN</v>
          </cell>
          <cell r="J323" t="str">
            <v>EASTERN PENNSYLVANIA DISTRICT</v>
          </cell>
          <cell r="K323" t="str">
            <v>EAST</v>
          </cell>
          <cell r="L323" t="str">
            <v>EAST REGION</v>
          </cell>
        </row>
        <row r="324">
          <cell r="A324" t="str">
            <v>R68</v>
          </cell>
          <cell r="B324" t="str">
            <v>R68-10-A-IL-C1O-050</v>
          </cell>
          <cell r="C324">
            <v>1293</v>
          </cell>
          <cell r="D324">
            <v>4291</v>
          </cell>
          <cell r="F324" t="str">
            <v>Elk Grove Recycling</v>
          </cell>
          <cell r="G324" t="str">
            <v>BU-040</v>
          </cell>
          <cell r="H324" t="str">
            <v>MELROSE PARK</v>
          </cell>
          <cell r="I324" t="str">
            <v>CHICAGO</v>
          </cell>
          <cell r="J324" t="str">
            <v>CHICAGO DISTRICT</v>
          </cell>
          <cell r="K324" t="str">
            <v>MIDWEST</v>
          </cell>
          <cell r="L324" t="str">
            <v>MIDWEST REGION</v>
          </cell>
        </row>
        <row r="325">
          <cell r="A325">
            <v>292</v>
          </cell>
          <cell r="B325" t="str">
            <v>292-10-A-NY-05O-050</v>
          </cell>
          <cell r="C325">
            <v>123</v>
          </cell>
          <cell r="D325">
            <v>4292</v>
          </cell>
          <cell r="F325" t="str">
            <v>Watertown L/F</v>
          </cell>
          <cell r="G325" t="str">
            <v>BU-958</v>
          </cell>
          <cell r="H325" t="str">
            <v>NON-OP EASTERN NEWYORK</v>
          </cell>
          <cell r="I325" t="str">
            <v>NEW YORK</v>
          </cell>
          <cell r="J325" t="str">
            <v>NEW YORK DISTRICT</v>
          </cell>
          <cell r="K325" t="str">
            <v>EAST</v>
          </cell>
          <cell r="L325" t="str">
            <v>EAST REGION</v>
          </cell>
        </row>
        <row r="326">
          <cell r="A326" t="str">
            <v>R69</v>
          </cell>
          <cell r="B326" t="str">
            <v>R69-10-A-OR-4VO-050</v>
          </cell>
          <cell r="C326">
            <v>1294</v>
          </cell>
          <cell r="D326">
            <v>4294</v>
          </cell>
          <cell r="F326" t="str">
            <v>Source Recycling, Inc</v>
          </cell>
          <cell r="G326" t="str">
            <v>BU-254</v>
          </cell>
          <cell r="H326" t="str">
            <v>ALBANY/CORVALIS</v>
          </cell>
          <cell r="I326" t="str">
            <v>ORIDMT</v>
          </cell>
          <cell r="J326" t="str">
            <v>OREGON-IDAHO-MONTANA DISTRICT</v>
          </cell>
          <cell r="K326" t="str">
            <v>WEST</v>
          </cell>
          <cell r="L326" t="str">
            <v>WEST REGION</v>
          </cell>
        </row>
        <row r="327">
          <cell r="A327" t="str">
            <v>R70</v>
          </cell>
          <cell r="B327" t="str">
            <v>R70-10-A-OR-4PO-050</v>
          </cell>
          <cell r="C327">
            <v>1295</v>
          </cell>
          <cell r="D327">
            <v>4295</v>
          </cell>
          <cell r="F327" t="str">
            <v>Willamette Resources, Inc</v>
          </cell>
          <cell r="G327" t="str">
            <v>BU-256</v>
          </cell>
          <cell r="H327" t="str">
            <v>OREGON METRO</v>
          </cell>
          <cell r="I327" t="str">
            <v>ORIDMT</v>
          </cell>
          <cell r="J327" t="str">
            <v>OREGON-IDAHO-MONTANA DISTRICT</v>
          </cell>
          <cell r="K327" t="str">
            <v>WEST</v>
          </cell>
          <cell r="L327" t="str">
            <v>WEST REGION</v>
          </cell>
        </row>
        <row r="328">
          <cell r="A328" t="str">
            <v>R71</v>
          </cell>
          <cell r="B328" t="str">
            <v>R71-10-A-OR-4TO-050</v>
          </cell>
          <cell r="C328">
            <v>1296</v>
          </cell>
          <cell r="D328">
            <v>4296</v>
          </cell>
          <cell r="F328" t="str">
            <v>Valley Landfills MRF</v>
          </cell>
          <cell r="G328" t="str">
            <v>BU-261</v>
          </cell>
          <cell r="H328" t="str">
            <v>WOODBURN/SALEM</v>
          </cell>
          <cell r="I328" t="str">
            <v>ORIDMT</v>
          </cell>
          <cell r="J328" t="str">
            <v>OREGON-IDAHO-MONTANA DISTRICT</v>
          </cell>
          <cell r="K328" t="str">
            <v>WEST</v>
          </cell>
          <cell r="L328" t="str">
            <v>WEST REGION</v>
          </cell>
        </row>
        <row r="329">
          <cell r="A329" t="str">
            <v>R73</v>
          </cell>
          <cell r="B329" t="str">
            <v>R73-10-A-OH-13O-050</v>
          </cell>
          <cell r="C329">
            <v>1297</v>
          </cell>
          <cell r="D329">
            <v>4297</v>
          </cell>
          <cell r="F329" t="str">
            <v>Mansfield Superior Transcycler</v>
          </cell>
          <cell r="G329" t="str">
            <v>BU-094</v>
          </cell>
          <cell r="H329" t="str">
            <v>CENTRAL OHIO</v>
          </cell>
          <cell r="I329" t="str">
            <v>OHIO</v>
          </cell>
          <cell r="J329" t="str">
            <v>OHIO DISTRICT</v>
          </cell>
          <cell r="K329" t="str">
            <v>EAST</v>
          </cell>
          <cell r="L329" t="str">
            <v>EAST REGION</v>
          </cell>
        </row>
        <row r="330">
          <cell r="A330">
            <v>299</v>
          </cell>
          <cell r="B330" t="str">
            <v>299-10-A-IL-2KO-050</v>
          </cell>
          <cell r="C330">
            <v>126</v>
          </cell>
          <cell r="D330">
            <v>4299</v>
          </cell>
          <cell r="F330" t="str">
            <v>Litchfield-Hillsboro L/F</v>
          </cell>
          <cell r="G330" t="str">
            <v>BU-110</v>
          </cell>
          <cell r="H330" t="str">
            <v>EDWARDSVILLE/STL POST COLLLECT</v>
          </cell>
          <cell r="I330" t="str">
            <v>STL METRO</v>
          </cell>
          <cell r="J330" t="str">
            <v>ST LOUIS METRO DISTRICT</v>
          </cell>
          <cell r="K330" t="str">
            <v>MIDWEST</v>
          </cell>
          <cell r="L330" t="str">
            <v>MIDWEST REGION</v>
          </cell>
        </row>
        <row r="331">
          <cell r="A331">
            <v>300</v>
          </cell>
          <cell r="B331" t="str">
            <v>300-10-A-IL-2LO-050</v>
          </cell>
          <cell r="C331">
            <v>127</v>
          </cell>
          <cell r="D331">
            <v>4300</v>
          </cell>
          <cell r="E331" t="str">
            <v>Yes</v>
          </cell>
          <cell r="F331" t="str">
            <v>AWS - Greenville</v>
          </cell>
          <cell r="G331" t="str">
            <v>BU-110</v>
          </cell>
          <cell r="H331" t="str">
            <v>EDWARDSVILLE/STL POST COLLLECT</v>
          </cell>
          <cell r="I331" t="str">
            <v>STL METRO</v>
          </cell>
          <cell r="J331" t="str">
            <v>ST LOUIS METRO DISTRICT</v>
          </cell>
          <cell r="K331" t="str">
            <v>MIDWEST</v>
          </cell>
          <cell r="L331" t="str">
            <v>MIDWEST REGION</v>
          </cell>
        </row>
        <row r="332">
          <cell r="A332" t="str">
            <v>R74</v>
          </cell>
          <cell r="B332" t="str">
            <v>R74-10-A-OK-13O-050</v>
          </cell>
          <cell r="C332">
            <v>1298</v>
          </cell>
          <cell r="D332">
            <v>4301</v>
          </cell>
          <cell r="F332" t="str">
            <v>Oklahoma City MRF</v>
          </cell>
          <cell r="G332" t="str">
            <v>BU-019</v>
          </cell>
          <cell r="H332" t="str">
            <v>OKLAHOMA CITY</v>
          </cell>
          <cell r="I332" t="str">
            <v>W MO/OK</v>
          </cell>
          <cell r="J332" t="str">
            <v>W MISSOURI/OKLAHOMA DISTRICT</v>
          </cell>
          <cell r="K332" t="str">
            <v>MIDWEST</v>
          </cell>
          <cell r="L332" t="str">
            <v>MIDWEST REGION</v>
          </cell>
        </row>
        <row r="333">
          <cell r="A333">
            <v>302</v>
          </cell>
          <cell r="B333" t="str">
            <v>302-10-A-IL-9IO-050</v>
          </cell>
          <cell r="C333">
            <v>128</v>
          </cell>
          <cell r="D333">
            <v>4302</v>
          </cell>
          <cell r="F333" t="str">
            <v>Saline County L/F</v>
          </cell>
          <cell r="G333" t="str">
            <v>BU-105</v>
          </cell>
          <cell r="H333" t="str">
            <v>EVANSVILLE</v>
          </cell>
          <cell r="I333" t="str">
            <v>KENTUCKYTN</v>
          </cell>
          <cell r="J333" t="str">
            <v>KENTUCKY-TENNESSEE DISTRICT</v>
          </cell>
          <cell r="K333" t="str">
            <v>MIDWEST</v>
          </cell>
          <cell r="L333" t="str">
            <v>MIDWEST REGION</v>
          </cell>
        </row>
        <row r="334">
          <cell r="A334">
            <v>303</v>
          </cell>
          <cell r="B334" t="str">
            <v>303-10-A-IL-2NO-050</v>
          </cell>
          <cell r="C334">
            <v>129</v>
          </cell>
          <cell r="D334">
            <v>4303</v>
          </cell>
          <cell r="F334" t="str">
            <v>McCook Transfer Station</v>
          </cell>
          <cell r="G334" t="str">
            <v>BU-215</v>
          </cell>
          <cell r="H334" t="str">
            <v>CHICAGO TRANSFER STATIONS</v>
          </cell>
          <cell r="I334" t="str">
            <v>CHICAGO</v>
          </cell>
          <cell r="J334" t="str">
            <v>CHICAGO DISTRICT</v>
          </cell>
          <cell r="K334" t="str">
            <v>MIDWEST</v>
          </cell>
          <cell r="L334" t="str">
            <v>MIDWEST REGION</v>
          </cell>
        </row>
        <row r="335">
          <cell r="A335">
            <v>304</v>
          </cell>
          <cell r="B335" t="str">
            <v>304-10-A-IL-2PO-050</v>
          </cell>
          <cell r="C335">
            <v>130</v>
          </cell>
          <cell r="D335">
            <v>4304</v>
          </cell>
          <cell r="F335" t="str">
            <v>Calumet Transfer</v>
          </cell>
          <cell r="G335" t="str">
            <v>BU-215</v>
          </cell>
          <cell r="H335" t="str">
            <v>CHICAGO TRANSFER STATIONS</v>
          </cell>
          <cell r="I335" t="str">
            <v>CHICAGO</v>
          </cell>
          <cell r="J335" t="str">
            <v>CHICAGO DISTRICT</v>
          </cell>
          <cell r="K335" t="str">
            <v>MIDWEST</v>
          </cell>
          <cell r="L335" t="str">
            <v>MIDWEST REGION</v>
          </cell>
        </row>
        <row r="336">
          <cell r="A336" t="str">
            <v>R75</v>
          </cell>
          <cell r="B336" t="str">
            <v>R75-10-A-CA-07O-050</v>
          </cell>
          <cell r="C336">
            <v>1299</v>
          </cell>
          <cell r="D336">
            <v>4305</v>
          </cell>
          <cell r="F336" t="str">
            <v>Valley Environmental MRF</v>
          </cell>
          <cell r="G336" t="str">
            <v>BU-243</v>
          </cell>
          <cell r="H336" t="str">
            <v>YUMA / IMPERIAL COUNTY</v>
          </cell>
          <cell r="I336" t="str">
            <v>SOCAL</v>
          </cell>
          <cell r="J336" t="str">
            <v>SOUTHERN CALIFORNIA DISTRICT</v>
          </cell>
          <cell r="K336" t="str">
            <v>WEST</v>
          </cell>
          <cell r="L336" t="str">
            <v>WEST REGION</v>
          </cell>
        </row>
        <row r="337">
          <cell r="A337" t="str">
            <v>R76</v>
          </cell>
          <cell r="B337" t="str">
            <v>R76-10-A-MO-06O-050</v>
          </cell>
          <cell r="C337">
            <v>1300</v>
          </cell>
          <cell r="D337">
            <v>4306</v>
          </cell>
          <cell r="F337" t="str">
            <v>Cape Girardeau MRF</v>
          </cell>
          <cell r="G337" t="str">
            <v>BU-106</v>
          </cell>
          <cell r="H337" t="str">
            <v>SOUTHEAST MISSOURI</v>
          </cell>
          <cell r="I337" t="str">
            <v>STL METRO</v>
          </cell>
          <cell r="J337" t="str">
            <v>ST LOUIS METRO DISTRICT</v>
          </cell>
          <cell r="K337" t="str">
            <v>MIDWEST</v>
          </cell>
          <cell r="L337" t="str">
            <v>MIDWEST REGION</v>
          </cell>
        </row>
        <row r="338">
          <cell r="A338" t="str">
            <v>R77</v>
          </cell>
          <cell r="B338" t="str">
            <v>R77-10-A-IA-9BO-050</v>
          </cell>
          <cell r="C338">
            <v>1301</v>
          </cell>
          <cell r="D338">
            <v>4307</v>
          </cell>
          <cell r="F338" t="str">
            <v>AW  of Dubuque MRF</v>
          </cell>
          <cell r="G338" t="str">
            <v>BU-049</v>
          </cell>
          <cell r="H338" t="str">
            <v>DUBUQUE</v>
          </cell>
          <cell r="I338" t="str">
            <v>WILLINOIS</v>
          </cell>
          <cell r="J338" t="str">
            <v>WESTERN ILLINOIS DISTRICT</v>
          </cell>
          <cell r="K338" t="str">
            <v>MIDWEST</v>
          </cell>
          <cell r="L338" t="str">
            <v>MIDWEST REGION</v>
          </cell>
        </row>
        <row r="339">
          <cell r="A339" t="str">
            <v>R79</v>
          </cell>
          <cell r="B339" t="str">
            <v>R79-10-A-IL-1FO-050</v>
          </cell>
          <cell r="C339">
            <v>1302</v>
          </cell>
          <cell r="D339">
            <v>4308</v>
          </cell>
          <cell r="F339" t="str">
            <v>Tri-State MRF</v>
          </cell>
          <cell r="G339" t="str">
            <v>BU-937</v>
          </cell>
          <cell r="H339" t="str">
            <v>NON-OP CHICAGO SUBURBAN</v>
          </cell>
          <cell r="I339" t="str">
            <v>CHICAGO</v>
          </cell>
          <cell r="J339" t="str">
            <v>CHICAGO DISTRICT</v>
          </cell>
          <cell r="K339" t="str">
            <v>MIDWEST</v>
          </cell>
          <cell r="L339" t="str">
            <v>MIDWEST REGION</v>
          </cell>
        </row>
        <row r="340">
          <cell r="A340" t="str">
            <v>R81</v>
          </cell>
          <cell r="B340" t="str">
            <v>R81-10-A-WV-3PO-050</v>
          </cell>
          <cell r="C340">
            <v>1303</v>
          </cell>
          <cell r="D340">
            <v>4311</v>
          </cell>
          <cell r="F340" t="str">
            <v>Fairmont MRF</v>
          </cell>
          <cell r="G340" t="str">
            <v>BU-978</v>
          </cell>
          <cell r="H340" t="str">
            <v>NON-OP WESTERN PENNSYLVANIA</v>
          </cell>
          <cell r="I340" t="str">
            <v>WPENN</v>
          </cell>
          <cell r="J340" t="str">
            <v>WESTERN PENNSYLVANIA DISTRICT</v>
          </cell>
          <cell r="K340" t="str">
            <v>EAST</v>
          </cell>
          <cell r="L340" t="str">
            <v>EAST REGION</v>
          </cell>
        </row>
        <row r="341">
          <cell r="A341" t="str">
            <v>R82</v>
          </cell>
          <cell r="B341" t="str">
            <v>R82-10-A-TX-13O-050</v>
          </cell>
          <cell r="C341">
            <v>1304</v>
          </cell>
          <cell r="D341">
            <v>4312</v>
          </cell>
          <cell r="F341" t="str">
            <v>Dallas MRF</v>
          </cell>
          <cell r="G341" t="str">
            <v>BU-014</v>
          </cell>
          <cell r="H341" t="str">
            <v>S. DALLAS / ITASCA</v>
          </cell>
          <cell r="I341" t="str">
            <v>DFW/WESTTX</v>
          </cell>
          <cell r="J341" t="str">
            <v>DFW/WEST TEXAS DISTIRCT</v>
          </cell>
          <cell r="K341" t="str">
            <v>SOUTH</v>
          </cell>
          <cell r="L341" t="str">
            <v>SOUTH REGION</v>
          </cell>
        </row>
        <row r="342">
          <cell r="A342" t="str">
            <v>R83</v>
          </cell>
          <cell r="B342" t="str">
            <v>R83-10-A-TX-13O-050</v>
          </cell>
          <cell r="C342">
            <v>1305</v>
          </cell>
          <cell r="D342">
            <v>4313</v>
          </cell>
          <cell r="F342" t="str">
            <v>Fort Worth MRF</v>
          </cell>
          <cell r="G342" t="str">
            <v>BU-014</v>
          </cell>
          <cell r="H342" t="str">
            <v>S. DALLAS / ITASCA</v>
          </cell>
          <cell r="I342" t="str">
            <v>DFW/WESTTX</v>
          </cell>
          <cell r="J342" t="str">
            <v>DFW/WEST TEXAS DISTIRCT</v>
          </cell>
          <cell r="K342" t="str">
            <v>SOUTH</v>
          </cell>
          <cell r="L342" t="str">
            <v>SOUTH REGION</v>
          </cell>
        </row>
        <row r="343">
          <cell r="A343" t="str">
            <v>R84</v>
          </cell>
          <cell r="B343" t="str">
            <v>R84-10-A-TX-13O-050</v>
          </cell>
          <cell r="C343">
            <v>1306</v>
          </cell>
          <cell r="D343">
            <v>4314</v>
          </cell>
          <cell r="F343" t="str">
            <v>Plano MRF</v>
          </cell>
          <cell r="G343" t="str">
            <v>BU-016</v>
          </cell>
          <cell r="H343" t="str">
            <v>NORTH DALLAS</v>
          </cell>
          <cell r="I343" t="str">
            <v>DFW/WESTTX</v>
          </cell>
          <cell r="J343" t="str">
            <v>DFW/WEST TEXAS DISTIRCT</v>
          </cell>
          <cell r="K343" t="str">
            <v>SOUTH</v>
          </cell>
          <cell r="L343" t="str">
            <v>SOUTH REGION</v>
          </cell>
        </row>
        <row r="344">
          <cell r="A344" t="str">
            <v>R86</v>
          </cell>
          <cell r="B344" t="str">
            <v>R86-10-A-IL-07O-050</v>
          </cell>
          <cell r="C344">
            <v>1308</v>
          </cell>
          <cell r="D344">
            <v>4315</v>
          </cell>
          <cell r="F344" t="str">
            <v>New Age Recycling</v>
          </cell>
          <cell r="G344" t="str">
            <v>BU-029</v>
          </cell>
          <cell r="H344" t="str">
            <v>DANVILLE</v>
          </cell>
          <cell r="I344" t="str">
            <v>INDIANA</v>
          </cell>
          <cell r="J344" t="str">
            <v>INDIANA DISTRICT</v>
          </cell>
          <cell r="K344" t="str">
            <v>MIDWEST</v>
          </cell>
          <cell r="L344" t="str">
            <v>MIDWEST REGION</v>
          </cell>
        </row>
        <row r="345">
          <cell r="A345" t="str">
            <v>R91</v>
          </cell>
          <cell r="B345" t="str">
            <v>R91-10-A-LA-9BO-050</v>
          </cell>
          <cell r="C345">
            <v>1313</v>
          </cell>
          <cell r="D345">
            <v>4316</v>
          </cell>
          <cell r="F345" t="str">
            <v>Baton Rouge MRF</v>
          </cell>
          <cell r="G345" t="str">
            <v>BU-201</v>
          </cell>
          <cell r="H345" t="str">
            <v>BATON ROUGE</v>
          </cell>
          <cell r="I345" t="str">
            <v>GULFCOAST</v>
          </cell>
          <cell r="J345" t="str">
            <v>GULF COAST DISTRICT</v>
          </cell>
          <cell r="K345" t="str">
            <v>SOUTH</v>
          </cell>
          <cell r="L345" t="str">
            <v>SOUTH REGION</v>
          </cell>
        </row>
        <row r="346">
          <cell r="A346" t="str">
            <v>R92</v>
          </cell>
          <cell r="B346" t="str">
            <v>R92-10-A-LA-9BO-050</v>
          </cell>
          <cell r="C346">
            <v>1314</v>
          </cell>
          <cell r="D346">
            <v>4317</v>
          </cell>
          <cell r="F346" t="str">
            <v>New Orleans MRF</v>
          </cell>
          <cell r="G346" t="str">
            <v>BU-202</v>
          </cell>
          <cell r="H346" t="str">
            <v>NEW ORLEANS</v>
          </cell>
          <cell r="I346" t="str">
            <v>GULFCOAST</v>
          </cell>
          <cell r="J346" t="str">
            <v>GULF COAST DISTRICT</v>
          </cell>
          <cell r="K346" t="str">
            <v>SOUTH</v>
          </cell>
          <cell r="L346" t="str">
            <v>SOUTH REGION</v>
          </cell>
        </row>
        <row r="347">
          <cell r="A347">
            <v>318</v>
          </cell>
          <cell r="B347" t="str">
            <v>318-10-A-PA-8AO-050</v>
          </cell>
          <cell r="C347">
            <v>133</v>
          </cell>
          <cell r="D347">
            <v>4318</v>
          </cell>
          <cell r="E347" t="str">
            <v>Yes</v>
          </cell>
          <cell r="F347" t="str">
            <v>AWS - Schuylkill Valley</v>
          </cell>
          <cell r="G347" t="str">
            <v>BU-119</v>
          </cell>
          <cell r="H347" t="str">
            <v>CONESTOGA</v>
          </cell>
          <cell r="I347" t="str">
            <v>EPENN</v>
          </cell>
          <cell r="J347" t="str">
            <v>EASTERN PENNSYLVANIA DISTRICT</v>
          </cell>
          <cell r="K347" t="str">
            <v>EAST</v>
          </cell>
          <cell r="L347" t="str">
            <v>EAST REGION</v>
          </cell>
        </row>
        <row r="348">
          <cell r="A348">
            <v>319</v>
          </cell>
          <cell r="B348" t="str">
            <v>319-10-A-PA-8AO-050</v>
          </cell>
          <cell r="C348">
            <v>134</v>
          </cell>
          <cell r="D348">
            <v>4319</v>
          </cell>
          <cell r="E348" t="str">
            <v>Yes</v>
          </cell>
          <cell r="F348" t="str">
            <v>AWS - Brandywine</v>
          </cell>
          <cell r="G348" t="str">
            <v>BU-117</v>
          </cell>
          <cell r="H348" t="str">
            <v>BRANDYWINE</v>
          </cell>
          <cell r="I348" t="str">
            <v>EPENN</v>
          </cell>
          <cell r="J348" t="str">
            <v>EASTERN PENNSYLVANIA DISTRICT</v>
          </cell>
          <cell r="K348" t="str">
            <v>EAST</v>
          </cell>
          <cell r="L348" t="str">
            <v>EAST REGION</v>
          </cell>
        </row>
        <row r="349">
          <cell r="A349">
            <v>320</v>
          </cell>
          <cell r="B349" t="str">
            <v>320-10-A-PA-8AO-050</v>
          </cell>
          <cell r="C349">
            <v>135</v>
          </cell>
          <cell r="D349">
            <v>4320</v>
          </cell>
          <cell r="E349" t="str">
            <v>Yes</v>
          </cell>
          <cell r="F349" t="str">
            <v>AWS - Bucks-Mont</v>
          </cell>
          <cell r="G349" t="str">
            <v>BU-118</v>
          </cell>
          <cell r="H349" t="str">
            <v>BUCKS-MONT</v>
          </cell>
          <cell r="I349" t="str">
            <v>EPENN</v>
          </cell>
          <cell r="J349" t="str">
            <v>EASTERN PENNSYLVANIA DISTRICT</v>
          </cell>
          <cell r="K349" t="str">
            <v>EAST</v>
          </cell>
          <cell r="L349" t="str">
            <v>EAST REGION</v>
          </cell>
        </row>
        <row r="350">
          <cell r="A350">
            <v>321</v>
          </cell>
          <cell r="B350" t="str">
            <v>321-10-A-DE-9BO-050</v>
          </cell>
          <cell r="C350">
            <v>136</v>
          </cell>
          <cell r="D350">
            <v>4321</v>
          </cell>
          <cell r="E350" t="str">
            <v>Yes</v>
          </cell>
          <cell r="F350" t="str">
            <v>AWS - Delaware</v>
          </cell>
          <cell r="G350" t="str">
            <v>BU-207</v>
          </cell>
          <cell r="H350" t="str">
            <v>DELAWARE</v>
          </cell>
          <cell r="I350" t="str">
            <v>EPENN</v>
          </cell>
          <cell r="J350" t="str">
            <v>EASTERN PENNSYLVANIA DISTRICT</v>
          </cell>
          <cell r="K350" t="str">
            <v>EAST</v>
          </cell>
          <cell r="L350" t="str">
            <v>EAST REGION</v>
          </cell>
        </row>
        <row r="351">
          <cell r="A351" t="str">
            <v>R95</v>
          </cell>
          <cell r="B351" t="str">
            <v>R95-10-A-IL-07O-050</v>
          </cell>
          <cell r="C351">
            <v>1315</v>
          </cell>
          <cell r="D351">
            <v>4322</v>
          </cell>
          <cell r="F351" t="str">
            <v>Planet Recovery MRF</v>
          </cell>
          <cell r="G351" t="str">
            <v>BU-215</v>
          </cell>
          <cell r="H351" t="str">
            <v>CHICAGO TRANSFER STATIONS</v>
          </cell>
          <cell r="I351" t="str">
            <v>CHICAGO</v>
          </cell>
          <cell r="J351" t="str">
            <v>CHICAGO DISTRICT</v>
          </cell>
          <cell r="K351" t="str">
            <v>MIDWEST</v>
          </cell>
          <cell r="L351" t="str">
            <v>MIDWEST REGION</v>
          </cell>
        </row>
        <row r="352">
          <cell r="A352">
            <v>323</v>
          </cell>
          <cell r="B352" t="str">
            <v>323-10-A-PA-8AO-050</v>
          </cell>
          <cell r="C352">
            <v>137</v>
          </cell>
          <cell r="D352">
            <v>4323</v>
          </cell>
          <cell r="E352" t="str">
            <v>Yes</v>
          </cell>
          <cell r="F352" t="str">
            <v>AWS - Philadelphia</v>
          </cell>
          <cell r="G352" t="str">
            <v>BU-120</v>
          </cell>
          <cell r="H352" t="str">
            <v>PHILADELPHIA</v>
          </cell>
          <cell r="I352" t="str">
            <v>EPENN</v>
          </cell>
          <cell r="J352" t="str">
            <v>EASTERN PENNSYLVANIA DISTRICT</v>
          </cell>
          <cell r="K352" t="str">
            <v>EAST</v>
          </cell>
          <cell r="L352" t="str">
            <v>EAST REGION</v>
          </cell>
        </row>
        <row r="353">
          <cell r="A353">
            <v>324</v>
          </cell>
          <cell r="B353" t="str">
            <v>324-10-A-PA-8AO-050</v>
          </cell>
          <cell r="C353">
            <v>138</v>
          </cell>
          <cell r="D353">
            <v>4324</v>
          </cell>
          <cell r="E353" t="str">
            <v>Yes</v>
          </cell>
          <cell r="F353" t="str">
            <v>AWS - Valley Forge</v>
          </cell>
          <cell r="G353" t="str">
            <v>BU-122</v>
          </cell>
          <cell r="H353" t="str">
            <v>VALLEY FORGE</v>
          </cell>
          <cell r="I353" t="str">
            <v>EPENN</v>
          </cell>
          <cell r="J353" t="str">
            <v>EASTERN PENNSYLVANIA DISTRICT</v>
          </cell>
          <cell r="K353" t="str">
            <v>EAST</v>
          </cell>
          <cell r="L353" t="str">
            <v>EAST REGION</v>
          </cell>
        </row>
        <row r="354">
          <cell r="A354" t="str">
            <v>R96</v>
          </cell>
          <cell r="B354" t="str">
            <v>R96-10-A-IL-2ZO-050</v>
          </cell>
          <cell r="C354">
            <v>1316</v>
          </cell>
          <cell r="D354">
            <v>4325</v>
          </cell>
          <cell r="F354" t="str">
            <v>Shred All MRF</v>
          </cell>
          <cell r="G354" t="str">
            <v>BU-215</v>
          </cell>
          <cell r="H354" t="str">
            <v>CHICAGO TRANSFER STATIONS</v>
          </cell>
          <cell r="I354" t="str">
            <v>CHICAGO</v>
          </cell>
          <cell r="J354" t="str">
            <v>CHICAGO DISTRICT</v>
          </cell>
          <cell r="K354" t="str">
            <v>MIDWEST</v>
          </cell>
          <cell r="L354" t="str">
            <v>MIDWEST REGION</v>
          </cell>
        </row>
        <row r="355">
          <cell r="A355" t="str">
            <v>R97</v>
          </cell>
          <cell r="B355" t="str">
            <v>R97-10-A-IL-1WO-050</v>
          </cell>
          <cell r="C355">
            <v>1317</v>
          </cell>
          <cell r="D355">
            <v>4326</v>
          </cell>
          <cell r="F355" t="str">
            <v>Loop MRF - Laflin</v>
          </cell>
          <cell r="G355" t="str">
            <v>BU-215</v>
          </cell>
          <cell r="H355" t="str">
            <v>CHICAGO TRANSFER STATIONS</v>
          </cell>
          <cell r="I355" t="str">
            <v>CHICAGO</v>
          </cell>
          <cell r="J355" t="str">
            <v>CHICAGO DISTRICT</v>
          </cell>
          <cell r="K355" t="str">
            <v>MIDWEST</v>
          </cell>
          <cell r="L355" t="str">
            <v>MIDWEST REGION</v>
          </cell>
        </row>
        <row r="356">
          <cell r="A356" t="str">
            <v>R98</v>
          </cell>
          <cell r="B356" t="str">
            <v>R98-10-A-IL-1WO-050</v>
          </cell>
          <cell r="C356">
            <v>1318</v>
          </cell>
          <cell r="D356">
            <v>4327</v>
          </cell>
          <cell r="F356" t="str">
            <v>Loop MRF - 64th Street</v>
          </cell>
          <cell r="G356" t="str">
            <v>BU-215</v>
          </cell>
          <cell r="H356" t="str">
            <v>CHICAGO TRANSFER STATIONS</v>
          </cell>
          <cell r="I356" t="str">
            <v>CHICAGO</v>
          </cell>
          <cell r="J356" t="str">
            <v>CHICAGO DISTRICT</v>
          </cell>
          <cell r="K356" t="str">
            <v>MIDWEST</v>
          </cell>
          <cell r="L356" t="str">
            <v>MIDWEST REGION</v>
          </cell>
        </row>
        <row r="357">
          <cell r="A357" t="str">
            <v>R99</v>
          </cell>
          <cell r="B357" t="str">
            <v>R99-10-A-MI-13O-050</v>
          </cell>
          <cell r="C357">
            <v>1319</v>
          </cell>
          <cell r="D357">
            <v>4328</v>
          </cell>
          <cell r="F357" t="str">
            <v>Community Recycling Services</v>
          </cell>
          <cell r="G357" t="str">
            <v>BU-086</v>
          </cell>
          <cell r="H357" t="str">
            <v>MUSKEGAN</v>
          </cell>
          <cell r="I357" t="str">
            <v>MICHIGAN</v>
          </cell>
          <cell r="J357" t="str">
            <v>MICHIGAN DISTRICT</v>
          </cell>
          <cell r="K357" t="str">
            <v>MIDWEST</v>
          </cell>
          <cell r="L357" t="str">
            <v>MIDWEST REGION</v>
          </cell>
        </row>
        <row r="358">
          <cell r="A358" t="str">
            <v>T02</v>
          </cell>
          <cell r="B358" t="str">
            <v>T02-10-A-MA-8RO-050</v>
          </cell>
          <cell r="C358">
            <v>1320</v>
          </cell>
          <cell r="D358">
            <v>4331</v>
          </cell>
          <cell r="F358" t="str">
            <v>Oak Bluff/Tisbury</v>
          </cell>
          <cell r="G358" t="str">
            <v>BU-132</v>
          </cell>
          <cell r="H358" t="str">
            <v>CAPE COD</v>
          </cell>
          <cell r="I358" t="str">
            <v>NEWENG</v>
          </cell>
          <cell r="J358" t="str">
            <v>NEW ENGLAND DISTRICT</v>
          </cell>
          <cell r="K358" t="str">
            <v>EAST</v>
          </cell>
          <cell r="L358" t="str">
            <v>EAST REGION</v>
          </cell>
        </row>
        <row r="359">
          <cell r="A359" t="str">
            <v>T03</v>
          </cell>
          <cell r="B359" t="str">
            <v>T03-10-A-VA-9BO-050</v>
          </cell>
          <cell r="C359">
            <v>1321</v>
          </cell>
          <cell r="D359">
            <v>4332</v>
          </cell>
          <cell r="F359" t="str">
            <v>Durham Transfer Station</v>
          </cell>
          <cell r="G359" t="str">
            <v>BU-126</v>
          </cell>
          <cell r="H359" t="str">
            <v>RICHMOND / LAWRENCEVILLE</v>
          </cell>
          <cell r="I359" t="str">
            <v>VIRGINIA</v>
          </cell>
          <cell r="J359" t="str">
            <v>VIRGINIA DISTRICT</v>
          </cell>
          <cell r="K359" t="str">
            <v>EAST</v>
          </cell>
          <cell r="L359" t="str">
            <v>EAST REGION</v>
          </cell>
        </row>
        <row r="360">
          <cell r="A360" t="str">
            <v>T04</v>
          </cell>
          <cell r="B360" t="str">
            <v>T04-10-A-RI-D4O-050</v>
          </cell>
          <cell r="C360">
            <v>1322</v>
          </cell>
          <cell r="D360">
            <v>4333</v>
          </cell>
          <cell r="F360" t="str">
            <v>North Smithfield T/S</v>
          </cell>
          <cell r="G360" t="str">
            <v>BU-134</v>
          </cell>
          <cell r="H360" t="str">
            <v>FALL RIVER</v>
          </cell>
          <cell r="I360" t="str">
            <v>NEWENG</v>
          </cell>
          <cell r="J360" t="str">
            <v>NEW ENGLAND DISTRICT</v>
          </cell>
          <cell r="K360" t="str">
            <v>EAST</v>
          </cell>
          <cell r="L360" t="str">
            <v>EAST REGION</v>
          </cell>
        </row>
        <row r="361">
          <cell r="A361" t="str">
            <v>T11</v>
          </cell>
          <cell r="B361" t="str">
            <v>T11-10-A-NY-D1O-050</v>
          </cell>
          <cell r="C361">
            <v>1323</v>
          </cell>
          <cell r="D361">
            <v>4334</v>
          </cell>
          <cell r="F361" t="str">
            <v>Indian Road T/S</v>
          </cell>
          <cell r="G361" t="str">
            <v>BU-191</v>
          </cell>
          <cell r="H361" t="str">
            <v>BUFFALO POST COLLECTION</v>
          </cell>
          <cell r="I361" t="str">
            <v>WPENN</v>
          </cell>
          <cell r="J361" t="str">
            <v>WESTERN PENNSYLVANIA DISTRICT</v>
          </cell>
          <cell r="K361" t="str">
            <v>EAST</v>
          </cell>
          <cell r="L361" t="str">
            <v>EAST REGION</v>
          </cell>
        </row>
        <row r="362">
          <cell r="A362" t="str">
            <v>T14</v>
          </cell>
          <cell r="B362" t="str">
            <v>T14-10-A-OH-5ZO-050</v>
          </cell>
          <cell r="C362">
            <v>1325</v>
          </cell>
          <cell r="D362">
            <v>4335</v>
          </cell>
          <cell r="F362" t="str">
            <v>Glenwillow T/S</v>
          </cell>
          <cell r="G362" t="str">
            <v>BU-076</v>
          </cell>
          <cell r="H362" t="str">
            <v>CLEVELAND</v>
          </cell>
          <cell r="I362" t="str">
            <v>OHIO</v>
          </cell>
          <cell r="J362" t="str">
            <v>OHIO DISTRICT</v>
          </cell>
          <cell r="K362" t="str">
            <v>EAST</v>
          </cell>
          <cell r="L362" t="str">
            <v>EAST REGION</v>
          </cell>
        </row>
        <row r="363">
          <cell r="A363" t="str">
            <v>T16</v>
          </cell>
          <cell r="B363" t="str">
            <v>T16-10-A-PA-8UO-050</v>
          </cell>
          <cell r="C363">
            <v>1326</v>
          </cell>
          <cell r="D363">
            <v>4336</v>
          </cell>
          <cell r="F363" t="str">
            <v>Philadelphia Trancyclery</v>
          </cell>
          <cell r="G363" t="str">
            <v>BU-120</v>
          </cell>
          <cell r="H363" t="str">
            <v>PHILADELPHIA</v>
          </cell>
          <cell r="I363" t="str">
            <v>EPENN</v>
          </cell>
          <cell r="J363" t="str">
            <v>EASTERN PENNSYLVANIA DISTRICT</v>
          </cell>
          <cell r="K363" t="str">
            <v>EAST</v>
          </cell>
          <cell r="L363" t="str">
            <v>EAST REGION</v>
          </cell>
        </row>
        <row r="364">
          <cell r="A364">
            <v>337</v>
          </cell>
          <cell r="B364" t="str">
            <v>337-10-A-MO-35O-050</v>
          </cell>
          <cell r="C364">
            <v>141</v>
          </cell>
          <cell r="D364">
            <v>4337</v>
          </cell>
          <cell r="F364" t="str">
            <v>Bridgeton L/F</v>
          </cell>
          <cell r="G364" t="str">
            <v>BU-108</v>
          </cell>
          <cell r="H364" t="str">
            <v>ST LOUIS</v>
          </cell>
          <cell r="I364" t="str">
            <v>STL METRO</v>
          </cell>
          <cell r="J364" t="str">
            <v>ST LOUIS METRO DISTRICT</v>
          </cell>
          <cell r="K364" t="str">
            <v>MIDWEST</v>
          </cell>
          <cell r="L364" t="str">
            <v>MIDWEST REGION</v>
          </cell>
        </row>
        <row r="365">
          <cell r="A365">
            <v>338</v>
          </cell>
          <cell r="B365" t="str">
            <v>338-10-A-IL-36O-050</v>
          </cell>
          <cell r="C365">
            <v>142</v>
          </cell>
          <cell r="D365">
            <v>4338</v>
          </cell>
          <cell r="F365" t="str">
            <v>Roxana L/F</v>
          </cell>
          <cell r="G365" t="str">
            <v>BU-110</v>
          </cell>
          <cell r="H365" t="str">
            <v>EDWARDSVILLE/STL POST COLLLECT</v>
          </cell>
          <cell r="I365" t="str">
            <v>STL METRO</v>
          </cell>
          <cell r="J365" t="str">
            <v>ST LOUIS METRO DISTRICT</v>
          </cell>
          <cell r="K365" t="str">
            <v>MIDWEST</v>
          </cell>
          <cell r="L365" t="str">
            <v>MIDWEST REGION</v>
          </cell>
        </row>
        <row r="366">
          <cell r="A366">
            <v>339</v>
          </cell>
          <cell r="B366" t="str">
            <v>339-10-A-IL-07O-050</v>
          </cell>
          <cell r="C366">
            <v>143</v>
          </cell>
          <cell r="D366">
            <v>4339</v>
          </cell>
          <cell r="F366" t="str">
            <v>Roxana MRF</v>
          </cell>
          <cell r="G366" t="str">
            <v>BU-110</v>
          </cell>
          <cell r="H366" t="str">
            <v>EDWARDSVILLE/STL POST COLLLECT</v>
          </cell>
          <cell r="I366" t="str">
            <v>STL METRO</v>
          </cell>
          <cell r="J366" t="str">
            <v>ST LOUIS METRO DISTRICT</v>
          </cell>
          <cell r="K366" t="str">
            <v>MIDWEST</v>
          </cell>
          <cell r="L366" t="str">
            <v>MIDWEST REGION</v>
          </cell>
        </row>
        <row r="367">
          <cell r="A367">
            <v>340</v>
          </cell>
          <cell r="B367" t="str">
            <v>340-10-A-IL-06O-050</v>
          </cell>
          <cell r="C367">
            <v>144</v>
          </cell>
          <cell r="D367">
            <v>4340</v>
          </cell>
          <cell r="E367" t="str">
            <v>Yes</v>
          </cell>
          <cell r="F367" t="str">
            <v>AWS - Cahokia</v>
          </cell>
          <cell r="G367" t="str">
            <v>BU-108</v>
          </cell>
          <cell r="H367" t="str">
            <v>ST LOUIS</v>
          </cell>
          <cell r="I367" t="str">
            <v>STL METRO</v>
          </cell>
          <cell r="J367" t="str">
            <v>ST LOUIS METRO DISTRICT</v>
          </cell>
          <cell r="K367" t="str">
            <v>MIDWEST</v>
          </cell>
          <cell r="L367" t="str">
            <v>MIDWEST REGION</v>
          </cell>
        </row>
        <row r="368">
          <cell r="A368" t="str">
            <v>T17</v>
          </cell>
          <cell r="B368" t="str">
            <v>T17-10-A-PA-8UO-050</v>
          </cell>
          <cell r="C368">
            <v>1327</v>
          </cell>
          <cell r="D368">
            <v>4341</v>
          </cell>
          <cell r="F368" t="str">
            <v>River Road T/S</v>
          </cell>
          <cell r="G368" t="str">
            <v>BU-122</v>
          </cell>
          <cell r="H368" t="str">
            <v>VALLEY FORGE</v>
          </cell>
          <cell r="I368" t="str">
            <v>EPENN</v>
          </cell>
          <cell r="J368" t="str">
            <v>EASTERN PENNSYLVANIA DISTRICT</v>
          </cell>
          <cell r="K368" t="str">
            <v>EAST</v>
          </cell>
          <cell r="L368" t="str">
            <v>EAST REGION</v>
          </cell>
        </row>
        <row r="369">
          <cell r="A369" t="str">
            <v>T18</v>
          </cell>
          <cell r="B369" t="str">
            <v>T18-10-A-PA-8UO-050</v>
          </cell>
          <cell r="C369">
            <v>1328</v>
          </cell>
          <cell r="D369">
            <v>4342</v>
          </cell>
          <cell r="F369" t="str">
            <v>Delaware Ave T/S-TRC, Inc</v>
          </cell>
          <cell r="G369" t="str">
            <v>BU-120</v>
          </cell>
          <cell r="H369" t="str">
            <v>PHILADELPHIA</v>
          </cell>
          <cell r="I369" t="str">
            <v>EPENN</v>
          </cell>
          <cell r="J369" t="str">
            <v>EASTERN PENNSYLVANIA DISTRICT</v>
          </cell>
          <cell r="K369" t="str">
            <v>EAST</v>
          </cell>
          <cell r="L369" t="str">
            <v>EAST REGION</v>
          </cell>
        </row>
        <row r="370">
          <cell r="A370" t="str">
            <v>T19</v>
          </cell>
          <cell r="B370" t="str">
            <v>T19-10-A-VA-51O-050</v>
          </cell>
          <cell r="C370">
            <v>1329</v>
          </cell>
          <cell r="D370">
            <v>4343</v>
          </cell>
          <cell r="F370" t="str">
            <v>Rocky Mount Transfer Station</v>
          </cell>
          <cell r="G370" t="str">
            <v>BU-126</v>
          </cell>
          <cell r="H370" t="str">
            <v>RICHMOND / LAWRENCEVILLE</v>
          </cell>
          <cell r="I370" t="str">
            <v>VIRGINIA</v>
          </cell>
          <cell r="J370" t="str">
            <v>VIRGINIA DISTRICT</v>
          </cell>
          <cell r="K370" t="str">
            <v>EAST</v>
          </cell>
          <cell r="L370" t="str">
            <v>EAST REGION</v>
          </cell>
        </row>
        <row r="371">
          <cell r="A371" t="str">
            <v>T20</v>
          </cell>
          <cell r="B371" t="str">
            <v>T20-10-A-CA-3PO-050</v>
          </cell>
          <cell r="C371">
            <v>1330</v>
          </cell>
          <cell r="D371">
            <v>4344</v>
          </cell>
          <cell r="F371" t="str">
            <v>AWS - Transfer of San Mateo</v>
          </cell>
          <cell r="G371" t="str">
            <v>BU-224</v>
          </cell>
          <cell r="H371" t="str">
            <v>SAN MATEO TRANSFER</v>
          </cell>
          <cell r="I371" t="str">
            <v>BAYAREA</v>
          </cell>
          <cell r="J371" t="str">
            <v>BAY AREA DISTRICT</v>
          </cell>
          <cell r="K371" t="str">
            <v>WEST</v>
          </cell>
          <cell r="L371" t="str">
            <v>WEST REGION</v>
          </cell>
        </row>
        <row r="372">
          <cell r="A372">
            <v>345</v>
          </cell>
          <cell r="B372" t="str">
            <v>345-10-A-MO-06O-050</v>
          </cell>
          <cell r="C372">
            <v>145</v>
          </cell>
          <cell r="D372">
            <v>4345</v>
          </cell>
          <cell r="F372" t="str">
            <v>St. Louis Waste Transfer</v>
          </cell>
          <cell r="G372" t="str">
            <v>BU-108</v>
          </cell>
          <cell r="H372" t="str">
            <v>ST LOUIS</v>
          </cell>
          <cell r="I372" t="str">
            <v>STL METRO</v>
          </cell>
          <cell r="J372" t="str">
            <v>ST LOUIS METRO DISTRICT</v>
          </cell>
          <cell r="K372" t="str">
            <v>MIDWEST</v>
          </cell>
          <cell r="L372" t="str">
            <v>MIDWEST REGION</v>
          </cell>
        </row>
        <row r="373">
          <cell r="A373">
            <v>346</v>
          </cell>
          <cell r="B373" t="str">
            <v>346-10-A-MO-06O-050</v>
          </cell>
          <cell r="C373">
            <v>146</v>
          </cell>
          <cell r="D373">
            <v>4346</v>
          </cell>
          <cell r="E373" t="str">
            <v>Yes</v>
          </cell>
          <cell r="F373" t="str">
            <v>AWS - Bridgeton</v>
          </cell>
          <cell r="G373" t="str">
            <v>BU-108</v>
          </cell>
          <cell r="H373" t="str">
            <v>ST LOUIS</v>
          </cell>
          <cell r="I373" t="str">
            <v>STL METRO</v>
          </cell>
          <cell r="J373" t="str">
            <v>ST LOUIS METRO DISTRICT</v>
          </cell>
          <cell r="K373" t="str">
            <v>MIDWEST</v>
          </cell>
          <cell r="L373" t="str">
            <v>MIDWEST REGION</v>
          </cell>
        </row>
        <row r="374">
          <cell r="A374" t="str">
            <v>T21</v>
          </cell>
          <cell r="B374" t="str">
            <v>T21-10-A-VA-8VO-050</v>
          </cell>
          <cell r="C374">
            <v>1331</v>
          </cell>
          <cell r="D374">
            <v>4347</v>
          </cell>
          <cell r="F374" t="str">
            <v>Fluvanna Transfer Station</v>
          </cell>
          <cell r="G374" t="str">
            <v>BU-128</v>
          </cell>
          <cell r="H374" t="str">
            <v>SW VIRGINIA</v>
          </cell>
          <cell r="I374" t="str">
            <v>VIRGINIA</v>
          </cell>
          <cell r="J374" t="str">
            <v>VIRGINIA DISTRICT</v>
          </cell>
          <cell r="K374" t="str">
            <v>EAST</v>
          </cell>
          <cell r="L374" t="str">
            <v>EAST REGION</v>
          </cell>
        </row>
        <row r="375">
          <cell r="A375" t="str">
            <v>T23</v>
          </cell>
          <cell r="B375" t="str">
            <v>T23-10-A-DC-3PO-050</v>
          </cell>
          <cell r="C375">
            <v>1332</v>
          </cell>
          <cell r="D375">
            <v>4348</v>
          </cell>
          <cell r="F375" t="str">
            <v>Consolidated IPC T/S</v>
          </cell>
          <cell r="G375" t="str">
            <v>BU-214</v>
          </cell>
          <cell r="H375" t="str">
            <v>METRO DC</v>
          </cell>
          <cell r="I375" t="str">
            <v>CHESAPEAKE</v>
          </cell>
          <cell r="J375" t="str">
            <v>CHESAPEAKE DISTRICT</v>
          </cell>
          <cell r="K375" t="str">
            <v>EAST</v>
          </cell>
          <cell r="L375" t="str">
            <v>EAST REGION</v>
          </cell>
        </row>
        <row r="376">
          <cell r="A376" t="str">
            <v>T24</v>
          </cell>
          <cell r="B376" t="str">
            <v>T24-10-A-VA-8VO-050</v>
          </cell>
          <cell r="C376">
            <v>1333</v>
          </cell>
          <cell r="D376">
            <v>4349</v>
          </cell>
          <cell r="F376" t="str">
            <v>AW  - Fredericksburg T/S</v>
          </cell>
          <cell r="G376" t="str">
            <v>BU-209</v>
          </cell>
          <cell r="H376" t="str">
            <v>NORTHERN VIRGINIA</v>
          </cell>
          <cell r="I376" t="str">
            <v>CHESAPEAKE</v>
          </cell>
          <cell r="J376" t="str">
            <v>CHESAPEAKE DISTRICT</v>
          </cell>
          <cell r="K376" t="str">
            <v>EAST</v>
          </cell>
          <cell r="L376" t="str">
            <v>EAST REGION</v>
          </cell>
        </row>
        <row r="377">
          <cell r="A377">
            <v>350</v>
          </cell>
          <cell r="B377" t="str">
            <v>350-10-A-IL-07O-050</v>
          </cell>
          <cell r="C377">
            <v>147</v>
          </cell>
          <cell r="D377">
            <v>4350</v>
          </cell>
          <cell r="E377" t="str">
            <v>Yes</v>
          </cell>
          <cell r="F377" t="str">
            <v>AWS - Edwardsville</v>
          </cell>
          <cell r="G377" t="str">
            <v>BU-110</v>
          </cell>
          <cell r="H377" t="str">
            <v>EDWARDSVILLE/STL POST COLLLECT</v>
          </cell>
          <cell r="I377" t="str">
            <v>STL METRO</v>
          </cell>
          <cell r="J377" t="str">
            <v>ST LOUIS METRO DISTRICT</v>
          </cell>
          <cell r="K377" t="str">
            <v>MIDWEST</v>
          </cell>
          <cell r="L377" t="str">
            <v>MIDWEST REGION</v>
          </cell>
        </row>
        <row r="378">
          <cell r="A378" t="str">
            <v>T25</v>
          </cell>
          <cell r="B378" t="str">
            <v>T25-10-A-MD-8SO-050</v>
          </cell>
          <cell r="C378">
            <v>1334</v>
          </cell>
          <cell r="D378">
            <v>4351</v>
          </cell>
          <cell r="F378" t="str">
            <v>Baltimore Processing Center</v>
          </cell>
          <cell r="G378" t="str">
            <v>BU-206</v>
          </cell>
          <cell r="H378" t="str">
            <v>BALTIMORE</v>
          </cell>
          <cell r="I378" t="str">
            <v>CHESAPEAKE</v>
          </cell>
          <cell r="J378" t="str">
            <v>CHESAPEAKE DISTRICT</v>
          </cell>
          <cell r="K378" t="str">
            <v>EAST</v>
          </cell>
          <cell r="L378" t="str">
            <v>EAST REGION</v>
          </cell>
        </row>
        <row r="379">
          <cell r="A379">
            <v>352</v>
          </cell>
          <cell r="B379" t="str">
            <v>352-10-A-IL-07O-050</v>
          </cell>
          <cell r="C379">
            <v>148</v>
          </cell>
          <cell r="D379">
            <v>4352</v>
          </cell>
          <cell r="E379" t="str">
            <v>Yes</v>
          </cell>
          <cell r="F379" t="str">
            <v>AWS - Sangamon County</v>
          </cell>
          <cell r="G379" t="str">
            <v>BU-032</v>
          </cell>
          <cell r="H379" t="str">
            <v>SPRINGFIELD, IL</v>
          </cell>
          <cell r="I379" t="str">
            <v>WILLINOIS</v>
          </cell>
          <cell r="J379" t="str">
            <v>WESTERN ILLINOIS DISTRICT</v>
          </cell>
          <cell r="K379" t="str">
            <v>MIDWEST</v>
          </cell>
          <cell r="L379" t="str">
            <v>MIDWEST REGION</v>
          </cell>
        </row>
        <row r="380">
          <cell r="A380" t="str">
            <v>T26</v>
          </cell>
          <cell r="B380" t="str">
            <v>T26-10-A-GA-8QO-050</v>
          </cell>
          <cell r="C380">
            <v>1335</v>
          </cell>
          <cell r="D380">
            <v>4353</v>
          </cell>
          <cell r="F380" t="str">
            <v>Marble Mill T/S</v>
          </cell>
          <cell r="G380" t="str">
            <v>BU-011</v>
          </cell>
          <cell r="H380" t="str">
            <v>ATLANTA POST COLLECTION</v>
          </cell>
          <cell r="I380" t="str">
            <v>GEORGIA</v>
          </cell>
          <cell r="J380" t="str">
            <v>GEORGIA DISTRICT</v>
          </cell>
          <cell r="K380" t="str">
            <v>SOUTH</v>
          </cell>
          <cell r="L380" t="str">
            <v>SOUTH REGION</v>
          </cell>
        </row>
        <row r="381">
          <cell r="A381">
            <v>356</v>
          </cell>
          <cell r="B381" t="str">
            <v>356-10-A-IL-38O-050</v>
          </cell>
          <cell r="C381">
            <v>151</v>
          </cell>
          <cell r="D381">
            <v>4356</v>
          </cell>
          <cell r="F381" t="str">
            <v>E.R.C. L/F</v>
          </cell>
          <cell r="G381" t="str">
            <v>BU-032</v>
          </cell>
          <cell r="H381" t="str">
            <v>SPRINGFIELD, IL</v>
          </cell>
          <cell r="I381" t="str">
            <v>WILLINOIS</v>
          </cell>
          <cell r="J381" t="str">
            <v>WESTERN ILLINOIS DISTRICT</v>
          </cell>
          <cell r="K381" t="str">
            <v>MIDWEST</v>
          </cell>
          <cell r="L381" t="str">
            <v>MIDWEST REGION</v>
          </cell>
        </row>
        <row r="382">
          <cell r="A382">
            <v>357</v>
          </cell>
          <cell r="B382" t="str">
            <v>357-10-A-IL-2AO-050</v>
          </cell>
          <cell r="C382">
            <v>152</v>
          </cell>
          <cell r="D382">
            <v>4357</v>
          </cell>
          <cell r="F382" t="str">
            <v>CC L/F</v>
          </cell>
          <cell r="G382" t="str">
            <v>BU-975</v>
          </cell>
          <cell r="H382" t="str">
            <v>NON-OP WESTERN ILLINOIS/IOWA</v>
          </cell>
          <cell r="I382" t="str">
            <v>WILLINOIS</v>
          </cell>
          <cell r="J382" t="str">
            <v>WESTERN ILLINOIS DISTRICT</v>
          </cell>
          <cell r="K382" t="str">
            <v>MIDWEST</v>
          </cell>
          <cell r="L382" t="str">
            <v>MIDWEST REGION</v>
          </cell>
        </row>
        <row r="383">
          <cell r="A383" t="str">
            <v>T27</v>
          </cell>
          <cell r="B383" t="str">
            <v>T27-10-A-GA-8QO-050</v>
          </cell>
          <cell r="C383">
            <v>1336</v>
          </cell>
          <cell r="D383">
            <v>4358</v>
          </cell>
          <cell r="F383" t="str">
            <v>East Point T/S</v>
          </cell>
          <cell r="G383" t="str">
            <v>BU-011</v>
          </cell>
          <cell r="H383" t="str">
            <v>ATLANTA POST COLLECTION</v>
          </cell>
          <cell r="I383" t="str">
            <v>GEORGIA</v>
          </cell>
          <cell r="J383" t="str">
            <v>GEORGIA DISTRICT</v>
          </cell>
          <cell r="K383" t="str">
            <v>SOUTH</v>
          </cell>
          <cell r="L383" t="str">
            <v>SOUTH REGION</v>
          </cell>
        </row>
        <row r="384">
          <cell r="A384" t="str">
            <v>T28</v>
          </cell>
          <cell r="B384" t="str">
            <v>T28-10-A-GA-8QO-050</v>
          </cell>
          <cell r="C384">
            <v>1337</v>
          </cell>
          <cell r="D384">
            <v>4359</v>
          </cell>
          <cell r="F384" t="str">
            <v>Smyrna T/S</v>
          </cell>
          <cell r="G384" t="str">
            <v>BU-011</v>
          </cell>
          <cell r="H384" t="str">
            <v>ATLANTA POST COLLECTION</v>
          </cell>
          <cell r="I384" t="str">
            <v>GEORGIA</v>
          </cell>
          <cell r="J384" t="str">
            <v>GEORGIA DISTRICT</v>
          </cell>
          <cell r="K384" t="str">
            <v>SOUTH</v>
          </cell>
          <cell r="L384" t="str">
            <v>SOUTH REGION</v>
          </cell>
        </row>
        <row r="385">
          <cell r="A385" t="str">
            <v>T29</v>
          </cell>
          <cell r="B385" t="str">
            <v>T29-10-A-AL-8PO-050</v>
          </cell>
          <cell r="C385">
            <v>1338</v>
          </cell>
          <cell r="D385">
            <v>4363</v>
          </cell>
          <cell r="F385" t="str">
            <v>Little Creek T/S</v>
          </cell>
          <cell r="G385" t="str">
            <v>BU-004</v>
          </cell>
          <cell r="H385" t="str">
            <v>BIRMINGHAM</v>
          </cell>
          <cell r="I385" t="str">
            <v>GEORGIA</v>
          </cell>
          <cell r="J385" t="str">
            <v>GEORGIA DISTRICT</v>
          </cell>
          <cell r="K385" t="str">
            <v>SOUTH</v>
          </cell>
          <cell r="L385" t="str">
            <v>SOUTH REGION</v>
          </cell>
        </row>
        <row r="386">
          <cell r="A386" t="str">
            <v>T30</v>
          </cell>
          <cell r="B386" t="str">
            <v>T30-10-A-NC-C6O-050</v>
          </cell>
          <cell r="C386">
            <v>1339</v>
          </cell>
          <cell r="D386">
            <v>4364</v>
          </cell>
          <cell r="F386" t="str">
            <v>Yadkin County T/S</v>
          </cell>
          <cell r="G386" t="str">
            <v>BU-156</v>
          </cell>
          <cell r="H386" t="str">
            <v>CHARLOTTE POST COLLECTION</v>
          </cell>
          <cell r="I386" t="str">
            <v>CAROLINAS</v>
          </cell>
          <cell r="J386" t="str">
            <v>CAROLINAS DISTRICT</v>
          </cell>
          <cell r="K386" t="str">
            <v>EAST</v>
          </cell>
          <cell r="L386" t="str">
            <v>EAST REGION</v>
          </cell>
        </row>
        <row r="387">
          <cell r="A387">
            <v>365</v>
          </cell>
          <cell r="B387" t="str">
            <v>365-10-A-IL-2BO-050</v>
          </cell>
          <cell r="C387">
            <v>156</v>
          </cell>
          <cell r="D387">
            <v>4365</v>
          </cell>
          <cell r="F387" t="str">
            <v>Livingston L/F</v>
          </cell>
          <cell r="G387" t="str">
            <v>BU-042</v>
          </cell>
          <cell r="H387" t="str">
            <v>PONTIAC/OTTAWA/JOLIET</v>
          </cell>
          <cell r="I387" t="str">
            <v>CHICAGO</v>
          </cell>
          <cell r="J387" t="str">
            <v>CHICAGO DISTRICT</v>
          </cell>
          <cell r="K387" t="str">
            <v>MIDWEST</v>
          </cell>
          <cell r="L387" t="str">
            <v>MIDWEST REGION</v>
          </cell>
        </row>
        <row r="388">
          <cell r="A388">
            <v>366</v>
          </cell>
          <cell r="B388" t="str">
            <v>366-10-A-IL-2BO-050</v>
          </cell>
          <cell r="C388">
            <v>157</v>
          </cell>
          <cell r="D388">
            <v>4366</v>
          </cell>
          <cell r="E388" t="str">
            <v>Yes</v>
          </cell>
          <cell r="F388" t="str">
            <v>AWS - Pontiac</v>
          </cell>
          <cell r="G388" t="str">
            <v>BU-042</v>
          </cell>
          <cell r="H388" t="str">
            <v>PONTIAC/OTTAWA/JOLIET</v>
          </cell>
          <cell r="I388" t="str">
            <v>CHICAGO</v>
          </cell>
          <cell r="J388" t="str">
            <v>CHICAGO DISTRICT</v>
          </cell>
          <cell r="K388" t="str">
            <v>MIDWEST</v>
          </cell>
          <cell r="L388" t="str">
            <v>MIDWEST REGION</v>
          </cell>
        </row>
        <row r="389">
          <cell r="A389">
            <v>367</v>
          </cell>
          <cell r="B389" t="str">
            <v>367-10-A-IL-2BO-050</v>
          </cell>
          <cell r="C389">
            <v>158</v>
          </cell>
          <cell r="D389">
            <v>4367</v>
          </cell>
          <cell r="F389" t="str">
            <v>Mcclean County L/F</v>
          </cell>
          <cell r="G389" t="str">
            <v>BU-028</v>
          </cell>
          <cell r="H389" t="str">
            <v>BLOOMINGTON</v>
          </cell>
          <cell r="I389" t="str">
            <v>WILLINOIS</v>
          </cell>
          <cell r="J389" t="str">
            <v>WESTERN ILLINOIS DISTRICT</v>
          </cell>
          <cell r="K389" t="str">
            <v>MIDWEST</v>
          </cell>
          <cell r="L389" t="str">
            <v>MIDWEST REGION</v>
          </cell>
        </row>
        <row r="390">
          <cell r="A390">
            <v>368</v>
          </cell>
          <cell r="B390" t="str">
            <v>368-10-A-IL-2BO-050</v>
          </cell>
          <cell r="C390">
            <v>159</v>
          </cell>
          <cell r="D390">
            <v>4368</v>
          </cell>
          <cell r="E390" t="str">
            <v>Yes</v>
          </cell>
          <cell r="F390" t="str">
            <v>AWS - Bloomington</v>
          </cell>
          <cell r="G390" t="str">
            <v>BU-028</v>
          </cell>
          <cell r="H390" t="str">
            <v>BLOOMINGTON</v>
          </cell>
          <cell r="I390" t="str">
            <v>WILLINOIS</v>
          </cell>
          <cell r="J390" t="str">
            <v>WESTERN ILLINOIS DISTRICT</v>
          </cell>
          <cell r="K390" t="str">
            <v>MIDWEST</v>
          </cell>
          <cell r="L390" t="str">
            <v>MIDWEST REGION</v>
          </cell>
        </row>
        <row r="391">
          <cell r="A391">
            <v>369</v>
          </cell>
          <cell r="B391" t="str">
            <v>369-10-A-IL-2YO-050</v>
          </cell>
          <cell r="C391">
            <v>160</v>
          </cell>
          <cell r="D391">
            <v>4369</v>
          </cell>
          <cell r="F391" t="str">
            <v>Environtech L/F</v>
          </cell>
          <cell r="G391" t="str">
            <v>BU-042</v>
          </cell>
          <cell r="H391" t="str">
            <v>PONTIAC/OTTAWA/JOLIET</v>
          </cell>
          <cell r="I391" t="str">
            <v>CHICAGO</v>
          </cell>
          <cell r="J391" t="str">
            <v>CHICAGO DISTRICT</v>
          </cell>
          <cell r="K391" t="str">
            <v>MIDWEST</v>
          </cell>
          <cell r="L391" t="str">
            <v>MIDWEST REGION</v>
          </cell>
        </row>
        <row r="392">
          <cell r="A392">
            <v>370</v>
          </cell>
          <cell r="B392" t="str">
            <v>370-10-A-IL-2ZO-050</v>
          </cell>
          <cell r="C392">
            <v>161</v>
          </cell>
          <cell r="D392">
            <v>4370</v>
          </cell>
          <cell r="F392" t="str">
            <v>Shred All Transfer Station</v>
          </cell>
          <cell r="G392" t="str">
            <v>BU-215</v>
          </cell>
          <cell r="H392" t="str">
            <v>CHICAGO TRANSFER STATIONS</v>
          </cell>
          <cell r="I392" t="str">
            <v>CHICAGO</v>
          </cell>
          <cell r="J392" t="str">
            <v>CHICAGO DISTRICT</v>
          </cell>
          <cell r="K392" t="str">
            <v>MIDWEST</v>
          </cell>
          <cell r="L392" t="str">
            <v>MIDWEST REGION</v>
          </cell>
        </row>
        <row r="393">
          <cell r="A393" t="str">
            <v>T31</v>
          </cell>
          <cell r="B393" t="str">
            <v>T31-10-A-AL-8PO-050</v>
          </cell>
          <cell r="C393">
            <v>1340</v>
          </cell>
          <cell r="D393">
            <v>4371</v>
          </cell>
          <cell r="F393" t="str">
            <v>Marshall County T/S</v>
          </cell>
          <cell r="G393" t="str">
            <v>BU-002</v>
          </cell>
          <cell r="H393" t="str">
            <v>ANNISTON</v>
          </cell>
          <cell r="I393" t="str">
            <v>GEORGIA</v>
          </cell>
          <cell r="J393" t="str">
            <v>GEORGIA DISTRICT</v>
          </cell>
          <cell r="K393" t="str">
            <v>SOUTH</v>
          </cell>
          <cell r="L393" t="str">
            <v>SOUTH REGION</v>
          </cell>
        </row>
        <row r="394">
          <cell r="A394" t="str">
            <v>T32</v>
          </cell>
          <cell r="B394" t="str">
            <v>T32-10-A-NY-5NO-050</v>
          </cell>
          <cell r="C394">
            <v>1341</v>
          </cell>
          <cell r="D394">
            <v>4372</v>
          </cell>
          <cell r="F394" t="str">
            <v>Brooklyn Transfer Stations</v>
          </cell>
          <cell r="G394" t="str">
            <v>BU-163</v>
          </cell>
          <cell r="H394" t="str">
            <v>BROOKLYN / STATEN ISLAND</v>
          </cell>
          <cell r="I394" t="str">
            <v>NEW YORK</v>
          </cell>
          <cell r="J394" t="str">
            <v>NEW YORK DISTRICT</v>
          </cell>
          <cell r="K394" t="str">
            <v>EAST</v>
          </cell>
          <cell r="L394" t="str">
            <v>EAST REGION</v>
          </cell>
        </row>
        <row r="395">
          <cell r="A395" t="str">
            <v>T34</v>
          </cell>
          <cell r="B395" t="str">
            <v>T34-10-A-AL-8PO-050</v>
          </cell>
          <cell r="C395">
            <v>1343</v>
          </cell>
          <cell r="D395">
            <v>4373</v>
          </cell>
          <cell r="F395" t="str">
            <v>Selma T/S</v>
          </cell>
          <cell r="G395" t="str">
            <v>BU-199</v>
          </cell>
          <cell r="H395" t="str">
            <v>SOUTH CENTRAL ALABAMA</v>
          </cell>
          <cell r="I395" t="str">
            <v>GULFCOAST</v>
          </cell>
          <cell r="J395" t="str">
            <v>GULF COAST DISTRICT</v>
          </cell>
          <cell r="K395" t="str">
            <v>SOUTH</v>
          </cell>
          <cell r="L395" t="str">
            <v>SOUTH REGION</v>
          </cell>
        </row>
        <row r="396">
          <cell r="A396">
            <v>374</v>
          </cell>
          <cell r="B396" t="str">
            <v>374-10-A-OK-3BO-050</v>
          </cell>
          <cell r="C396">
            <v>162</v>
          </cell>
          <cell r="D396">
            <v>4374</v>
          </cell>
          <cell r="F396" t="str">
            <v>Pittsburg County L/F</v>
          </cell>
          <cell r="G396" t="str">
            <v>BU-022</v>
          </cell>
          <cell r="H396" t="str">
            <v>EASTERN OKLAHOMA</v>
          </cell>
          <cell r="I396" t="str">
            <v>W MO/OK</v>
          </cell>
          <cell r="J396" t="str">
            <v>W MISSOURI/OKLAHOMA DISTRICT</v>
          </cell>
          <cell r="K396" t="str">
            <v>MIDWEST</v>
          </cell>
          <cell r="L396" t="str">
            <v>MIDWEST REGION</v>
          </cell>
        </row>
        <row r="397">
          <cell r="A397">
            <v>375</v>
          </cell>
          <cell r="B397" t="str">
            <v>375-10-A-OK-13O-050</v>
          </cell>
          <cell r="C397">
            <v>163</v>
          </cell>
          <cell r="D397">
            <v>4375</v>
          </cell>
          <cell r="E397" t="str">
            <v>Yes</v>
          </cell>
          <cell r="F397" t="str">
            <v>AWS - Alderson</v>
          </cell>
          <cell r="G397" t="str">
            <v>BU-022</v>
          </cell>
          <cell r="H397" t="str">
            <v>EASTERN OKLAHOMA</v>
          </cell>
          <cell r="I397" t="str">
            <v>W MO/OK</v>
          </cell>
          <cell r="J397" t="str">
            <v>W MISSOURI/OKLAHOMA DISTRICT</v>
          </cell>
          <cell r="K397" t="str">
            <v>MIDWEST</v>
          </cell>
          <cell r="L397" t="str">
            <v>MIDWEST REGION</v>
          </cell>
        </row>
        <row r="398">
          <cell r="A398">
            <v>376</v>
          </cell>
          <cell r="B398" t="str">
            <v>376-10-A-KS-3DO-050</v>
          </cell>
          <cell r="C398">
            <v>164</v>
          </cell>
          <cell r="D398">
            <v>4376</v>
          </cell>
          <cell r="E398" t="str">
            <v>Yes</v>
          </cell>
          <cell r="F398" t="str">
            <v>AWS - Cherryvale</v>
          </cell>
          <cell r="G398" t="str">
            <v>BU-098</v>
          </cell>
          <cell r="H398" t="str">
            <v>SE KANSAS</v>
          </cell>
          <cell r="I398" t="str">
            <v>W MO/OK</v>
          </cell>
          <cell r="J398" t="str">
            <v>W MISSOURI/OKLAHOMA DISTRICT</v>
          </cell>
          <cell r="K398" t="str">
            <v>MIDWEST</v>
          </cell>
          <cell r="L398" t="str">
            <v>MIDWEST REGION</v>
          </cell>
        </row>
        <row r="399">
          <cell r="A399">
            <v>377</v>
          </cell>
          <cell r="B399" t="str">
            <v>377-10-A-CT-3CO-050</v>
          </cell>
          <cell r="C399">
            <v>165</v>
          </cell>
          <cell r="D399">
            <v>4377</v>
          </cell>
          <cell r="E399" t="str">
            <v>Yes</v>
          </cell>
          <cell r="F399" t="str">
            <v>ADS of Connecticut</v>
          </cell>
          <cell r="G399" t="str">
            <v>BU-958</v>
          </cell>
          <cell r="H399" t="str">
            <v>NON-OP EASTERN NEWYORK</v>
          </cell>
          <cell r="I399" t="str">
            <v>NEW YORK</v>
          </cell>
          <cell r="J399" t="str">
            <v>NEW YORK DISTRICT</v>
          </cell>
          <cell r="K399" t="str">
            <v>EAST</v>
          </cell>
          <cell r="L399" t="str">
            <v>EAST REGION</v>
          </cell>
        </row>
        <row r="400">
          <cell r="A400">
            <v>378</v>
          </cell>
          <cell r="B400" t="str">
            <v>378-10-A-RI-3CO-050</v>
          </cell>
          <cell r="C400">
            <v>166</v>
          </cell>
          <cell r="D400">
            <v>4378</v>
          </cell>
          <cell r="F400" t="str">
            <v>South County Sanitation</v>
          </cell>
          <cell r="G400" t="str">
            <v>BU-134</v>
          </cell>
          <cell r="H400" t="str">
            <v>FALL RIVER</v>
          </cell>
          <cell r="I400" t="str">
            <v>NEWENG</v>
          </cell>
          <cell r="J400" t="str">
            <v>NEW ENGLAND DISTRICT</v>
          </cell>
          <cell r="K400" t="str">
            <v>EAST</v>
          </cell>
          <cell r="L400" t="str">
            <v>EAST REGION</v>
          </cell>
        </row>
        <row r="401">
          <cell r="A401" t="str">
            <v>T35</v>
          </cell>
          <cell r="B401" t="str">
            <v>T35-10-A-CA-72O-050</v>
          </cell>
          <cell r="C401">
            <v>1344</v>
          </cell>
          <cell r="D401">
            <v>4379</v>
          </cell>
          <cell r="F401" t="str">
            <v>Devlin Road Transfer &amp; Recyclg</v>
          </cell>
          <cell r="G401" t="str">
            <v>BU-251</v>
          </cell>
          <cell r="H401" t="str">
            <v>CONTRA COSTA COUNTY L/F &amp; T/S</v>
          </cell>
          <cell r="I401" t="str">
            <v>CCALIF</v>
          </cell>
          <cell r="J401" t="str">
            <v>CENTRAL CALIFORNIA DISTRICT</v>
          </cell>
          <cell r="K401" t="str">
            <v>WEST</v>
          </cell>
          <cell r="L401" t="str">
            <v>WEST REGION</v>
          </cell>
        </row>
        <row r="402">
          <cell r="A402">
            <v>380</v>
          </cell>
          <cell r="B402" t="str">
            <v>380-10-A-PA-3EO-050</v>
          </cell>
          <cell r="C402">
            <v>167</v>
          </cell>
          <cell r="D402">
            <v>4380</v>
          </cell>
          <cell r="F402" t="str">
            <v>County Enviromental of Clarion</v>
          </cell>
          <cell r="G402" t="str">
            <v>BU-191</v>
          </cell>
          <cell r="H402" t="str">
            <v>BUFFALO POST COLLECTION</v>
          </cell>
          <cell r="I402" t="str">
            <v>WPENN</v>
          </cell>
          <cell r="J402" t="str">
            <v>WESTERN PENNSYLVANIA DISTRICT</v>
          </cell>
          <cell r="K402" t="str">
            <v>EAST</v>
          </cell>
          <cell r="L402" t="str">
            <v>EAST REGION</v>
          </cell>
        </row>
        <row r="403">
          <cell r="A403">
            <v>382</v>
          </cell>
          <cell r="B403" t="str">
            <v>382-10-A-OH-3FO-050</v>
          </cell>
          <cell r="C403">
            <v>169</v>
          </cell>
          <cell r="D403">
            <v>4382</v>
          </cell>
          <cell r="E403" t="str">
            <v>Yes</v>
          </cell>
          <cell r="F403" t="str">
            <v>Allied Waste (ADS)</v>
          </cell>
          <cell r="G403" t="str">
            <v>BU-978</v>
          </cell>
          <cell r="H403" t="str">
            <v>NON-OP WESTERN PENNSYLVANIA</v>
          </cell>
          <cell r="I403" t="str">
            <v>WPENN</v>
          </cell>
          <cell r="J403" t="str">
            <v>WESTERN PENNSYLVANIA DISTRICT</v>
          </cell>
          <cell r="K403" t="str">
            <v>EAST</v>
          </cell>
          <cell r="L403" t="str">
            <v>EAST REGION</v>
          </cell>
        </row>
        <row r="404">
          <cell r="A404">
            <v>383</v>
          </cell>
          <cell r="B404" t="str">
            <v>383-10-A-WV-3GO-050</v>
          </cell>
          <cell r="C404">
            <v>170</v>
          </cell>
          <cell r="D404">
            <v>4383</v>
          </cell>
          <cell r="F404" t="str">
            <v>Short Creek L/F</v>
          </cell>
          <cell r="G404" t="str">
            <v>BU-211</v>
          </cell>
          <cell r="H404" t="str">
            <v>NORTHERN W VIRGINIA</v>
          </cell>
          <cell r="I404" t="str">
            <v>WPENN</v>
          </cell>
          <cell r="J404" t="str">
            <v>WESTERN PENNSYLVANIA DISTRICT</v>
          </cell>
          <cell r="K404" t="str">
            <v>EAST</v>
          </cell>
          <cell r="L404" t="str">
            <v>EAST REGION</v>
          </cell>
        </row>
        <row r="405">
          <cell r="A405">
            <v>384</v>
          </cell>
          <cell r="B405" t="str">
            <v>384-10-A-WV-3GO-050</v>
          </cell>
          <cell r="C405">
            <v>171</v>
          </cell>
          <cell r="D405">
            <v>4384</v>
          </cell>
          <cell r="E405" t="str">
            <v>Yes</v>
          </cell>
          <cell r="F405" t="str">
            <v>AWS - Wheeling</v>
          </cell>
          <cell r="G405" t="str">
            <v>BU-211</v>
          </cell>
          <cell r="H405" t="str">
            <v>NORTHERN W VIRGINIA</v>
          </cell>
          <cell r="I405" t="str">
            <v>WPENN</v>
          </cell>
          <cell r="J405" t="str">
            <v>WESTERN PENNSYLVANIA DISTRICT</v>
          </cell>
          <cell r="K405" t="str">
            <v>EAST</v>
          </cell>
          <cell r="L405" t="str">
            <v>EAST REGION</v>
          </cell>
        </row>
        <row r="406">
          <cell r="A406">
            <v>385</v>
          </cell>
          <cell r="B406" t="str">
            <v>385-10-A-OH-3HO-050</v>
          </cell>
          <cell r="C406">
            <v>172</v>
          </cell>
          <cell r="D406">
            <v>4385</v>
          </cell>
          <cell r="F406" t="str">
            <v>R.C. Miller L/F</v>
          </cell>
          <cell r="G406" t="str">
            <v>BU-956</v>
          </cell>
          <cell r="H406" t="str">
            <v>NON-OP NORTHERN OHIO</v>
          </cell>
          <cell r="I406" t="str">
            <v>OHIO</v>
          </cell>
          <cell r="J406" t="str">
            <v>OHIO DISTRICT</v>
          </cell>
          <cell r="K406" t="str">
            <v>EAST</v>
          </cell>
          <cell r="L406" t="str">
            <v>EAST REGION</v>
          </cell>
        </row>
        <row r="407">
          <cell r="A407">
            <v>386</v>
          </cell>
          <cell r="B407" t="str">
            <v>386-10-A-OH-3NO-050</v>
          </cell>
          <cell r="C407">
            <v>173</v>
          </cell>
          <cell r="D407">
            <v>4386</v>
          </cell>
          <cell r="E407" t="str">
            <v>Yes</v>
          </cell>
          <cell r="F407" t="str">
            <v>R.C. Miller Enterprises</v>
          </cell>
          <cell r="G407" t="str">
            <v>BU-956</v>
          </cell>
          <cell r="H407" t="str">
            <v>NON-OP NORTHERN OHIO</v>
          </cell>
          <cell r="I407" t="str">
            <v>OHIO</v>
          </cell>
          <cell r="J407" t="str">
            <v>OHIO DISTRICT</v>
          </cell>
          <cell r="K407" t="str">
            <v>EAST</v>
          </cell>
          <cell r="L407" t="str">
            <v>EAST REGION</v>
          </cell>
        </row>
        <row r="408">
          <cell r="A408">
            <v>387</v>
          </cell>
          <cell r="B408" t="str">
            <v>387-10-A-OH-F1O-050</v>
          </cell>
          <cell r="C408">
            <v>174</v>
          </cell>
          <cell r="D408">
            <v>4387</v>
          </cell>
          <cell r="F408" t="str">
            <v>County Enviromental of Wyandot</v>
          </cell>
          <cell r="G408" t="str">
            <v>BU-094</v>
          </cell>
          <cell r="H408" t="str">
            <v>CENTRAL OHIO</v>
          </cell>
          <cell r="I408" t="str">
            <v>OHIO</v>
          </cell>
          <cell r="J408" t="str">
            <v>OHIO DISTRICT</v>
          </cell>
          <cell r="K408" t="str">
            <v>EAST</v>
          </cell>
          <cell r="L408" t="str">
            <v>EAST REGION</v>
          </cell>
        </row>
        <row r="409">
          <cell r="A409">
            <v>388</v>
          </cell>
          <cell r="B409" t="str">
            <v>388-10-A-OH-3FO-050</v>
          </cell>
          <cell r="C409">
            <v>175</v>
          </cell>
          <cell r="D409">
            <v>4388</v>
          </cell>
          <cell r="E409" t="str">
            <v>Yes</v>
          </cell>
          <cell r="F409" t="str">
            <v>AWS - Carey</v>
          </cell>
          <cell r="G409" t="str">
            <v>BU-094</v>
          </cell>
          <cell r="H409" t="str">
            <v>CENTRAL OHIO</v>
          </cell>
          <cell r="I409" t="str">
            <v>OHIO</v>
          </cell>
          <cell r="J409" t="str">
            <v>OHIO DISTRICT</v>
          </cell>
          <cell r="K409" t="str">
            <v>EAST</v>
          </cell>
          <cell r="L409" t="str">
            <v>EAST REGION</v>
          </cell>
        </row>
        <row r="410">
          <cell r="A410" t="str">
            <v>T37</v>
          </cell>
          <cell r="B410" t="str">
            <v>T37-10-A-PR-6AO-050</v>
          </cell>
          <cell r="C410">
            <v>1345</v>
          </cell>
          <cell r="D410">
            <v>4389</v>
          </cell>
          <cell r="F410" t="str">
            <v>Catano T/S</v>
          </cell>
          <cell r="G410" t="str">
            <v>BU-159</v>
          </cell>
          <cell r="H410" t="str">
            <v>SAN JUAN COMMERCIAL</v>
          </cell>
          <cell r="I410" t="str">
            <v>PUERTORICO</v>
          </cell>
          <cell r="J410" t="str">
            <v>PUERTO RICO DISTRICT</v>
          </cell>
          <cell r="K410" t="str">
            <v>SOUTH</v>
          </cell>
          <cell r="L410" t="str">
            <v>SOUTH REGION</v>
          </cell>
        </row>
        <row r="411">
          <cell r="A411" t="str">
            <v>T38</v>
          </cell>
          <cell r="B411" t="str">
            <v>T38-10-A-CA-6YO-050</v>
          </cell>
          <cell r="C411">
            <v>1346</v>
          </cell>
          <cell r="D411">
            <v>4390</v>
          </cell>
          <cell r="F411" t="str">
            <v>Elder Creek Transfer Station</v>
          </cell>
          <cell r="G411" t="str">
            <v>BU-252</v>
          </cell>
          <cell r="H411" t="str">
            <v>SACRAMENTO</v>
          </cell>
          <cell r="I411" t="str">
            <v>CCALIF</v>
          </cell>
          <cell r="J411" t="str">
            <v>CENTRAL CALIFORNIA DISTRICT</v>
          </cell>
          <cell r="K411" t="str">
            <v>WEST</v>
          </cell>
          <cell r="L411" t="str">
            <v>WEST REGION</v>
          </cell>
        </row>
        <row r="412">
          <cell r="A412">
            <v>391</v>
          </cell>
          <cell r="B412" t="str">
            <v>391-10-A-KS-3JO-050</v>
          </cell>
          <cell r="C412">
            <v>176</v>
          </cell>
          <cell r="D412">
            <v>4391</v>
          </cell>
          <cell r="F412" t="str">
            <v>Wheatland L/F</v>
          </cell>
          <cell r="G412" t="str">
            <v>BU-098</v>
          </cell>
          <cell r="H412" t="str">
            <v>SE KANSAS</v>
          </cell>
          <cell r="I412" t="str">
            <v>W MO/OK</v>
          </cell>
          <cell r="J412" t="str">
            <v>W MISSOURI/OKLAHOMA DISTRICT</v>
          </cell>
          <cell r="K412" t="str">
            <v>MIDWEST</v>
          </cell>
          <cell r="L412" t="str">
            <v>MIDWEST REGION</v>
          </cell>
        </row>
        <row r="413">
          <cell r="A413">
            <v>392</v>
          </cell>
          <cell r="B413" t="str">
            <v>392-10-A-KS-3KO-050</v>
          </cell>
          <cell r="C413">
            <v>177</v>
          </cell>
          <cell r="D413">
            <v>4392</v>
          </cell>
          <cell r="F413" t="str">
            <v>ADS-Resource Recovery L/F</v>
          </cell>
          <cell r="G413" t="str">
            <v>BU-098</v>
          </cell>
          <cell r="H413" t="str">
            <v>SE KANSAS</v>
          </cell>
          <cell r="I413" t="str">
            <v>W MO/OK</v>
          </cell>
          <cell r="J413" t="str">
            <v>W MISSOURI/OKLAHOMA DISTRICT</v>
          </cell>
          <cell r="K413" t="str">
            <v>MIDWEST</v>
          </cell>
          <cell r="L413" t="str">
            <v>MIDWEST REGION</v>
          </cell>
        </row>
        <row r="414">
          <cell r="A414">
            <v>393</v>
          </cell>
          <cell r="B414" t="str">
            <v>393-10-A-MO-06O-050</v>
          </cell>
          <cell r="C414">
            <v>178</v>
          </cell>
          <cell r="D414">
            <v>4393</v>
          </cell>
          <cell r="E414" t="str">
            <v>Yes</v>
          </cell>
          <cell r="F414" t="str">
            <v>AWS - Galena</v>
          </cell>
          <cell r="G414" t="str">
            <v>BU-098</v>
          </cell>
          <cell r="H414" t="str">
            <v>SE KANSAS</v>
          </cell>
          <cell r="I414" t="str">
            <v>W MO/OK</v>
          </cell>
          <cell r="J414" t="str">
            <v>W MISSOURI/OKLAHOMA DISTRICT</v>
          </cell>
          <cell r="K414" t="str">
            <v>MIDWEST</v>
          </cell>
          <cell r="L414" t="str">
            <v>MIDWEST REGION</v>
          </cell>
        </row>
        <row r="415">
          <cell r="A415">
            <v>394</v>
          </cell>
          <cell r="B415" t="str">
            <v>394-10-A-MO-06O-050</v>
          </cell>
          <cell r="C415">
            <v>179</v>
          </cell>
          <cell r="D415">
            <v>4394</v>
          </cell>
          <cell r="E415" t="str">
            <v>Yes</v>
          </cell>
          <cell r="F415" t="str">
            <v>AWS - Springfield - Ozarks</v>
          </cell>
          <cell r="G415" t="str">
            <v>BU-099</v>
          </cell>
          <cell r="H415" t="str">
            <v>SPRINGFIELD MO</v>
          </cell>
          <cell r="I415" t="str">
            <v>W MO/OK</v>
          </cell>
          <cell r="J415" t="str">
            <v>W MISSOURI/OKLAHOMA DISTRICT</v>
          </cell>
          <cell r="K415" t="str">
            <v>MIDWEST</v>
          </cell>
          <cell r="L415" t="str">
            <v>MIDWEST REGION</v>
          </cell>
        </row>
        <row r="416">
          <cell r="A416" t="str">
            <v>T43</v>
          </cell>
          <cell r="B416" t="str">
            <v>T43-10-A-MS-8TO-050</v>
          </cell>
          <cell r="C416">
            <v>1348</v>
          </cell>
          <cell r="D416">
            <v>4395</v>
          </cell>
          <cell r="F416" t="str">
            <v>Biloxi Transfer Station</v>
          </cell>
          <cell r="G416" t="str">
            <v>BU-198</v>
          </cell>
          <cell r="H416" t="str">
            <v>MOBILE</v>
          </cell>
          <cell r="I416" t="str">
            <v>GULFCOAST</v>
          </cell>
          <cell r="J416" t="str">
            <v>GULF COAST DISTRICT</v>
          </cell>
          <cell r="K416" t="str">
            <v>SOUTH</v>
          </cell>
          <cell r="L416" t="str">
            <v>SOUTH REGION</v>
          </cell>
        </row>
        <row r="417">
          <cell r="A417" t="str">
            <v>T52</v>
          </cell>
          <cell r="B417" t="str">
            <v>T52-10-A-TX-9AO-050</v>
          </cell>
          <cell r="C417">
            <v>1350</v>
          </cell>
          <cell r="D417">
            <v>4396</v>
          </cell>
          <cell r="F417" t="str">
            <v>Kileen Transfer Station</v>
          </cell>
          <cell r="G417" t="str">
            <v>BU-023</v>
          </cell>
          <cell r="H417" t="str">
            <v>AUSTIN</v>
          </cell>
          <cell r="I417" t="str">
            <v>SCTEXAS</v>
          </cell>
          <cell r="J417" t="str">
            <v>SOUTH CENTRAL TEXAS DISTRICT</v>
          </cell>
          <cell r="K417" t="str">
            <v>SOUTH</v>
          </cell>
          <cell r="L417" t="str">
            <v>SOUTH REGION</v>
          </cell>
        </row>
        <row r="418">
          <cell r="A418" t="str">
            <v>T53</v>
          </cell>
          <cell r="B418" t="str">
            <v>T53-10-A-TX-9AO-050</v>
          </cell>
          <cell r="C418">
            <v>1351</v>
          </cell>
          <cell r="D418">
            <v>4398</v>
          </cell>
          <cell r="F418" t="str">
            <v>Burnet Transfer Station</v>
          </cell>
          <cell r="G418" t="str">
            <v>BU-023</v>
          </cell>
          <cell r="H418" t="str">
            <v>AUSTIN</v>
          </cell>
          <cell r="I418" t="str">
            <v>SCTEXAS</v>
          </cell>
          <cell r="J418" t="str">
            <v>SOUTH CENTRAL TEXAS DISTRICT</v>
          </cell>
          <cell r="K418" t="str">
            <v>SOUTH</v>
          </cell>
          <cell r="L418" t="str">
            <v>SOUTH REGION</v>
          </cell>
        </row>
        <row r="419">
          <cell r="A419" t="str">
            <v>T54</v>
          </cell>
          <cell r="B419" t="str">
            <v>T54-10-A-TX-9AO-050</v>
          </cell>
          <cell r="C419">
            <v>1352</v>
          </cell>
          <cell r="D419">
            <v>4399</v>
          </cell>
          <cell r="F419" t="str">
            <v>Galveston T/S</v>
          </cell>
          <cell r="G419" t="str">
            <v>BU-057</v>
          </cell>
          <cell r="H419" t="str">
            <v>HOUSTON POST COLLECTION</v>
          </cell>
          <cell r="I419" t="str">
            <v>HOUSTON</v>
          </cell>
          <cell r="J419" t="str">
            <v>HOUSTON DISTRICT</v>
          </cell>
          <cell r="K419" t="str">
            <v>SOUTH</v>
          </cell>
          <cell r="L419" t="str">
            <v>SOUTH REGION</v>
          </cell>
        </row>
        <row r="420">
          <cell r="A420">
            <v>400</v>
          </cell>
          <cell r="B420" t="str">
            <v>400-10-A-IL-06O-050</v>
          </cell>
          <cell r="C420">
            <v>181</v>
          </cell>
          <cell r="D420">
            <v>4400</v>
          </cell>
          <cell r="E420" t="str">
            <v>Yes</v>
          </cell>
          <cell r="F420" t="str">
            <v>AWS - Bettendorf</v>
          </cell>
          <cell r="G420" t="str">
            <v>BU-051</v>
          </cell>
          <cell r="H420" t="str">
            <v>BETTENDORF / CLINTON IA</v>
          </cell>
          <cell r="I420" t="str">
            <v>WILLINOIS</v>
          </cell>
          <cell r="J420" t="str">
            <v>WESTERN ILLINOIS DISTRICT</v>
          </cell>
          <cell r="K420" t="str">
            <v>MIDWEST</v>
          </cell>
          <cell r="L420" t="str">
            <v>MIDWEST REGION</v>
          </cell>
        </row>
        <row r="421">
          <cell r="A421">
            <v>401</v>
          </cell>
          <cell r="B421" t="str">
            <v>401-10-A-AR-06O-050</v>
          </cell>
          <cell r="C421">
            <v>182</v>
          </cell>
          <cell r="D421">
            <v>4401</v>
          </cell>
          <cell r="E421" t="str">
            <v>Yes</v>
          </cell>
          <cell r="F421" t="str">
            <v>AWS - Bella Vista</v>
          </cell>
          <cell r="G421" t="str">
            <v>BU-098</v>
          </cell>
          <cell r="H421" t="str">
            <v>SE KANSAS</v>
          </cell>
          <cell r="I421" t="str">
            <v>W MO/OK</v>
          </cell>
          <cell r="J421" t="str">
            <v>W MISSOURI/OKLAHOMA DISTRICT</v>
          </cell>
          <cell r="K421" t="str">
            <v>MIDWEST</v>
          </cell>
          <cell r="L421" t="str">
            <v>MIDWEST REGION</v>
          </cell>
        </row>
        <row r="422">
          <cell r="A422" t="str">
            <v>T56</v>
          </cell>
          <cell r="B422" t="str">
            <v>T56-10-A-CA-3PO-050</v>
          </cell>
          <cell r="C422">
            <v>1353</v>
          </cell>
          <cell r="D422">
            <v>4402</v>
          </cell>
          <cell r="F422" t="str">
            <v>Central Los Angeles T/S</v>
          </cell>
          <cell r="G422" t="str">
            <v>BU-052</v>
          </cell>
          <cell r="H422" t="str">
            <v>GARDENA / SOUTH LA</v>
          </cell>
          <cell r="I422" t="str">
            <v>LOSANGELES</v>
          </cell>
          <cell r="J422" t="str">
            <v>LOS ANGELES DISTRICT</v>
          </cell>
          <cell r="K422" t="str">
            <v>WEST</v>
          </cell>
          <cell r="L422" t="str">
            <v>WEST REGION</v>
          </cell>
        </row>
        <row r="423">
          <cell r="A423" t="str">
            <v>T57</v>
          </cell>
          <cell r="B423" t="str">
            <v>T57-10-A-CA-E4O-050</v>
          </cell>
          <cell r="C423">
            <v>1354</v>
          </cell>
          <cell r="D423">
            <v>4403</v>
          </cell>
          <cell r="F423" t="str">
            <v>Compton T/S</v>
          </cell>
          <cell r="G423" t="str">
            <v>BU-052</v>
          </cell>
          <cell r="H423" t="str">
            <v>GARDENA / SOUTH LA</v>
          </cell>
          <cell r="I423" t="str">
            <v>LOSANGELES</v>
          </cell>
          <cell r="J423" t="str">
            <v>LOS ANGELES DISTRICT</v>
          </cell>
          <cell r="K423" t="str">
            <v>WEST</v>
          </cell>
          <cell r="L423" t="str">
            <v>WEST REGION</v>
          </cell>
        </row>
        <row r="424">
          <cell r="A424" t="str">
            <v>T58</v>
          </cell>
          <cell r="B424" t="str">
            <v>T58-10-A-CA-E4O-050</v>
          </cell>
          <cell r="C424">
            <v>1355</v>
          </cell>
          <cell r="D424">
            <v>4404</v>
          </cell>
          <cell r="F424" t="str">
            <v>Falcon T/S</v>
          </cell>
          <cell r="G424" t="str">
            <v>BU-052</v>
          </cell>
          <cell r="H424" t="str">
            <v>GARDENA / SOUTH LA</v>
          </cell>
          <cell r="I424" t="str">
            <v>LOSANGELES</v>
          </cell>
          <cell r="J424" t="str">
            <v>LOS ANGELES DISTRICT</v>
          </cell>
          <cell r="K424" t="str">
            <v>WEST</v>
          </cell>
          <cell r="L424" t="str">
            <v>WEST REGION</v>
          </cell>
        </row>
        <row r="425">
          <cell r="A425" t="str">
            <v>T63</v>
          </cell>
          <cell r="B425" t="str">
            <v>T63-10-A-CA-3PO-050</v>
          </cell>
          <cell r="C425">
            <v>1356</v>
          </cell>
          <cell r="D425">
            <v>4405</v>
          </cell>
          <cell r="F425" t="str">
            <v>Skyline T/S</v>
          </cell>
          <cell r="G425" t="str">
            <v>BU-123</v>
          </cell>
          <cell r="H425" t="str">
            <v>DALY CITY</v>
          </cell>
          <cell r="I425" t="str">
            <v>BAYAREA</v>
          </cell>
          <cell r="J425" t="str">
            <v>BAY AREA DISTRICT</v>
          </cell>
          <cell r="K425" t="str">
            <v>WEST</v>
          </cell>
          <cell r="L425" t="str">
            <v>WEST REGION</v>
          </cell>
        </row>
        <row r="426">
          <cell r="A426" t="str">
            <v>T64</v>
          </cell>
          <cell r="B426" t="str">
            <v>T64-10-A-CA-3PO-050</v>
          </cell>
          <cell r="C426">
            <v>1357</v>
          </cell>
          <cell r="D426">
            <v>4406</v>
          </cell>
          <cell r="F426" t="str">
            <v>Rice Road T/S</v>
          </cell>
          <cell r="G426" t="str">
            <v>BU-248</v>
          </cell>
          <cell r="H426" t="str">
            <v>FRESNO</v>
          </cell>
          <cell r="I426" t="str">
            <v>CCALIF</v>
          </cell>
          <cell r="J426" t="str">
            <v>CENTRAL CALIFORNIA DISTRICT</v>
          </cell>
          <cell r="K426" t="str">
            <v>WEST</v>
          </cell>
          <cell r="L426" t="str">
            <v>WEST REGION</v>
          </cell>
        </row>
        <row r="427">
          <cell r="A427" t="str">
            <v>T65</v>
          </cell>
          <cell r="B427" t="str">
            <v>T65-10-A-TN-9BO-050</v>
          </cell>
          <cell r="C427">
            <v>1358</v>
          </cell>
          <cell r="D427">
            <v>4407</v>
          </cell>
          <cell r="F427" t="str">
            <v>Chattanooga Transfer Station</v>
          </cell>
          <cell r="G427" t="str">
            <v>BU-006</v>
          </cell>
          <cell r="H427" t="str">
            <v>CHATTANOOGA</v>
          </cell>
          <cell r="I427" t="str">
            <v>GEORGIA</v>
          </cell>
          <cell r="J427" t="str">
            <v>GEORGIA DISTRICT</v>
          </cell>
          <cell r="K427" t="str">
            <v>SOUTH</v>
          </cell>
          <cell r="L427" t="str">
            <v>SOUTH REGION</v>
          </cell>
        </row>
        <row r="428">
          <cell r="A428" t="str">
            <v>T70</v>
          </cell>
          <cell r="B428" t="str">
            <v>T70-10-A-WI-C1O-050</v>
          </cell>
          <cell r="C428">
            <v>1359</v>
          </cell>
          <cell r="D428">
            <v>4408</v>
          </cell>
          <cell r="F428" t="str">
            <v>Webster T/S</v>
          </cell>
          <cell r="G428" t="str">
            <v>BU-046</v>
          </cell>
          <cell r="H428" t="str">
            <v>RICE LAKE</v>
          </cell>
          <cell r="I428" t="str">
            <v>MINNESOTA</v>
          </cell>
          <cell r="J428" t="str">
            <v>MINNESOTA DISTRICT</v>
          </cell>
          <cell r="K428" t="str">
            <v>MIDWEST</v>
          </cell>
          <cell r="L428" t="str">
            <v>MIDWEST REGION</v>
          </cell>
        </row>
        <row r="429">
          <cell r="A429" t="str">
            <v>T71</v>
          </cell>
          <cell r="B429" t="str">
            <v>T71-10-A-WI-C1O-050</v>
          </cell>
          <cell r="C429">
            <v>1360</v>
          </cell>
          <cell r="D429">
            <v>4409</v>
          </cell>
          <cell r="F429" t="str">
            <v>Park Falls T/S</v>
          </cell>
          <cell r="G429" t="str">
            <v>BU-046</v>
          </cell>
          <cell r="H429" t="str">
            <v>RICE LAKE</v>
          </cell>
          <cell r="I429" t="str">
            <v>MINNESOTA</v>
          </cell>
          <cell r="J429" t="str">
            <v>MINNESOTA DISTRICT</v>
          </cell>
          <cell r="K429" t="str">
            <v>MIDWEST</v>
          </cell>
          <cell r="L429" t="str">
            <v>MIDWEST REGION</v>
          </cell>
        </row>
        <row r="430">
          <cell r="A430">
            <v>410</v>
          </cell>
          <cell r="B430" t="str">
            <v>410-10-A-VA-9BO-050</v>
          </cell>
          <cell r="C430">
            <v>183</v>
          </cell>
          <cell r="D430">
            <v>4410</v>
          </cell>
          <cell r="E430" t="str">
            <v>Yes</v>
          </cell>
          <cell r="F430" t="str">
            <v>AWS - Charlottesville</v>
          </cell>
          <cell r="G430" t="str">
            <v>BU-128</v>
          </cell>
          <cell r="H430" t="str">
            <v>SW VIRGINIA</v>
          </cell>
          <cell r="I430" t="str">
            <v>VIRGINIA</v>
          </cell>
          <cell r="J430" t="str">
            <v>VIRGINIA DISTRICT</v>
          </cell>
          <cell r="K430" t="str">
            <v>EAST</v>
          </cell>
          <cell r="L430" t="str">
            <v>EAST REGION</v>
          </cell>
        </row>
        <row r="431">
          <cell r="A431">
            <v>411</v>
          </cell>
          <cell r="B431" t="str">
            <v>411-10-A-MD-9BO-050</v>
          </cell>
          <cell r="C431">
            <v>184</v>
          </cell>
          <cell r="D431">
            <v>4411</v>
          </cell>
          <cell r="E431" t="str">
            <v>Yes</v>
          </cell>
          <cell r="F431" t="str">
            <v>AWS - Washington</v>
          </cell>
          <cell r="G431" t="str">
            <v>BU-214</v>
          </cell>
          <cell r="H431" t="str">
            <v>METRO DC</v>
          </cell>
          <cell r="I431" t="str">
            <v>CHESAPEAKE</v>
          </cell>
          <cell r="J431" t="str">
            <v>CHESAPEAKE DISTRICT</v>
          </cell>
          <cell r="K431" t="str">
            <v>EAST</v>
          </cell>
          <cell r="L431" t="str">
            <v>EAST REGION</v>
          </cell>
        </row>
        <row r="432">
          <cell r="A432" t="str">
            <v>T76</v>
          </cell>
          <cell r="B432" t="str">
            <v>T76-10-A-NY-B8O-050</v>
          </cell>
          <cell r="C432">
            <v>1361</v>
          </cell>
          <cell r="D432">
            <v>4412</v>
          </cell>
          <cell r="F432" t="str">
            <v>Menands T/S</v>
          </cell>
          <cell r="G432" t="str">
            <v>BU-150</v>
          </cell>
          <cell r="H432" t="str">
            <v>ALBANY</v>
          </cell>
          <cell r="I432" t="str">
            <v>NEW YORK</v>
          </cell>
          <cell r="J432" t="str">
            <v>NEW YORK DISTRICT</v>
          </cell>
          <cell r="K432" t="str">
            <v>EAST</v>
          </cell>
          <cell r="L432" t="str">
            <v>EAST REGION</v>
          </cell>
        </row>
        <row r="433">
          <cell r="A433" t="str">
            <v>T77</v>
          </cell>
          <cell r="B433" t="str">
            <v>T77-10-A-AL-8PO-050</v>
          </cell>
          <cell r="C433">
            <v>1362</v>
          </cell>
          <cell r="D433">
            <v>4414</v>
          </cell>
          <cell r="F433" t="str">
            <v>Prattville T/S</v>
          </cell>
          <cell r="G433" t="str">
            <v>BU-199</v>
          </cell>
          <cell r="H433" t="str">
            <v>SOUTH CENTRAL ALABAMA</v>
          </cell>
          <cell r="I433" t="str">
            <v>GULFCOAST</v>
          </cell>
          <cell r="J433" t="str">
            <v>GULF COAST DISTRICT</v>
          </cell>
          <cell r="K433" t="str">
            <v>SOUTH</v>
          </cell>
          <cell r="L433" t="str">
            <v>SOUTH REGION</v>
          </cell>
        </row>
        <row r="434">
          <cell r="A434" t="str">
            <v>T81</v>
          </cell>
          <cell r="B434" t="str">
            <v>T81-10-A-AL-8PO-050</v>
          </cell>
          <cell r="C434">
            <v>1363</v>
          </cell>
          <cell r="D434">
            <v>4415</v>
          </cell>
          <cell r="F434" t="str">
            <v>Athens T/S</v>
          </cell>
          <cell r="G434" t="str">
            <v>BU-005</v>
          </cell>
          <cell r="H434" t="str">
            <v>HUNTSVILLE</v>
          </cell>
          <cell r="I434" t="str">
            <v>GEORGIA</v>
          </cell>
          <cell r="J434" t="str">
            <v>GEORGIA DISTRICT</v>
          </cell>
          <cell r="K434" t="str">
            <v>SOUTH</v>
          </cell>
          <cell r="L434" t="str">
            <v>SOUTH REGION</v>
          </cell>
        </row>
        <row r="435">
          <cell r="A435" t="str">
            <v>T82</v>
          </cell>
          <cell r="B435" t="str">
            <v>T82-10-A-OR-D6O-050</v>
          </cell>
          <cell r="C435">
            <v>1364</v>
          </cell>
          <cell r="D435">
            <v>4417</v>
          </cell>
          <cell r="F435" t="str">
            <v>Portland South T/S</v>
          </cell>
          <cell r="G435" t="str">
            <v>BU-256</v>
          </cell>
          <cell r="H435" t="str">
            <v>OREGON METRO</v>
          </cell>
          <cell r="I435" t="str">
            <v>ORIDMT</v>
          </cell>
          <cell r="J435" t="str">
            <v>OREGON-IDAHO-MONTANA DISTRICT</v>
          </cell>
          <cell r="K435" t="str">
            <v>WEST</v>
          </cell>
          <cell r="L435" t="str">
            <v>WEST REGION</v>
          </cell>
        </row>
        <row r="436">
          <cell r="A436" t="str">
            <v>T83</v>
          </cell>
          <cell r="B436" t="str">
            <v>T83-10-A-OR-D6O-050</v>
          </cell>
          <cell r="C436">
            <v>1365</v>
          </cell>
          <cell r="D436">
            <v>4418</v>
          </cell>
          <cell r="F436" t="str">
            <v>Trans Industries</v>
          </cell>
          <cell r="G436" t="str">
            <v>BU-256</v>
          </cell>
          <cell r="H436" t="str">
            <v>OREGON METRO</v>
          </cell>
          <cell r="I436" t="str">
            <v>ORIDMT</v>
          </cell>
          <cell r="J436" t="str">
            <v>OREGON-IDAHO-MONTANA DISTRICT</v>
          </cell>
          <cell r="K436" t="str">
            <v>WEST</v>
          </cell>
          <cell r="L436" t="str">
            <v>WEST REGION</v>
          </cell>
        </row>
        <row r="437">
          <cell r="A437" t="str">
            <v>T84</v>
          </cell>
          <cell r="B437" t="str">
            <v>T84-10-A-VA-8VO-050</v>
          </cell>
          <cell r="C437">
            <v>1366</v>
          </cell>
          <cell r="D437">
            <v>4419</v>
          </cell>
          <cell r="F437" t="str">
            <v>Goodwin Neck</v>
          </cell>
          <cell r="G437" t="str">
            <v>BU-131</v>
          </cell>
          <cell r="H437" t="str">
            <v>SE VIRGINIA HAULING &amp; T/S</v>
          </cell>
          <cell r="I437" t="str">
            <v>VIRGINIA</v>
          </cell>
          <cell r="J437" t="str">
            <v>VIRGINIA DISTRICT</v>
          </cell>
          <cell r="K437" t="str">
            <v>EAST</v>
          </cell>
          <cell r="L437" t="str">
            <v>EAST REGION</v>
          </cell>
        </row>
        <row r="438">
          <cell r="A438" t="str">
            <v>T85</v>
          </cell>
          <cell r="B438" t="str">
            <v>T85-10-A-NY-D1O-050</v>
          </cell>
          <cell r="C438">
            <v>1367</v>
          </cell>
          <cell r="D438">
            <v>4420</v>
          </cell>
          <cell r="F438" t="str">
            <v>Weaver Street</v>
          </cell>
          <cell r="G438" t="str">
            <v>BU-150</v>
          </cell>
          <cell r="H438" t="str">
            <v>ALBANY</v>
          </cell>
          <cell r="I438" t="str">
            <v>NEW YORK</v>
          </cell>
          <cell r="J438" t="str">
            <v>NEW YORK DISTRICT</v>
          </cell>
          <cell r="K438" t="str">
            <v>EAST</v>
          </cell>
          <cell r="L438" t="str">
            <v>EAST REGION</v>
          </cell>
        </row>
        <row r="439">
          <cell r="A439" t="str">
            <v>T88</v>
          </cell>
          <cell r="B439" t="str">
            <v>T88-10-A-OR-6PO-050</v>
          </cell>
          <cell r="C439">
            <v>1368</v>
          </cell>
          <cell r="D439">
            <v>4421</v>
          </cell>
          <cell r="F439" t="str">
            <v>Capital Transfer Station</v>
          </cell>
          <cell r="G439" t="str">
            <v>BU-261</v>
          </cell>
          <cell r="H439" t="str">
            <v>WOODBURN/SALEM</v>
          </cell>
          <cell r="I439" t="str">
            <v>ORIDMT</v>
          </cell>
          <cell r="J439" t="str">
            <v>OREGON-IDAHO-MONTANA DISTRICT</v>
          </cell>
          <cell r="K439" t="str">
            <v>WEST</v>
          </cell>
          <cell r="L439" t="str">
            <v>WEST REGION</v>
          </cell>
        </row>
        <row r="440">
          <cell r="A440" t="str">
            <v>T89</v>
          </cell>
          <cell r="B440" t="str">
            <v>T89-10-A-OR-4TO-050</v>
          </cell>
          <cell r="C440">
            <v>1369</v>
          </cell>
          <cell r="D440">
            <v>4422</v>
          </cell>
          <cell r="F440" t="str">
            <v>Valley Landfills Transfer Stat</v>
          </cell>
          <cell r="G440" t="str">
            <v>BU-261</v>
          </cell>
          <cell r="H440" t="str">
            <v>WOODBURN/SALEM</v>
          </cell>
          <cell r="I440" t="str">
            <v>ORIDMT</v>
          </cell>
          <cell r="J440" t="str">
            <v>OREGON-IDAHO-MONTANA DISTRICT</v>
          </cell>
          <cell r="K440" t="str">
            <v>WEST</v>
          </cell>
          <cell r="L440" t="str">
            <v>WEST REGION</v>
          </cell>
        </row>
        <row r="441">
          <cell r="A441" t="str">
            <v>T90</v>
          </cell>
          <cell r="B441" t="str">
            <v>T90-10-A-KY-9BO-050</v>
          </cell>
          <cell r="C441">
            <v>1370</v>
          </cell>
          <cell r="D441">
            <v>4423</v>
          </cell>
          <cell r="F441" t="str">
            <v>AW  Danville TS</v>
          </cell>
          <cell r="G441" t="str">
            <v>BU-137</v>
          </cell>
          <cell r="H441" t="str">
            <v>LEXINGTON / FRANKFURT</v>
          </cell>
          <cell r="I441" t="str">
            <v>KENTUCKYTN</v>
          </cell>
          <cell r="J441" t="str">
            <v>KENTUCKY-TENNESSEE DISTRICT</v>
          </cell>
          <cell r="K441" t="str">
            <v>MIDWEST</v>
          </cell>
          <cell r="L441" t="str">
            <v>MIDWEST REGION</v>
          </cell>
        </row>
        <row r="442">
          <cell r="A442" t="str">
            <v>T91</v>
          </cell>
          <cell r="B442" t="str">
            <v>T91-10-A-AZ-6UO-050</v>
          </cell>
          <cell r="C442">
            <v>1371</v>
          </cell>
          <cell r="D442">
            <v>4424</v>
          </cell>
          <cell r="F442" t="str">
            <v>PSI Waste Transfer Station</v>
          </cell>
          <cell r="G442" t="str">
            <v>BU-114</v>
          </cell>
          <cell r="H442" t="str">
            <v>WESTERN UTAH</v>
          </cell>
          <cell r="I442" t="str">
            <v>MOUNTAIN</v>
          </cell>
          <cell r="J442" t="str">
            <v>MOUNTAIN DISTRICT</v>
          </cell>
          <cell r="K442" t="str">
            <v>WEST</v>
          </cell>
          <cell r="L442" t="str">
            <v>WEST REGION</v>
          </cell>
        </row>
        <row r="443">
          <cell r="A443">
            <v>425</v>
          </cell>
          <cell r="B443" t="str">
            <v>425-10-A-MD-9BO-050</v>
          </cell>
          <cell r="C443">
            <v>187</v>
          </cell>
          <cell r="D443">
            <v>4425</v>
          </cell>
          <cell r="E443" t="str">
            <v>Yes</v>
          </cell>
          <cell r="F443" t="str">
            <v>AWS - The Eastern Shore</v>
          </cell>
          <cell r="G443" t="str">
            <v>BU-207</v>
          </cell>
          <cell r="H443" t="str">
            <v>DELAWARE</v>
          </cell>
          <cell r="I443" t="str">
            <v>EPENN</v>
          </cell>
          <cell r="J443" t="str">
            <v>EASTERN PENNSYLVANIA DISTRICT</v>
          </cell>
          <cell r="K443" t="str">
            <v>EAST</v>
          </cell>
          <cell r="L443" t="str">
            <v>EAST REGION</v>
          </cell>
        </row>
        <row r="444">
          <cell r="A444">
            <v>426</v>
          </cell>
          <cell r="B444" t="str">
            <v>426-10-A-DE-9BO-050</v>
          </cell>
          <cell r="C444">
            <v>188</v>
          </cell>
          <cell r="D444">
            <v>4426</v>
          </cell>
          <cell r="E444" t="str">
            <v>Yes</v>
          </cell>
          <cell r="F444" t="str">
            <v>AWS - Delmar</v>
          </cell>
          <cell r="G444" t="str">
            <v>BU-207</v>
          </cell>
          <cell r="H444" t="str">
            <v>DELAWARE</v>
          </cell>
          <cell r="I444" t="str">
            <v>EPENN</v>
          </cell>
          <cell r="J444" t="str">
            <v>EASTERN PENNSYLVANIA DISTRICT</v>
          </cell>
          <cell r="K444" t="str">
            <v>EAST</v>
          </cell>
          <cell r="L444" t="str">
            <v>EAST REGION</v>
          </cell>
        </row>
        <row r="445">
          <cell r="A445">
            <v>427</v>
          </cell>
          <cell r="B445" t="str">
            <v>427-10-A-MD-9BO-050</v>
          </cell>
          <cell r="C445">
            <v>189</v>
          </cell>
          <cell r="D445">
            <v>4427</v>
          </cell>
          <cell r="E445" t="str">
            <v>Yes</v>
          </cell>
          <cell r="F445" t="str">
            <v>AWS - Hagerstown</v>
          </cell>
          <cell r="G445" t="str">
            <v>BU-208</v>
          </cell>
          <cell r="H445" t="str">
            <v>WESTERN MARYLAND</v>
          </cell>
          <cell r="I445" t="str">
            <v>CHESAPEAKE</v>
          </cell>
          <cell r="J445" t="str">
            <v>CHESAPEAKE DISTRICT</v>
          </cell>
          <cell r="K445" t="str">
            <v>EAST</v>
          </cell>
          <cell r="L445" t="str">
            <v>EAST REGION</v>
          </cell>
        </row>
        <row r="446">
          <cell r="A446">
            <v>428</v>
          </cell>
          <cell r="B446" t="str">
            <v>428-10-A-MD-9BO-050</v>
          </cell>
          <cell r="C446">
            <v>190</v>
          </cell>
          <cell r="D446">
            <v>4428</v>
          </cell>
          <cell r="E446" t="str">
            <v>Yes</v>
          </cell>
          <cell r="F446" t="str">
            <v>AWS - Frederick</v>
          </cell>
          <cell r="G446" t="str">
            <v>BU-208</v>
          </cell>
          <cell r="H446" t="str">
            <v>WESTERN MARYLAND</v>
          </cell>
          <cell r="I446" t="str">
            <v>CHESAPEAKE</v>
          </cell>
          <cell r="J446" t="str">
            <v>CHESAPEAKE DISTRICT</v>
          </cell>
          <cell r="K446" t="str">
            <v>EAST</v>
          </cell>
          <cell r="L446" t="str">
            <v>EAST REGION</v>
          </cell>
        </row>
        <row r="447">
          <cell r="A447">
            <v>429</v>
          </cell>
          <cell r="B447" t="str">
            <v>429-10-A-MD-9BO-050</v>
          </cell>
          <cell r="C447">
            <v>191</v>
          </cell>
          <cell r="D447">
            <v>4429</v>
          </cell>
          <cell r="E447" t="str">
            <v>Yes</v>
          </cell>
          <cell r="F447" t="str">
            <v>AWS - Finksburg</v>
          </cell>
          <cell r="G447" t="str">
            <v>BU-206</v>
          </cell>
          <cell r="H447" t="str">
            <v>BALTIMORE</v>
          </cell>
          <cell r="I447" t="str">
            <v>CHESAPEAKE</v>
          </cell>
          <cell r="J447" t="str">
            <v>CHESAPEAKE DISTRICT</v>
          </cell>
          <cell r="K447" t="str">
            <v>EAST</v>
          </cell>
          <cell r="L447" t="str">
            <v>EAST REGION</v>
          </cell>
        </row>
        <row r="448">
          <cell r="A448" t="str">
            <v>T92</v>
          </cell>
          <cell r="B448" t="str">
            <v>T92-10-A-NY-3XO-050</v>
          </cell>
          <cell r="C448">
            <v>1372</v>
          </cell>
          <cell r="D448">
            <v>4430</v>
          </cell>
          <cell r="F448" t="str">
            <v>Bronx Transfer Station</v>
          </cell>
          <cell r="G448" t="str">
            <v>BU-162</v>
          </cell>
          <cell r="H448" t="str">
            <v>BRONX</v>
          </cell>
          <cell r="I448" t="str">
            <v>NEW YORK</v>
          </cell>
          <cell r="J448" t="str">
            <v>NEW YORK DISTRICT</v>
          </cell>
          <cell r="K448" t="str">
            <v>EAST</v>
          </cell>
          <cell r="L448" t="str">
            <v>EAST REGION</v>
          </cell>
        </row>
        <row r="449">
          <cell r="A449" t="str">
            <v>T93</v>
          </cell>
          <cell r="B449" t="str">
            <v>T93-10-A-AZ-07O-050</v>
          </cell>
          <cell r="C449">
            <v>1373</v>
          </cell>
          <cell r="D449">
            <v>4431</v>
          </cell>
          <cell r="F449" t="str">
            <v>Suburban Sanitation Transfer</v>
          </cell>
          <cell r="G449" t="str">
            <v>BU-243</v>
          </cell>
          <cell r="H449" t="str">
            <v>YUMA / IMPERIAL COUNTY</v>
          </cell>
          <cell r="I449" t="str">
            <v>SOCAL</v>
          </cell>
          <cell r="J449" t="str">
            <v>SOUTHERN CALIFORNIA DISTRICT</v>
          </cell>
          <cell r="K449" t="str">
            <v>WEST</v>
          </cell>
          <cell r="L449" t="str">
            <v>WEST REGION</v>
          </cell>
        </row>
        <row r="450">
          <cell r="A450" t="str">
            <v>T94</v>
          </cell>
          <cell r="B450" t="str">
            <v>T94-10-A-MS-8TO-050</v>
          </cell>
          <cell r="C450">
            <v>1374</v>
          </cell>
          <cell r="D450">
            <v>4432</v>
          </cell>
          <cell r="F450" t="str">
            <v>N Mississippi Transfer</v>
          </cell>
          <cell r="G450" t="str">
            <v>BU-102</v>
          </cell>
          <cell r="H450" t="str">
            <v>MEMPHIS</v>
          </cell>
          <cell r="I450" t="str">
            <v>MISSVALLEY</v>
          </cell>
          <cell r="J450" t="str">
            <v>MISSISSIPPI VALLEY DISTRICT</v>
          </cell>
          <cell r="K450" t="str">
            <v>SOUTH</v>
          </cell>
          <cell r="L450" t="str">
            <v>SOUTH REGION</v>
          </cell>
        </row>
        <row r="451">
          <cell r="A451" t="str">
            <v>T95</v>
          </cell>
          <cell r="B451" t="str">
            <v>T95-10-A-MS-9BO-050</v>
          </cell>
          <cell r="C451">
            <v>1375</v>
          </cell>
          <cell r="D451">
            <v>4433</v>
          </cell>
          <cell r="F451" t="str">
            <v>Hattiesburg Transfer</v>
          </cell>
          <cell r="G451" t="str">
            <v>BU-008</v>
          </cell>
          <cell r="H451" t="str">
            <v>JACKSON</v>
          </cell>
          <cell r="I451" t="str">
            <v>MISSVALLEY</v>
          </cell>
          <cell r="J451" t="str">
            <v>MISSISSIPPI VALLEY DISTRICT</v>
          </cell>
          <cell r="K451" t="str">
            <v>SOUTH</v>
          </cell>
          <cell r="L451" t="str">
            <v>SOUTH REGION</v>
          </cell>
        </row>
        <row r="452">
          <cell r="A452" t="str">
            <v>T96</v>
          </cell>
          <cell r="B452" t="str">
            <v>T96-10-A-IL-07O-050</v>
          </cell>
          <cell r="C452">
            <v>1376</v>
          </cell>
          <cell r="D452">
            <v>4434</v>
          </cell>
          <cell r="F452" t="str">
            <v>Apollo Transfer Station</v>
          </cell>
          <cell r="G452" t="str">
            <v>BU-035</v>
          </cell>
          <cell r="H452" t="str">
            <v>CRESTWOOD</v>
          </cell>
          <cell r="I452" t="str">
            <v>CHICAGO</v>
          </cell>
          <cell r="J452" t="str">
            <v>CHICAGO DISTRICT</v>
          </cell>
          <cell r="K452" t="str">
            <v>MIDWEST</v>
          </cell>
          <cell r="L452" t="str">
            <v>MIDWEST REGION</v>
          </cell>
        </row>
        <row r="453">
          <cell r="A453">
            <v>435</v>
          </cell>
          <cell r="B453" t="str">
            <v>435-10-A-MO-06O-050</v>
          </cell>
          <cell r="C453">
            <v>192</v>
          </cell>
          <cell r="D453">
            <v>4435</v>
          </cell>
          <cell r="E453" t="str">
            <v>Yes</v>
          </cell>
          <cell r="F453" t="str">
            <v>AWS - Osage Beach</v>
          </cell>
          <cell r="G453" t="str">
            <v>BU-097</v>
          </cell>
          <cell r="H453" t="str">
            <v>JEFFERSON CITY</v>
          </cell>
          <cell r="I453" t="str">
            <v>STL METRO</v>
          </cell>
          <cell r="J453" t="str">
            <v>ST LOUIS METRO DISTRICT</v>
          </cell>
          <cell r="K453" t="str">
            <v>MIDWEST</v>
          </cell>
          <cell r="L453" t="str">
            <v>MIDWEST REGION</v>
          </cell>
        </row>
        <row r="454">
          <cell r="A454" t="str">
            <v>T97</v>
          </cell>
          <cell r="B454" t="str">
            <v>T97-10-A-IL-07O-050</v>
          </cell>
          <cell r="C454">
            <v>1377</v>
          </cell>
          <cell r="D454">
            <v>4436</v>
          </cell>
          <cell r="F454" t="str">
            <v>Groen Transfer Station</v>
          </cell>
          <cell r="G454" t="str">
            <v>BU-035</v>
          </cell>
          <cell r="H454" t="str">
            <v>CRESTWOOD</v>
          </cell>
          <cell r="I454" t="str">
            <v>CHICAGO</v>
          </cell>
          <cell r="J454" t="str">
            <v>CHICAGO DISTRICT</v>
          </cell>
          <cell r="K454" t="str">
            <v>MIDWEST</v>
          </cell>
          <cell r="L454" t="str">
            <v>MIDWEST REGION</v>
          </cell>
        </row>
        <row r="455">
          <cell r="A455" t="str">
            <v>T98</v>
          </cell>
          <cell r="B455" t="str">
            <v>T98-10-A-IL-1LO-050</v>
          </cell>
          <cell r="C455">
            <v>1378</v>
          </cell>
          <cell r="D455">
            <v>4437</v>
          </cell>
          <cell r="F455" t="str">
            <v>Loop Transfer 64th Street</v>
          </cell>
          <cell r="G455" t="str">
            <v>BU-215</v>
          </cell>
          <cell r="H455" t="str">
            <v>CHICAGO TRANSFER STATIONS</v>
          </cell>
          <cell r="I455" t="str">
            <v>CHICAGO</v>
          </cell>
          <cell r="J455" t="str">
            <v>CHICAGO DISTRICT</v>
          </cell>
          <cell r="K455" t="str">
            <v>MIDWEST</v>
          </cell>
          <cell r="L455" t="str">
            <v>MIDWEST REGION</v>
          </cell>
        </row>
        <row r="456">
          <cell r="A456" t="str">
            <v>T99</v>
          </cell>
          <cell r="B456" t="str">
            <v>T99-10-A-MI-74O-050</v>
          </cell>
          <cell r="C456">
            <v>1379</v>
          </cell>
          <cell r="D456">
            <v>4438</v>
          </cell>
          <cell r="F456" t="str">
            <v>Detroit Transfer Station</v>
          </cell>
          <cell r="G456" t="str">
            <v>BU-053</v>
          </cell>
          <cell r="H456" t="str">
            <v>DETROIT</v>
          </cell>
          <cell r="I456" t="str">
            <v>MICHIGAN</v>
          </cell>
          <cell r="J456" t="str">
            <v>MICHIGAN DISTRICT</v>
          </cell>
          <cell r="K456" t="str">
            <v>MIDWEST</v>
          </cell>
          <cell r="L456" t="str">
            <v>MIDWEST REGION</v>
          </cell>
        </row>
        <row r="457">
          <cell r="A457" t="str">
            <v>U01</v>
          </cell>
          <cell r="B457" t="str">
            <v>U01-10-A-OH-13O-050</v>
          </cell>
          <cell r="C457">
            <v>1380</v>
          </cell>
          <cell r="D457">
            <v>4439</v>
          </cell>
          <cell r="F457" t="str">
            <v>Mansfield Transfer Station</v>
          </cell>
          <cell r="G457" t="str">
            <v>BU-094</v>
          </cell>
          <cell r="H457" t="str">
            <v>CENTRAL OHIO</v>
          </cell>
          <cell r="I457" t="str">
            <v>OHIO</v>
          </cell>
          <cell r="J457" t="str">
            <v>OHIO DISTRICT</v>
          </cell>
          <cell r="K457" t="str">
            <v>EAST</v>
          </cell>
          <cell r="L457" t="str">
            <v>EAST REGION</v>
          </cell>
        </row>
        <row r="458">
          <cell r="A458" t="str">
            <v>U02</v>
          </cell>
          <cell r="B458" t="str">
            <v>U02-10-A-OH-3FO-050</v>
          </cell>
          <cell r="C458">
            <v>1381</v>
          </cell>
          <cell r="D458">
            <v>4440</v>
          </cell>
          <cell r="F458" t="str">
            <v>Ross Brothers Transfer</v>
          </cell>
          <cell r="G458" t="str">
            <v>BU-094</v>
          </cell>
          <cell r="H458" t="str">
            <v>CENTRAL OHIO</v>
          </cell>
          <cell r="I458" t="str">
            <v>OHIO</v>
          </cell>
          <cell r="J458" t="str">
            <v>OHIO DISTRICT</v>
          </cell>
          <cell r="K458" t="str">
            <v>EAST</v>
          </cell>
          <cell r="L458" t="str">
            <v>EAST REGION</v>
          </cell>
        </row>
        <row r="459">
          <cell r="A459" t="str">
            <v>U03</v>
          </cell>
          <cell r="B459" t="str">
            <v>U03-10-A-OH-3FO-050</v>
          </cell>
          <cell r="C459">
            <v>1382</v>
          </cell>
          <cell r="D459">
            <v>4441</v>
          </cell>
          <cell r="F459" t="str">
            <v>Delaware Transfer Station</v>
          </cell>
          <cell r="G459" t="str">
            <v>BU-094</v>
          </cell>
          <cell r="H459" t="str">
            <v>CENTRAL OHIO</v>
          </cell>
          <cell r="I459" t="str">
            <v>OHIO</v>
          </cell>
          <cell r="J459" t="str">
            <v>OHIO DISTRICT</v>
          </cell>
          <cell r="K459" t="str">
            <v>EAST</v>
          </cell>
          <cell r="L459" t="str">
            <v>EAST REGION</v>
          </cell>
        </row>
        <row r="460">
          <cell r="A460" t="str">
            <v>U04</v>
          </cell>
          <cell r="B460" t="str">
            <v>U04-10-A-MI-32O-050</v>
          </cell>
          <cell r="C460">
            <v>1383</v>
          </cell>
          <cell r="D460">
            <v>4442</v>
          </cell>
          <cell r="F460" t="str">
            <v>Hillsdale Transfer Station</v>
          </cell>
          <cell r="G460" t="str">
            <v>BU-069</v>
          </cell>
          <cell r="H460" t="str">
            <v>BRYAN</v>
          </cell>
          <cell r="I460" t="str">
            <v>INDIANA</v>
          </cell>
          <cell r="J460" t="str">
            <v>INDIANA DISTRICT</v>
          </cell>
          <cell r="K460" t="str">
            <v>MIDWEST</v>
          </cell>
          <cell r="L460" t="str">
            <v>MIDWEST REGION</v>
          </cell>
        </row>
        <row r="461">
          <cell r="A461" t="str">
            <v>U05</v>
          </cell>
          <cell r="B461" t="str">
            <v>U05-10-A-TX-9AO-050</v>
          </cell>
          <cell r="C461">
            <v>1384</v>
          </cell>
          <cell r="D461">
            <v>4443</v>
          </cell>
          <cell r="F461" t="str">
            <v>Northwest Transfer Station</v>
          </cell>
          <cell r="G461" t="str">
            <v>BU-057</v>
          </cell>
          <cell r="H461" t="str">
            <v>HOUSTON POST COLLECTION</v>
          </cell>
          <cell r="I461" t="str">
            <v>HOUSTON</v>
          </cell>
          <cell r="J461" t="str">
            <v>HOUSTON DISTRICT</v>
          </cell>
          <cell r="K461" t="str">
            <v>SOUTH</v>
          </cell>
          <cell r="L461" t="str">
            <v>SOUTH REGION</v>
          </cell>
        </row>
        <row r="462">
          <cell r="A462" t="str">
            <v>U06</v>
          </cell>
          <cell r="B462" t="str">
            <v>U06-10-A-IN-23O-050</v>
          </cell>
          <cell r="C462">
            <v>1385</v>
          </cell>
          <cell r="D462">
            <v>4444</v>
          </cell>
          <cell r="F462" t="str">
            <v>Illiana Transfer Station</v>
          </cell>
          <cell r="G462" t="str">
            <v>BU-007</v>
          </cell>
          <cell r="H462" t="str">
            <v>NORTHWEST INDIANA</v>
          </cell>
          <cell r="I462" t="str">
            <v>INDIANA</v>
          </cell>
          <cell r="J462" t="str">
            <v>INDIANA DISTRICT</v>
          </cell>
          <cell r="K462" t="str">
            <v>MIDWEST</v>
          </cell>
          <cell r="L462" t="str">
            <v>MIDWEST REGION</v>
          </cell>
        </row>
        <row r="463">
          <cell r="A463" t="str">
            <v>U07</v>
          </cell>
          <cell r="B463" t="str">
            <v>U07-10-A-IN-23O-050</v>
          </cell>
          <cell r="C463">
            <v>1386</v>
          </cell>
          <cell r="D463">
            <v>4445</v>
          </cell>
          <cell r="F463" t="str">
            <v>Ooms Transfer Station</v>
          </cell>
          <cell r="G463" t="str">
            <v>BU-007</v>
          </cell>
          <cell r="H463" t="str">
            <v>NORTHWEST INDIANA</v>
          </cell>
          <cell r="I463" t="str">
            <v>INDIANA</v>
          </cell>
          <cell r="J463" t="str">
            <v>INDIANA DISTRICT</v>
          </cell>
          <cell r="K463" t="str">
            <v>MIDWEST</v>
          </cell>
          <cell r="L463" t="str">
            <v>MIDWEST REGION</v>
          </cell>
        </row>
        <row r="464">
          <cell r="A464" t="str">
            <v>U08</v>
          </cell>
          <cell r="B464" t="str">
            <v>U08-10-A-MI-13O-050</v>
          </cell>
          <cell r="C464">
            <v>1387</v>
          </cell>
          <cell r="D464">
            <v>4446</v>
          </cell>
          <cell r="F464" t="str">
            <v>Southfield Transfer Station</v>
          </cell>
          <cell r="G464" t="str">
            <v>BU-053</v>
          </cell>
          <cell r="H464" t="str">
            <v>DETROIT</v>
          </cell>
          <cell r="I464" t="str">
            <v>MICHIGAN</v>
          </cell>
          <cell r="J464" t="str">
            <v>MICHIGAN DISTRICT</v>
          </cell>
          <cell r="K464" t="str">
            <v>MIDWEST</v>
          </cell>
          <cell r="L464" t="str">
            <v>MIDWEST REGION</v>
          </cell>
        </row>
        <row r="465">
          <cell r="A465" t="str">
            <v>U09</v>
          </cell>
          <cell r="B465" t="str">
            <v>U09-10-A-OR-4PO-050</v>
          </cell>
          <cell r="C465">
            <v>1388</v>
          </cell>
          <cell r="D465">
            <v>4447</v>
          </cell>
          <cell r="F465" t="str">
            <v>Willamette Resources T/S</v>
          </cell>
          <cell r="G465" t="str">
            <v>BU-256</v>
          </cell>
          <cell r="H465" t="str">
            <v>OREGON METRO</v>
          </cell>
          <cell r="I465" t="str">
            <v>ORIDMT</v>
          </cell>
          <cell r="J465" t="str">
            <v>OREGON-IDAHO-MONTANA DISTRICT</v>
          </cell>
          <cell r="K465" t="str">
            <v>WEST</v>
          </cell>
          <cell r="L465" t="str">
            <v>WEST REGION</v>
          </cell>
        </row>
        <row r="466">
          <cell r="A466" t="str">
            <v>U12</v>
          </cell>
          <cell r="B466" t="str">
            <v>U12-10-A-NY-3XO-050</v>
          </cell>
          <cell r="C466">
            <v>1389</v>
          </cell>
          <cell r="D466">
            <v>4448</v>
          </cell>
          <cell r="F466" t="str">
            <v>Stanley Ave Transfer</v>
          </cell>
          <cell r="G466" t="str">
            <v>BU-163</v>
          </cell>
          <cell r="H466" t="str">
            <v>BROOKLYN / STATEN ISLAND</v>
          </cell>
          <cell r="I466" t="str">
            <v>NEW YORK</v>
          </cell>
          <cell r="J466" t="str">
            <v>NEW YORK DISTRICT</v>
          </cell>
          <cell r="K466" t="str">
            <v>EAST</v>
          </cell>
          <cell r="L466" t="str">
            <v>EAST REGION</v>
          </cell>
        </row>
        <row r="467">
          <cell r="A467" t="str">
            <v>U18</v>
          </cell>
          <cell r="B467" t="str">
            <v>U18-10-A-OR-4YO-050</v>
          </cell>
          <cell r="C467">
            <v>1393</v>
          </cell>
          <cell r="D467">
            <v>4449</v>
          </cell>
          <cell r="F467" t="str">
            <v>Josephine County T/S</v>
          </cell>
          <cell r="G467" t="str">
            <v>BU-254</v>
          </cell>
          <cell r="H467" t="str">
            <v>ALBANY/CORVALIS</v>
          </cell>
          <cell r="I467" t="str">
            <v>ORIDMT</v>
          </cell>
          <cell r="J467" t="str">
            <v>OREGON-IDAHO-MONTANA DISTRICT</v>
          </cell>
          <cell r="K467" t="str">
            <v>WEST</v>
          </cell>
          <cell r="L467" t="str">
            <v>WEST REGION</v>
          </cell>
        </row>
        <row r="468">
          <cell r="A468">
            <v>450</v>
          </cell>
          <cell r="B468" t="str">
            <v>450-10-A-OR-6RO-050</v>
          </cell>
          <cell r="C468">
            <v>193</v>
          </cell>
          <cell r="D468">
            <v>4450</v>
          </cell>
          <cell r="E468" t="str">
            <v>Yes</v>
          </cell>
          <cell r="F468" t="str">
            <v>AWS - Albany - Lebanon</v>
          </cell>
          <cell r="G468" t="str">
            <v>BU-254</v>
          </cell>
          <cell r="H468" t="str">
            <v>ALBANY/CORVALIS</v>
          </cell>
          <cell r="I468" t="str">
            <v>ORIDMT</v>
          </cell>
          <cell r="J468" t="str">
            <v>OREGON-IDAHO-MONTANA DISTRICT</v>
          </cell>
          <cell r="K468" t="str">
            <v>WEST</v>
          </cell>
          <cell r="L468" t="str">
            <v>WEST REGION</v>
          </cell>
        </row>
        <row r="469">
          <cell r="A469">
            <v>451</v>
          </cell>
          <cell r="B469" t="str">
            <v>451-10-A-OR-6PO-050</v>
          </cell>
          <cell r="C469">
            <v>194</v>
          </cell>
          <cell r="D469">
            <v>4451</v>
          </cell>
          <cell r="E469" t="str">
            <v>Yes</v>
          </cell>
          <cell r="F469" t="str">
            <v>AWS - Salem - OR</v>
          </cell>
          <cell r="G469" t="str">
            <v>BU-261</v>
          </cell>
          <cell r="H469" t="str">
            <v>WOODBURN/SALEM</v>
          </cell>
          <cell r="I469" t="str">
            <v>ORIDMT</v>
          </cell>
          <cell r="J469" t="str">
            <v>OREGON-IDAHO-MONTANA DISTRICT</v>
          </cell>
          <cell r="K469" t="str">
            <v>WEST</v>
          </cell>
          <cell r="L469" t="str">
            <v>WEST REGION</v>
          </cell>
        </row>
        <row r="470">
          <cell r="A470">
            <v>452</v>
          </cell>
          <cell r="B470" t="str">
            <v>452-10-A-OR-6NO-050</v>
          </cell>
          <cell r="C470">
            <v>195</v>
          </cell>
          <cell r="D470">
            <v>4452</v>
          </cell>
          <cell r="E470" t="str">
            <v>Yes</v>
          </cell>
          <cell r="F470" t="str">
            <v>AWS - Corvallis</v>
          </cell>
          <cell r="G470" t="str">
            <v>BU-254</v>
          </cell>
          <cell r="H470" t="str">
            <v>ALBANY/CORVALIS</v>
          </cell>
          <cell r="I470" t="str">
            <v>ORIDMT</v>
          </cell>
          <cell r="J470" t="str">
            <v>OREGON-IDAHO-MONTANA DISTRICT</v>
          </cell>
          <cell r="K470" t="str">
            <v>WEST</v>
          </cell>
          <cell r="L470" t="str">
            <v>WEST REGION</v>
          </cell>
        </row>
        <row r="471">
          <cell r="A471">
            <v>453</v>
          </cell>
          <cell r="B471" t="str">
            <v>453-10-A-OR-4ZO-050</v>
          </cell>
          <cell r="C471">
            <v>196</v>
          </cell>
          <cell r="D471">
            <v>4453</v>
          </cell>
          <cell r="E471" t="str">
            <v>Yes</v>
          </cell>
          <cell r="F471" t="str">
            <v>AWS - Dallas</v>
          </cell>
          <cell r="G471" t="str">
            <v>BU-254</v>
          </cell>
          <cell r="H471" t="str">
            <v>ALBANY/CORVALIS</v>
          </cell>
          <cell r="I471" t="str">
            <v>ORIDMT</v>
          </cell>
          <cell r="J471" t="str">
            <v>OREGON-IDAHO-MONTANA DISTRICT</v>
          </cell>
          <cell r="K471" t="str">
            <v>WEST</v>
          </cell>
          <cell r="L471" t="str">
            <v>WEST REGION</v>
          </cell>
        </row>
        <row r="472">
          <cell r="A472">
            <v>454</v>
          </cell>
          <cell r="B472" t="str">
            <v>454-10-A-OR-4YO-050</v>
          </cell>
          <cell r="C472">
            <v>197</v>
          </cell>
          <cell r="D472">
            <v>4454</v>
          </cell>
          <cell r="E472" t="str">
            <v>Yes</v>
          </cell>
          <cell r="F472" t="str">
            <v>AWS - Grants Pass</v>
          </cell>
          <cell r="G472" t="str">
            <v>BU-254</v>
          </cell>
          <cell r="H472" t="str">
            <v>ALBANY/CORVALIS</v>
          </cell>
          <cell r="I472" t="str">
            <v>ORIDMT</v>
          </cell>
          <cell r="J472" t="str">
            <v>OREGON-IDAHO-MONTANA DISTRICT</v>
          </cell>
          <cell r="K472" t="str">
            <v>WEST</v>
          </cell>
          <cell r="L472" t="str">
            <v>WEST REGION</v>
          </cell>
        </row>
        <row r="473">
          <cell r="A473">
            <v>455</v>
          </cell>
          <cell r="B473" t="str">
            <v>455-10-A-OR-4XO-050</v>
          </cell>
          <cell r="C473">
            <v>198</v>
          </cell>
          <cell r="D473">
            <v>4455</v>
          </cell>
          <cell r="E473" t="str">
            <v>Yes</v>
          </cell>
          <cell r="F473" t="str">
            <v>AW Srvcs of Clackamas &amp; Washin</v>
          </cell>
          <cell r="G473" t="str">
            <v>BU-256</v>
          </cell>
          <cell r="H473" t="str">
            <v>OREGON METRO</v>
          </cell>
          <cell r="I473" t="str">
            <v>ORIDMT</v>
          </cell>
          <cell r="J473" t="str">
            <v>OREGON-IDAHO-MONTANA DISTRICT</v>
          </cell>
          <cell r="K473" t="str">
            <v>WEST</v>
          </cell>
          <cell r="L473" t="str">
            <v>WEST REGION</v>
          </cell>
        </row>
        <row r="474">
          <cell r="A474">
            <v>456</v>
          </cell>
          <cell r="B474" t="str">
            <v>456-10-A-OR-4UO-050</v>
          </cell>
          <cell r="C474">
            <v>199</v>
          </cell>
          <cell r="D474">
            <v>4456</v>
          </cell>
          <cell r="E474" t="str">
            <v>Yes</v>
          </cell>
          <cell r="F474" t="str">
            <v>AWS - Marion County</v>
          </cell>
          <cell r="G474" t="str">
            <v>BU-261</v>
          </cell>
          <cell r="H474" t="str">
            <v>WOODBURN/SALEM</v>
          </cell>
          <cell r="I474" t="str">
            <v>ORIDMT</v>
          </cell>
          <cell r="J474" t="str">
            <v>OREGON-IDAHO-MONTANA DISTRICT</v>
          </cell>
          <cell r="K474" t="str">
            <v>WEST</v>
          </cell>
          <cell r="L474" t="str">
            <v>WEST REGION</v>
          </cell>
        </row>
        <row r="475">
          <cell r="A475" t="str">
            <v>U19</v>
          </cell>
          <cell r="B475" t="str">
            <v>U19-10-A-FL-9OO-050</v>
          </cell>
          <cell r="C475">
            <v>1394</v>
          </cell>
          <cell r="D475">
            <v>4459</v>
          </cell>
          <cell r="F475" t="str">
            <v>Delta Dade Recy - C&amp;D Recyc</v>
          </cell>
          <cell r="G475" t="str">
            <v>BU-953</v>
          </cell>
          <cell r="H475" t="str">
            <v>NON-OP SOUTH FLORIDA</v>
          </cell>
          <cell r="I475" t="str">
            <v>GULFCOAST</v>
          </cell>
          <cell r="J475" t="str">
            <v>GULF COAST DISTRICT</v>
          </cell>
          <cell r="K475" t="str">
            <v>SOUTH</v>
          </cell>
          <cell r="L475" t="str">
            <v>SOUTH REGION</v>
          </cell>
        </row>
        <row r="476">
          <cell r="A476" t="str">
            <v>U21</v>
          </cell>
          <cell r="B476" t="str">
            <v>U21-10-A-TX-13O-050</v>
          </cell>
          <cell r="C476">
            <v>1396</v>
          </cell>
          <cell r="D476">
            <v>4460</v>
          </cell>
          <cell r="F476" t="str">
            <v>Fort Worth Transfer Station</v>
          </cell>
          <cell r="G476" t="str">
            <v>BU-015</v>
          </cell>
          <cell r="H476" t="str">
            <v>DALLAS FTWORTH POST COLLECTION</v>
          </cell>
          <cell r="I476" t="str">
            <v>DFW/WESTTX</v>
          </cell>
          <cell r="J476" t="str">
            <v>DFW/WEST TEXAS DISTIRCT</v>
          </cell>
          <cell r="K476" t="str">
            <v>SOUTH</v>
          </cell>
          <cell r="L476" t="str">
            <v>SOUTH REGION</v>
          </cell>
        </row>
        <row r="477">
          <cell r="A477" t="str">
            <v>U22</v>
          </cell>
          <cell r="B477" t="str">
            <v>U22-10-A-SC-06O-050</v>
          </cell>
          <cell r="C477">
            <v>1397</v>
          </cell>
          <cell r="D477">
            <v>4461</v>
          </cell>
          <cell r="F477" t="str">
            <v>Fort Mill Transfer Station</v>
          </cell>
          <cell r="G477" t="str">
            <v>BU-156</v>
          </cell>
          <cell r="H477" t="str">
            <v>CHARLOTTE POST COLLECTION</v>
          </cell>
          <cell r="I477" t="str">
            <v>CAROLINAS</v>
          </cell>
          <cell r="J477" t="str">
            <v>CAROLINAS DISTRICT</v>
          </cell>
          <cell r="K477" t="str">
            <v>EAST</v>
          </cell>
          <cell r="L477" t="str">
            <v>EAST REGION</v>
          </cell>
        </row>
        <row r="478">
          <cell r="A478">
            <v>463</v>
          </cell>
          <cell r="B478" t="str">
            <v>463-10-A-FL-06O-050</v>
          </cell>
          <cell r="C478">
            <v>203</v>
          </cell>
          <cell r="D478">
            <v>4463</v>
          </cell>
          <cell r="E478" t="str">
            <v>Yes</v>
          </cell>
          <cell r="F478" t="str">
            <v>AWS - Fort Walton Beach</v>
          </cell>
          <cell r="G478" t="str">
            <v>BU-200</v>
          </cell>
          <cell r="H478" t="str">
            <v>PENSACOLA</v>
          </cell>
          <cell r="I478" t="str">
            <v>GULFCOAST</v>
          </cell>
          <cell r="J478" t="str">
            <v>GULF COAST DISTRICT</v>
          </cell>
          <cell r="K478" t="str">
            <v>SOUTH</v>
          </cell>
          <cell r="L478" t="str">
            <v>SOUTH REGION</v>
          </cell>
        </row>
        <row r="479">
          <cell r="A479">
            <v>464</v>
          </cell>
          <cell r="B479" t="str">
            <v>464-10-A-NY-3XO-050</v>
          </cell>
          <cell r="C479">
            <v>204</v>
          </cell>
          <cell r="D479">
            <v>4464</v>
          </cell>
          <cell r="E479" t="str">
            <v>Yes</v>
          </cell>
          <cell r="F479" t="str">
            <v>AWS - The Bronx</v>
          </cell>
          <cell r="G479" t="str">
            <v>BU-162</v>
          </cell>
          <cell r="H479" t="str">
            <v>BRONX</v>
          </cell>
          <cell r="I479" t="str">
            <v>NEW YORK</v>
          </cell>
          <cell r="J479" t="str">
            <v>NEW YORK DISTRICT</v>
          </cell>
          <cell r="K479" t="str">
            <v>EAST</v>
          </cell>
          <cell r="L479" t="str">
            <v>EAST REGION</v>
          </cell>
        </row>
        <row r="480">
          <cell r="A480">
            <v>466</v>
          </cell>
          <cell r="B480" t="str">
            <v>466-10-A-AZ-07O-050</v>
          </cell>
          <cell r="C480">
            <v>206</v>
          </cell>
          <cell r="D480">
            <v>4466</v>
          </cell>
          <cell r="E480" t="str">
            <v>Yes</v>
          </cell>
          <cell r="F480" t="str">
            <v>AWS - Yuma</v>
          </cell>
          <cell r="G480" t="str">
            <v>BU-243</v>
          </cell>
          <cell r="H480" t="str">
            <v>YUMA / IMPERIAL COUNTY</v>
          </cell>
          <cell r="I480" t="str">
            <v>SOCAL</v>
          </cell>
          <cell r="J480" t="str">
            <v>SOUTHERN CALIFORNIA DISTRICT</v>
          </cell>
          <cell r="K480" t="str">
            <v>WEST</v>
          </cell>
          <cell r="L480" t="str">
            <v>WEST REGION</v>
          </cell>
        </row>
        <row r="481">
          <cell r="A481">
            <v>467</v>
          </cell>
          <cell r="B481" t="str">
            <v>467-10-A-CA-07O-050</v>
          </cell>
          <cell r="C481">
            <v>207</v>
          </cell>
          <cell r="D481">
            <v>4467</v>
          </cell>
          <cell r="E481" t="str">
            <v>Yes</v>
          </cell>
          <cell r="F481" t="str">
            <v>Valley Envrionmental Services</v>
          </cell>
          <cell r="G481" t="str">
            <v>BU-243</v>
          </cell>
          <cell r="H481" t="str">
            <v>YUMA / IMPERIAL COUNTY</v>
          </cell>
          <cell r="I481" t="str">
            <v>SOCAL</v>
          </cell>
          <cell r="J481" t="str">
            <v>SOUTHERN CALIFORNIA DISTRICT</v>
          </cell>
          <cell r="K481" t="str">
            <v>WEST</v>
          </cell>
          <cell r="L481" t="str">
            <v>WEST REGION</v>
          </cell>
        </row>
        <row r="482">
          <cell r="A482">
            <v>468</v>
          </cell>
          <cell r="B482" t="str">
            <v>468-10-A-MO-06O-050</v>
          </cell>
          <cell r="C482">
            <v>208</v>
          </cell>
          <cell r="D482">
            <v>4468</v>
          </cell>
          <cell r="E482" t="str">
            <v>Yes</v>
          </cell>
          <cell r="F482" t="str">
            <v>AWS - Kansas City</v>
          </cell>
          <cell r="G482" t="str">
            <v>BU-096</v>
          </cell>
          <cell r="H482" t="str">
            <v>KANSAS CITY</v>
          </cell>
          <cell r="I482" t="str">
            <v>W MO/OK</v>
          </cell>
          <cell r="J482" t="str">
            <v>W MISSOURI/OKLAHOMA DISTRICT</v>
          </cell>
          <cell r="K482" t="str">
            <v>MIDWEST</v>
          </cell>
          <cell r="L482" t="str">
            <v>MIDWEST REGION</v>
          </cell>
        </row>
        <row r="483">
          <cell r="A483">
            <v>469</v>
          </cell>
          <cell r="B483" t="str">
            <v>469-10-A-OR-7QO-050</v>
          </cell>
          <cell r="C483">
            <v>209</v>
          </cell>
          <cell r="D483">
            <v>4469</v>
          </cell>
          <cell r="E483" t="str">
            <v>Yes</v>
          </cell>
          <cell r="F483" t="str">
            <v>AWS - Lake Oswego</v>
          </cell>
          <cell r="G483" t="str">
            <v>BU-256</v>
          </cell>
          <cell r="H483" t="str">
            <v>OREGON METRO</v>
          </cell>
          <cell r="I483" t="str">
            <v>ORIDMT</v>
          </cell>
          <cell r="J483" t="str">
            <v>OREGON-IDAHO-MONTANA DISTRICT</v>
          </cell>
          <cell r="K483" t="str">
            <v>WEST</v>
          </cell>
          <cell r="L483" t="str">
            <v>WEST REGION</v>
          </cell>
        </row>
        <row r="484">
          <cell r="A484" t="str">
            <v>U23</v>
          </cell>
          <cell r="B484" t="str">
            <v>U23-10-A-MI-1CO-050</v>
          </cell>
          <cell r="C484">
            <v>1398</v>
          </cell>
          <cell r="D484">
            <v>4470</v>
          </cell>
          <cell r="F484" t="str">
            <v>Tri City Transfer</v>
          </cell>
          <cell r="G484" t="str">
            <v>BU-083</v>
          </cell>
          <cell r="H484" t="str">
            <v>KALAMAZOO</v>
          </cell>
          <cell r="I484" t="str">
            <v>MICHIGAN</v>
          </cell>
          <cell r="J484" t="str">
            <v>MICHIGAN DISTRICT</v>
          </cell>
          <cell r="K484" t="str">
            <v>MIDWEST</v>
          </cell>
          <cell r="L484" t="str">
            <v>MIDWEST REGION</v>
          </cell>
        </row>
        <row r="485">
          <cell r="A485">
            <v>471</v>
          </cell>
          <cell r="B485" t="str">
            <v>471-10-A-CA-C1O-050</v>
          </cell>
          <cell r="C485">
            <v>210</v>
          </cell>
          <cell r="D485">
            <v>4471</v>
          </cell>
          <cell r="E485" t="str">
            <v>Yes</v>
          </cell>
          <cell r="F485" t="str">
            <v>BFI Services of Salinas</v>
          </cell>
          <cell r="G485" t="str">
            <v>BU-246</v>
          </cell>
          <cell r="H485" t="str">
            <v>SALINAS</v>
          </cell>
          <cell r="I485" t="str">
            <v>BAYAREA</v>
          </cell>
          <cell r="J485" t="str">
            <v>BAY AREA DISTRICT</v>
          </cell>
          <cell r="K485" t="str">
            <v>WEST</v>
          </cell>
          <cell r="L485" t="str">
            <v>WEST REGION</v>
          </cell>
        </row>
        <row r="486">
          <cell r="A486">
            <v>472</v>
          </cell>
          <cell r="B486" t="str">
            <v>472-10-A-OR-9GO-050</v>
          </cell>
          <cell r="C486">
            <v>211</v>
          </cell>
          <cell r="D486">
            <v>4472</v>
          </cell>
          <cell r="E486" t="str">
            <v>Yes</v>
          </cell>
          <cell r="F486" t="str">
            <v>AWS - Portland</v>
          </cell>
          <cell r="G486" t="str">
            <v>BU-256</v>
          </cell>
          <cell r="H486" t="str">
            <v>OREGON METRO</v>
          </cell>
          <cell r="I486" t="str">
            <v>ORIDMT</v>
          </cell>
          <cell r="J486" t="str">
            <v>OREGON-IDAHO-MONTANA DISTRICT</v>
          </cell>
          <cell r="K486" t="str">
            <v>WEST</v>
          </cell>
          <cell r="L486" t="str">
            <v>WEST REGION</v>
          </cell>
        </row>
        <row r="487">
          <cell r="A487">
            <v>473</v>
          </cell>
          <cell r="B487" t="str">
            <v>473-10-A-TX-9UO-050</v>
          </cell>
          <cell r="C487">
            <v>212</v>
          </cell>
          <cell r="D487">
            <v>4473</v>
          </cell>
          <cell r="E487" t="str">
            <v>Yes</v>
          </cell>
          <cell r="F487" t="str">
            <v>AWS - Brenham</v>
          </cell>
          <cell r="G487" t="str">
            <v>BU-061</v>
          </cell>
          <cell r="H487" t="str">
            <v>WEST HOUSTON</v>
          </cell>
          <cell r="I487" t="str">
            <v>HOUSTON</v>
          </cell>
          <cell r="J487" t="str">
            <v>HOUSTON DISTRICT</v>
          </cell>
          <cell r="K487" t="str">
            <v>SOUTH</v>
          </cell>
          <cell r="L487" t="str">
            <v>SOUTH REGION</v>
          </cell>
        </row>
        <row r="488">
          <cell r="A488" t="str">
            <v>U24</v>
          </cell>
          <cell r="B488" t="str">
            <v>U24-10-A-SC-06O-050</v>
          </cell>
          <cell r="C488">
            <v>1399</v>
          </cell>
          <cell r="D488">
            <v>4474</v>
          </cell>
          <cell r="F488" t="str">
            <v>Greenville T/S</v>
          </cell>
          <cell r="G488" t="str">
            <v>BU-149</v>
          </cell>
          <cell r="H488" t="str">
            <v>GREENVILLE SC</v>
          </cell>
          <cell r="I488" t="str">
            <v>CAROLINAS</v>
          </cell>
          <cell r="J488" t="str">
            <v>CAROLINAS DISTRICT</v>
          </cell>
          <cell r="K488" t="str">
            <v>EAST</v>
          </cell>
          <cell r="L488" t="str">
            <v>EAST REGION</v>
          </cell>
        </row>
        <row r="489">
          <cell r="A489">
            <v>475</v>
          </cell>
          <cell r="B489" t="str">
            <v>475-10-A-CO-9MO-050</v>
          </cell>
          <cell r="C489">
            <v>213</v>
          </cell>
          <cell r="D489">
            <v>4475</v>
          </cell>
          <cell r="E489" t="str">
            <v>Yes</v>
          </cell>
          <cell r="F489" t="str">
            <v>Frontier Waste Transfer</v>
          </cell>
          <cell r="G489" t="str">
            <v>BU-070</v>
          </cell>
          <cell r="H489" t="str">
            <v>DENVER HAULING</v>
          </cell>
          <cell r="I489" t="str">
            <v>MOUNTAIN</v>
          </cell>
          <cell r="J489" t="str">
            <v>MOUNTAIN DISTRICT</v>
          </cell>
          <cell r="K489" t="str">
            <v>WEST</v>
          </cell>
          <cell r="L489" t="str">
            <v>WEST REGION</v>
          </cell>
        </row>
        <row r="490">
          <cell r="A490">
            <v>477</v>
          </cell>
          <cell r="B490" t="str">
            <v>477-10-A-FL-9OO-050</v>
          </cell>
          <cell r="C490">
            <v>215</v>
          </cell>
          <cell r="D490">
            <v>4477</v>
          </cell>
          <cell r="E490" t="str">
            <v>Yes</v>
          </cell>
          <cell r="F490" t="str">
            <v>Delta Dade Recyc Corp - Haul</v>
          </cell>
          <cell r="G490" t="str">
            <v>BU-953</v>
          </cell>
          <cell r="H490" t="str">
            <v>NON-OP SOUTH FLORIDA</v>
          </cell>
          <cell r="I490" t="str">
            <v>GULFCOAST</v>
          </cell>
          <cell r="J490" t="str">
            <v>GULF COAST DISTRICT</v>
          </cell>
          <cell r="K490" t="str">
            <v>SOUTH</v>
          </cell>
          <cell r="L490" t="str">
            <v>SOUTH REGION</v>
          </cell>
        </row>
        <row r="491">
          <cell r="A491">
            <v>480</v>
          </cell>
          <cell r="B491" t="str">
            <v>480-10-A-IL-C1O-050</v>
          </cell>
          <cell r="C491">
            <v>218</v>
          </cell>
          <cell r="D491">
            <v>4480</v>
          </cell>
          <cell r="E491" t="str">
            <v>Yes</v>
          </cell>
          <cell r="F491" t="str">
            <v>AWS - Aurora</v>
          </cell>
          <cell r="G491" t="str">
            <v>BU-038</v>
          </cell>
          <cell r="H491" t="str">
            <v>AURORA</v>
          </cell>
          <cell r="I491" t="str">
            <v>CHICAGO</v>
          </cell>
          <cell r="J491" t="str">
            <v>CHICAGO DISTRICT</v>
          </cell>
          <cell r="K491" t="str">
            <v>MIDWEST</v>
          </cell>
          <cell r="L491" t="str">
            <v>MIDWEST REGION</v>
          </cell>
        </row>
        <row r="492">
          <cell r="A492">
            <v>482</v>
          </cell>
          <cell r="B492" t="str">
            <v>482-10-A-WA-92O-050</v>
          </cell>
          <cell r="C492">
            <v>220</v>
          </cell>
          <cell r="D492">
            <v>4482</v>
          </cell>
          <cell r="E492" t="str">
            <v>Yes</v>
          </cell>
          <cell r="F492" t="str">
            <v>Kitsap Disposal</v>
          </cell>
          <cell r="G492" t="str">
            <v>BU-269</v>
          </cell>
          <cell r="H492" t="str">
            <v>S. SEATTLE</v>
          </cell>
          <cell r="I492" t="str">
            <v>WASHINGTON</v>
          </cell>
          <cell r="J492" t="str">
            <v>WASHINGTON DISTRICT</v>
          </cell>
          <cell r="K492" t="str">
            <v>WEST</v>
          </cell>
          <cell r="L492" t="str">
            <v>WEST REGION</v>
          </cell>
        </row>
        <row r="493">
          <cell r="A493">
            <v>483</v>
          </cell>
          <cell r="B493" t="str">
            <v>483-10-A-MO-06O-050</v>
          </cell>
          <cell r="C493">
            <v>221</v>
          </cell>
          <cell r="D493">
            <v>4483</v>
          </cell>
          <cell r="E493" t="str">
            <v>Yes</v>
          </cell>
          <cell r="F493" t="str">
            <v>AWS - Union</v>
          </cell>
          <cell r="G493" t="str">
            <v>BU-108</v>
          </cell>
          <cell r="H493" t="str">
            <v>ST LOUIS</v>
          </cell>
          <cell r="I493" t="str">
            <v>STL METRO</v>
          </cell>
          <cell r="J493" t="str">
            <v>ST LOUIS METRO DISTRICT</v>
          </cell>
          <cell r="K493" t="str">
            <v>MIDWEST</v>
          </cell>
          <cell r="L493" t="str">
            <v>MIDWEST REGION</v>
          </cell>
        </row>
        <row r="494">
          <cell r="A494">
            <v>484</v>
          </cell>
          <cell r="B494" t="str">
            <v>484-10-A-AL-9BO-050</v>
          </cell>
          <cell r="C494">
            <v>222</v>
          </cell>
          <cell r="D494">
            <v>4484</v>
          </cell>
          <cell r="E494" t="str">
            <v>Yes</v>
          </cell>
          <cell r="F494" t="str">
            <v>AWS - Andalusia</v>
          </cell>
          <cell r="G494" t="str">
            <v>BU-200</v>
          </cell>
          <cell r="H494" t="str">
            <v>PENSACOLA</v>
          </cell>
          <cell r="I494" t="str">
            <v>GULFCOAST</v>
          </cell>
          <cell r="J494" t="str">
            <v>GULF COAST DISTRICT</v>
          </cell>
          <cell r="K494" t="str">
            <v>SOUTH</v>
          </cell>
          <cell r="L494" t="str">
            <v>SOUTH REGION</v>
          </cell>
        </row>
        <row r="495">
          <cell r="A495" t="str">
            <v>U26</v>
          </cell>
          <cell r="B495" t="str">
            <v>U26-10-A-VA-9BO-050</v>
          </cell>
          <cell r="C495">
            <v>1401</v>
          </cell>
          <cell r="D495">
            <v>4485</v>
          </cell>
          <cell r="F495" t="str">
            <v>Roanoke T/S</v>
          </cell>
          <cell r="G495" t="str">
            <v>BU-128</v>
          </cell>
          <cell r="H495" t="str">
            <v>SW VIRGINIA</v>
          </cell>
          <cell r="I495" t="str">
            <v>VIRGINIA</v>
          </cell>
          <cell r="J495" t="str">
            <v>VIRGINIA DISTRICT</v>
          </cell>
          <cell r="K495" t="str">
            <v>EAST</v>
          </cell>
          <cell r="L495" t="str">
            <v>EAST REGION</v>
          </cell>
        </row>
        <row r="496">
          <cell r="A496">
            <v>486</v>
          </cell>
          <cell r="B496" t="str">
            <v>486-10-A-GA-9BO-050</v>
          </cell>
          <cell r="C496">
            <v>223</v>
          </cell>
          <cell r="D496">
            <v>4486</v>
          </cell>
          <cell r="E496" t="str">
            <v>Yes</v>
          </cell>
          <cell r="F496" t="str">
            <v>AWS - Express Roll-Off</v>
          </cell>
          <cell r="G496" t="str">
            <v>BU-181</v>
          </cell>
          <cell r="H496" t="str">
            <v>ATLANTA</v>
          </cell>
          <cell r="I496" t="str">
            <v>GEORGIA</v>
          </cell>
          <cell r="J496" t="str">
            <v>GEORGIA DISTRICT</v>
          </cell>
          <cell r="K496" t="str">
            <v>SOUTH</v>
          </cell>
          <cell r="L496" t="str">
            <v>SOUTH REGION</v>
          </cell>
        </row>
        <row r="497">
          <cell r="A497">
            <v>487</v>
          </cell>
          <cell r="B497" t="str">
            <v>487-10-A-WA-92O-050</v>
          </cell>
          <cell r="C497">
            <v>224</v>
          </cell>
          <cell r="D497">
            <v>4487</v>
          </cell>
          <cell r="E497" t="str">
            <v>Yes</v>
          </cell>
          <cell r="F497" t="str">
            <v>AWS - Klickitat County</v>
          </cell>
          <cell r="G497" t="str">
            <v>BU-302</v>
          </cell>
          <cell r="H497" t="str">
            <v>WASHINGTON LANDFILLS</v>
          </cell>
          <cell r="I497" t="str">
            <v>WASHINGTON</v>
          </cell>
          <cell r="J497" t="str">
            <v>WASHINGTON DISTRICT</v>
          </cell>
          <cell r="K497" t="str">
            <v>WEST</v>
          </cell>
          <cell r="L497" t="str">
            <v>WEST REGION</v>
          </cell>
        </row>
        <row r="498">
          <cell r="A498">
            <v>488</v>
          </cell>
          <cell r="B498" t="str">
            <v>488-10-A-MI-13O-050</v>
          </cell>
          <cell r="C498">
            <v>225</v>
          </cell>
          <cell r="D498">
            <v>4488</v>
          </cell>
          <cell r="E498" t="str">
            <v>Yes</v>
          </cell>
          <cell r="F498" t="str">
            <v>Michigan District</v>
          </cell>
          <cell r="G498" t="str">
            <v>BU-086</v>
          </cell>
          <cell r="H498" t="str">
            <v>MUSKEGAN</v>
          </cell>
          <cell r="I498" t="str">
            <v>MICHIGAN</v>
          </cell>
          <cell r="J498" t="str">
            <v>MICHIGAN DISTRICT</v>
          </cell>
          <cell r="K498" t="str">
            <v>MIDWEST</v>
          </cell>
          <cell r="L498" t="str">
            <v>MIDWEST REGION</v>
          </cell>
        </row>
        <row r="499">
          <cell r="A499">
            <v>489</v>
          </cell>
          <cell r="B499" t="str">
            <v>489-10-A-MI-13O-050</v>
          </cell>
          <cell r="C499">
            <v>226</v>
          </cell>
          <cell r="D499">
            <v>4489</v>
          </cell>
          <cell r="E499" t="str">
            <v>Yes</v>
          </cell>
          <cell r="F499" t="str">
            <v>AWS - Muskegon</v>
          </cell>
          <cell r="G499" t="str">
            <v>BU-086</v>
          </cell>
          <cell r="H499" t="str">
            <v>MUSKEGAN</v>
          </cell>
          <cell r="I499" t="str">
            <v>MICHIGAN</v>
          </cell>
          <cell r="J499" t="str">
            <v>MICHIGAN DISTRICT</v>
          </cell>
          <cell r="K499" t="str">
            <v>MIDWEST</v>
          </cell>
          <cell r="L499" t="str">
            <v>MIDWEST REGION</v>
          </cell>
        </row>
        <row r="500">
          <cell r="A500" t="str">
            <v>U28</v>
          </cell>
          <cell r="B500" t="str">
            <v>U28-10-A-IL-07O-050</v>
          </cell>
          <cell r="C500">
            <v>1402</v>
          </cell>
          <cell r="D500">
            <v>4490</v>
          </cell>
          <cell r="F500" t="str">
            <v>Citiwaste Transfer</v>
          </cell>
          <cell r="G500" t="str">
            <v>BU-042</v>
          </cell>
          <cell r="H500" t="str">
            <v>PONTIAC/OTTAWA/JOLIET</v>
          </cell>
          <cell r="I500" t="str">
            <v>CHICAGO</v>
          </cell>
          <cell r="J500" t="str">
            <v>CHICAGO DISTRICT</v>
          </cell>
          <cell r="K500" t="str">
            <v>MIDWEST</v>
          </cell>
          <cell r="L500" t="str">
            <v>MIDWEST REGION</v>
          </cell>
        </row>
        <row r="501">
          <cell r="A501">
            <v>491</v>
          </cell>
          <cell r="B501" t="str">
            <v>491-10-A-MI-13O-050</v>
          </cell>
          <cell r="C501">
            <v>227</v>
          </cell>
          <cell r="D501">
            <v>4491</v>
          </cell>
          <cell r="E501" t="str">
            <v>Yes</v>
          </cell>
          <cell r="F501" t="str">
            <v>AWS - Pierson</v>
          </cell>
          <cell r="G501" t="str">
            <v>BU-084</v>
          </cell>
          <cell r="H501" t="str">
            <v>MANISTEE/PIERSON</v>
          </cell>
          <cell r="I501" t="str">
            <v>MICHIGAN</v>
          </cell>
          <cell r="J501" t="str">
            <v>MICHIGAN DISTRICT</v>
          </cell>
          <cell r="K501" t="str">
            <v>MIDWEST</v>
          </cell>
          <cell r="L501" t="str">
            <v>MIDWEST REGION</v>
          </cell>
        </row>
        <row r="502">
          <cell r="A502">
            <v>492</v>
          </cell>
          <cell r="B502" t="str">
            <v>492-10-A-WA-80O-050</v>
          </cell>
          <cell r="C502">
            <v>228</v>
          </cell>
          <cell r="D502">
            <v>4492</v>
          </cell>
          <cell r="F502" t="str">
            <v>Kent-Meridian JV Adj Company</v>
          </cell>
          <cell r="G502" t="str">
            <v>BU-269</v>
          </cell>
          <cell r="H502" t="str">
            <v>S. SEATTLE</v>
          </cell>
          <cell r="I502" t="str">
            <v>WASHINGTON</v>
          </cell>
          <cell r="J502" t="str">
            <v>WASHINGTON DISTRICT</v>
          </cell>
          <cell r="K502" t="str">
            <v>WEST</v>
          </cell>
          <cell r="L502" t="str">
            <v>WEST REGION</v>
          </cell>
        </row>
        <row r="503">
          <cell r="A503">
            <v>493</v>
          </cell>
          <cell r="B503" t="str">
            <v>493-10-A-UT-C1O-050</v>
          </cell>
          <cell r="C503">
            <v>229</v>
          </cell>
          <cell r="D503">
            <v>4493</v>
          </cell>
          <cell r="E503" t="str">
            <v>Yes</v>
          </cell>
          <cell r="F503" t="str">
            <v>AWS - Northern Utah</v>
          </cell>
          <cell r="G503" t="str">
            <v>BU-115</v>
          </cell>
          <cell r="H503" t="str">
            <v>SALT LAKE CITY / UTAH COUNTY</v>
          </cell>
          <cell r="I503" t="str">
            <v>MOUNTAIN</v>
          </cell>
          <cell r="J503" t="str">
            <v>MOUNTAIN DISTRICT</v>
          </cell>
          <cell r="K503" t="str">
            <v>WEST</v>
          </cell>
          <cell r="L503" t="str">
            <v>WEST REGION</v>
          </cell>
        </row>
        <row r="504">
          <cell r="A504">
            <v>494</v>
          </cell>
          <cell r="B504" t="str">
            <v>494-10-A-UT-C1O-050</v>
          </cell>
          <cell r="C504">
            <v>230</v>
          </cell>
          <cell r="D504">
            <v>4494</v>
          </cell>
          <cell r="E504" t="str">
            <v>Yes</v>
          </cell>
          <cell r="F504" t="str">
            <v>AWS - Summit County</v>
          </cell>
          <cell r="G504" t="str">
            <v>BU-115</v>
          </cell>
          <cell r="H504" t="str">
            <v>SALT LAKE CITY / UTAH COUNTY</v>
          </cell>
          <cell r="I504" t="str">
            <v>MOUNTAIN</v>
          </cell>
          <cell r="J504" t="str">
            <v>MOUNTAIN DISTRICT</v>
          </cell>
          <cell r="K504" t="str">
            <v>WEST</v>
          </cell>
          <cell r="L504" t="str">
            <v>WEST REGION</v>
          </cell>
        </row>
        <row r="505">
          <cell r="A505">
            <v>495</v>
          </cell>
          <cell r="B505" t="str">
            <v>495-10-A-UT-C1O-050</v>
          </cell>
          <cell r="C505">
            <v>231</v>
          </cell>
          <cell r="D505">
            <v>4495</v>
          </cell>
          <cell r="E505" t="str">
            <v>Yes</v>
          </cell>
          <cell r="F505" t="str">
            <v>AWS - Utah County</v>
          </cell>
          <cell r="G505" t="str">
            <v>BU-115</v>
          </cell>
          <cell r="H505" t="str">
            <v>SALT LAKE CITY / UTAH COUNTY</v>
          </cell>
          <cell r="I505" t="str">
            <v>MOUNTAIN</v>
          </cell>
          <cell r="J505" t="str">
            <v>MOUNTAIN DISTRICT</v>
          </cell>
          <cell r="K505" t="str">
            <v>WEST</v>
          </cell>
          <cell r="L505" t="str">
            <v>WEST REGION</v>
          </cell>
        </row>
        <row r="506">
          <cell r="A506">
            <v>496</v>
          </cell>
          <cell r="B506" t="str">
            <v>496-10-A-MN-3PO-050</v>
          </cell>
          <cell r="C506">
            <v>232</v>
          </cell>
          <cell r="D506">
            <v>4496</v>
          </cell>
          <cell r="E506" t="str">
            <v>Yes</v>
          </cell>
          <cell r="F506" t="str">
            <v>AWS - Exp Roll-Off-Twin Cities</v>
          </cell>
          <cell r="G506" t="str">
            <v>BU-047</v>
          </cell>
          <cell r="H506" t="str">
            <v>ST. PAUL</v>
          </cell>
          <cell r="I506" t="str">
            <v>MINNESOTA</v>
          </cell>
          <cell r="J506" t="str">
            <v>MINNESOTA DISTRICT</v>
          </cell>
          <cell r="K506" t="str">
            <v>MIDWEST</v>
          </cell>
          <cell r="L506" t="str">
            <v>MIDWEST REGION</v>
          </cell>
        </row>
        <row r="507">
          <cell r="A507">
            <v>497</v>
          </cell>
          <cell r="B507" t="str">
            <v>497-10-A-MO-A2O-050</v>
          </cell>
          <cell r="C507">
            <v>233</v>
          </cell>
          <cell r="D507">
            <v>4497</v>
          </cell>
          <cell r="E507" t="str">
            <v>Yes</v>
          </cell>
          <cell r="F507" t="str">
            <v>AWS - Liberty</v>
          </cell>
          <cell r="G507" t="str">
            <v>BU-096</v>
          </cell>
          <cell r="H507" t="str">
            <v>KANSAS CITY</v>
          </cell>
          <cell r="I507" t="str">
            <v>W MO/OK</v>
          </cell>
          <cell r="J507" t="str">
            <v>W MISSOURI/OKLAHOMA DISTRICT</v>
          </cell>
          <cell r="K507" t="str">
            <v>MIDWEST</v>
          </cell>
          <cell r="L507" t="str">
            <v>MIDWEST REGION</v>
          </cell>
        </row>
        <row r="508">
          <cell r="A508">
            <v>498</v>
          </cell>
          <cell r="B508" t="str">
            <v>498-10-A-TX-8ZO-050</v>
          </cell>
          <cell r="C508">
            <v>234</v>
          </cell>
          <cell r="D508">
            <v>4498</v>
          </cell>
          <cell r="F508" t="str">
            <v>Houston Container Maintainence</v>
          </cell>
          <cell r="G508" t="str">
            <v>BU-057</v>
          </cell>
          <cell r="H508" t="str">
            <v>HOUSTON POST COLLECTION</v>
          </cell>
          <cell r="I508" t="str">
            <v>HOUSTON</v>
          </cell>
          <cell r="J508" t="str">
            <v>HOUSTON DISTRICT</v>
          </cell>
          <cell r="K508" t="str">
            <v>SOUTH</v>
          </cell>
          <cell r="L508" t="str">
            <v>SOUTH REGION</v>
          </cell>
        </row>
        <row r="509">
          <cell r="A509">
            <v>499</v>
          </cell>
          <cell r="B509" t="str">
            <v>499-10-A-MN-6UO-050</v>
          </cell>
          <cell r="C509">
            <v>235</v>
          </cell>
          <cell r="D509">
            <v>4499</v>
          </cell>
          <cell r="E509" t="str">
            <v>Yes</v>
          </cell>
          <cell r="F509" t="str">
            <v>PSI Waste Systems - Idaho Fall</v>
          </cell>
          <cell r="G509" t="str">
            <v>BU-116</v>
          </cell>
          <cell r="H509" t="str">
            <v>BOISE</v>
          </cell>
          <cell r="I509" t="str">
            <v>ORIDMT</v>
          </cell>
          <cell r="J509" t="str">
            <v>OREGON-IDAHO-MONTANA DISTRICT</v>
          </cell>
          <cell r="K509" t="str">
            <v>WEST</v>
          </cell>
          <cell r="L509" t="str">
            <v>WEST REGION</v>
          </cell>
        </row>
        <row r="510">
          <cell r="A510">
            <v>500</v>
          </cell>
          <cell r="B510" t="str">
            <v>500-10-A-MN-6UO-050</v>
          </cell>
          <cell r="C510">
            <v>236</v>
          </cell>
          <cell r="D510">
            <v>4500</v>
          </cell>
          <cell r="E510" t="str">
            <v>Yes</v>
          </cell>
          <cell r="F510" t="str">
            <v>Wood River Rubbish</v>
          </cell>
          <cell r="G510" t="str">
            <v>BU-116</v>
          </cell>
          <cell r="H510" t="str">
            <v>BOISE</v>
          </cell>
          <cell r="I510" t="str">
            <v>ORIDMT</v>
          </cell>
          <cell r="J510" t="str">
            <v>OREGON-IDAHO-MONTANA DISTRICT</v>
          </cell>
          <cell r="K510" t="str">
            <v>WEST</v>
          </cell>
          <cell r="L510" t="str">
            <v>WEST REGION</v>
          </cell>
        </row>
        <row r="511">
          <cell r="A511">
            <v>501</v>
          </cell>
          <cell r="B511" t="str">
            <v>501-10-A-KS-06O-050</v>
          </cell>
          <cell r="C511">
            <v>237</v>
          </cell>
          <cell r="D511">
            <v>4501</v>
          </cell>
          <cell r="E511" t="str">
            <v>Yes</v>
          </cell>
          <cell r="F511" t="str">
            <v>AWS - Kansas City</v>
          </cell>
          <cell r="G511" t="str">
            <v>BU-096</v>
          </cell>
          <cell r="H511" t="str">
            <v>KANSAS CITY</v>
          </cell>
          <cell r="I511" t="str">
            <v>W MO/OK</v>
          </cell>
          <cell r="J511" t="str">
            <v>W MISSOURI/OKLAHOMA DISTRICT</v>
          </cell>
          <cell r="K511" t="str">
            <v>MIDWEST</v>
          </cell>
          <cell r="L511" t="str">
            <v>MIDWEST REGION</v>
          </cell>
        </row>
        <row r="512">
          <cell r="A512" t="str">
            <v>U29</v>
          </cell>
          <cell r="B512" t="str">
            <v>U29-10-A-MO-06O-050</v>
          </cell>
          <cell r="C512">
            <v>1403</v>
          </cell>
          <cell r="D512">
            <v>4502</v>
          </cell>
          <cell r="F512" t="str">
            <v>Jackson Transfer</v>
          </cell>
          <cell r="G512" t="str">
            <v>BU-106</v>
          </cell>
          <cell r="H512" t="str">
            <v>SOUTHEAST MISSOURI</v>
          </cell>
          <cell r="I512" t="str">
            <v>STL METRO</v>
          </cell>
          <cell r="J512" t="str">
            <v>ST LOUIS METRO DISTRICT</v>
          </cell>
          <cell r="K512" t="str">
            <v>MIDWEST</v>
          </cell>
          <cell r="L512" t="str">
            <v>MIDWEST REGION</v>
          </cell>
        </row>
        <row r="513">
          <cell r="A513" t="str">
            <v>U31</v>
          </cell>
          <cell r="B513" t="str">
            <v>U31-10-A-TN-9BO-050</v>
          </cell>
          <cell r="C513">
            <v>1404</v>
          </cell>
          <cell r="D513">
            <v>4503</v>
          </cell>
          <cell r="F513" t="str">
            <v>AAA MSW Transfer</v>
          </cell>
          <cell r="G513" t="str">
            <v>BU-145</v>
          </cell>
          <cell r="H513" t="str">
            <v>NASHVILLE HAULING</v>
          </cell>
          <cell r="I513" t="str">
            <v>KENTUCKYTN</v>
          </cell>
          <cell r="J513" t="str">
            <v>KENTUCKY-TENNESSEE DISTRICT</v>
          </cell>
          <cell r="K513" t="str">
            <v>MIDWEST</v>
          </cell>
          <cell r="L513" t="str">
            <v>MIDWEST REGION</v>
          </cell>
        </row>
        <row r="514">
          <cell r="A514" t="str">
            <v>U32</v>
          </cell>
          <cell r="B514" t="str">
            <v>U32-10-A-TN-9BO-050</v>
          </cell>
          <cell r="C514">
            <v>1405</v>
          </cell>
          <cell r="D514">
            <v>4504</v>
          </cell>
          <cell r="F514" t="str">
            <v>ISWA Transfer Stations</v>
          </cell>
          <cell r="G514" t="str">
            <v>BU-197</v>
          </cell>
          <cell r="H514" t="str">
            <v>MURFREESBORO</v>
          </cell>
          <cell r="I514" t="str">
            <v>KENTUCKYTN</v>
          </cell>
          <cell r="J514" t="str">
            <v>KENTUCKY-TENNESSEE DISTRICT</v>
          </cell>
          <cell r="K514" t="str">
            <v>MIDWEST</v>
          </cell>
          <cell r="L514" t="str">
            <v>MIDWEST REGION</v>
          </cell>
        </row>
        <row r="515">
          <cell r="A515" t="str">
            <v>U33</v>
          </cell>
          <cell r="B515" t="str">
            <v>U33-10-A-AL-9BO-050</v>
          </cell>
          <cell r="C515">
            <v>1406</v>
          </cell>
          <cell r="D515">
            <v>4505</v>
          </cell>
          <cell r="F515" t="str">
            <v>Andalusia Transfer Station</v>
          </cell>
          <cell r="G515" t="str">
            <v>BU-200</v>
          </cell>
          <cell r="H515" t="str">
            <v>PENSACOLA</v>
          </cell>
          <cell r="I515" t="str">
            <v>GULFCOAST</v>
          </cell>
          <cell r="J515" t="str">
            <v>GULF COAST DISTRICT</v>
          </cell>
          <cell r="K515" t="str">
            <v>SOUTH</v>
          </cell>
          <cell r="L515" t="str">
            <v>SOUTH REGION</v>
          </cell>
        </row>
        <row r="516">
          <cell r="A516" t="str">
            <v>U34</v>
          </cell>
          <cell r="B516" t="str">
            <v>U34-10-A-FL-3PO-050</v>
          </cell>
          <cell r="C516">
            <v>1407</v>
          </cell>
          <cell r="D516">
            <v>4506</v>
          </cell>
          <cell r="F516" t="str">
            <v>Pensacola Transfer Station</v>
          </cell>
          <cell r="G516" t="str">
            <v>BU-200</v>
          </cell>
          <cell r="H516" t="str">
            <v>PENSACOLA</v>
          </cell>
          <cell r="I516" t="str">
            <v>GULFCOAST</v>
          </cell>
          <cell r="J516" t="str">
            <v>GULF COAST DISTRICT</v>
          </cell>
          <cell r="K516" t="str">
            <v>SOUTH</v>
          </cell>
          <cell r="L516" t="str">
            <v>SOUTH REGION</v>
          </cell>
        </row>
        <row r="517">
          <cell r="A517" t="str">
            <v>U35</v>
          </cell>
          <cell r="B517" t="str">
            <v>U35-10-A-AL-9BO-050</v>
          </cell>
          <cell r="C517">
            <v>1408</v>
          </cell>
          <cell r="D517">
            <v>4507</v>
          </cell>
          <cell r="F517" t="str">
            <v>Greenville(AL) Transfer</v>
          </cell>
          <cell r="G517" t="str">
            <v>BU-199</v>
          </cell>
          <cell r="H517" t="str">
            <v>SOUTH CENTRAL ALABAMA</v>
          </cell>
          <cell r="I517" t="str">
            <v>GULFCOAST</v>
          </cell>
          <cell r="J517" t="str">
            <v>GULF COAST DISTRICT</v>
          </cell>
          <cell r="K517" t="str">
            <v>SOUTH</v>
          </cell>
          <cell r="L517" t="str">
            <v>SOUTH REGION</v>
          </cell>
        </row>
        <row r="518">
          <cell r="A518" t="str">
            <v>U36</v>
          </cell>
          <cell r="B518" t="str">
            <v>U36-10-A-AL-9BO-050</v>
          </cell>
          <cell r="C518">
            <v>1409</v>
          </cell>
          <cell r="D518">
            <v>4508</v>
          </cell>
          <cell r="F518" t="str">
            <v>Mobile Transfer Station</v>
          </cell>
          <cell r="G518" t="str">
            <v>BU-198</v>
          </cell>
          <cell r="H518" t="str">
            <v>MOBILE</v>
          </cell>
          <cell r="I518" t="str">
            <v>GULFCOAST</v>
          </cell>
          <cell r="J518" t="str">
            <v>GULF COAST DISTRICT</v>
          </cell>
          <cell r="K518" t="str">
            <v>SOUTH</v>
          </cell>
          <cell r="L518" t="str">
            <v>SOUTH REGION</v>
          </cell>
        </row>
        <row r="519">
          <cell r="A519">
            <v>509</v>
          </cell>
          <cell r="B519" t="str">
            <v>509-10-A-CA-13O-050</v>
          </cell>
          <cell r="C519">
            <v>238</v>
          </cell>
          <cell r="D519">
            <v>4509</v>
          </cell>
          <cell r="E519" t="str">
            <v>Yes</v>
          </cell>
          <cell r="F519" t="str">
            <v>Pacific Waste Svcs</v>
          </cell>
          <cell r="G519" t="str">
            <v>BU-265</v>
          </cell>
          <cell r="H519" t="str">
            <v>SAN DIEGO HAULING</v>
          </cell>
          <cell r="I519" t="str">
            <v>SOCAL</v>
          </cell>
          <cell r="J519" t="str">
            <v>SOUTHERN CALIFORNIA DISTRICT</v>
          </cell>
          <cell r="K519" t="str">
            <v>WEST</v>
          </cell>
          <cell r="L519" t="str">
            <v>WEST REGION</v>
          </cell>
        </row>
        <row r="520">
          <cell r="A520" t="str">
            <v>U37</v>
          </cell>
          <cell r="B520" t="str">
            <v>U37-10-A-IA-06O-050</v>
          </cell>
          <cell r="C520">
            <v>1410</v>
          </cell>
          <cell r="D520">
            <v>4510</v>
          </cell>
          <cell r="F520" t="str">
            <v>Hawkeye Transfer</v>
          </cell>
          <cell r="G520" t="str">
            <v>BU-051</v>
          </cell>
          <cell r="H520" t="str">
            <v>BETTENDORF / CLINTON IA</v>
          </cell>
          <cell r="I520" t="str">
            <v>WILLINOIS</v>
          </cell>
          <cell r="J520" t="str">
            <v>WESTERN ILLINOIS DISTRICT</v>
          </cell>
          <cell r="K520" t="str">
            <v>MIDWEST</v>
          </cell>
          <cell r="L520" t="str">
            <v>MIDWEST REGION</v>
          </cell>
        </row>
        <row r="521">
          <cell r="A521" t="str">
            <v>U38</v>
          </cell>
          <cell r="B521" t="str">
            <v>U38-10-A-PR-6AO-050</v>
          </cell>
          <cell r="C521">
            <v>1411</v>
          </cell>
          <cell r="D521">
            <v>4511</v>
          </cell>
          <cell r="F521" t="str">
            <v>Cirda T/S</v>
          </cell>
          <cell r="G521" t="str">
            <v>BU-034</v>
          </cell>
          <cell r="H521" t="str">
            <v>SAN JUAN RESIDENTIAL</v>
          </cell>
          <cell r="I521" t="str">
            <v>PUERTORICO</v>
          </cell>
          <cell r="J521" t="str">
            <v>PUERTO RICO DISTRICT</v>
          </cell>
          <cell r="K521" t="str">
            <v>SOUTH</v>
          </cell>
          <cell r="L521" t="str">
            <v>SOUTH REGION</v>
          </cell>
        </row>
        <row r="522">
          <cell r="A522" t="str">
            <v>U39</v>
          </cell>
          <cell r="B522" t="str">
            <v>U39-10-A-ID-C1O-050</v>
          </cell>
          <cell r="C522">
            <v>1412</v>
          </cell>
          <cell r="D522">
            <v>4512</v>
          </cell>
          <cell r="F522" t="str">
            <v>Boise Transfer Station</v>
          </cell>
          <cell r="G522" t="str">
            <v>BU-116</v>
          </cell>
          <cell r="H522" t="str">
            <v>BOISE</v>
          </cell>
          <cell r="I522" t="str">
            <v>ORIDMT</v>
          </cell>
          <cell r="J522" t="str">
            <v>OREGON-IDAHO-MONTANA DISTRICT</v>
          </cell>
          <cell r="K522" t="str">
            <v>WEST</v>
          </cell>
          <cell r="L522" t="str">
            <v>WEST REGION</v>
          </cell>
        </row>
        <row r="523">
          <cell r="A523" t="str">
            <v>U41</v>
          </cell>
          <cell r="B523" t="str">
            <v>U41-10-A-IL-2BO-050</v>
          </cell>
          <cell r="C523">
            <v>1414</v>
          </cell>
          <cell r="D523">
            <v>4513</v>
          </cell>
          <cell r="F523" t="str">
            <v>Bloomington Transfer</v>
          </cell>
          <cell r="G523" t="str">
            <v>BU-028</v>
          </cell>
          <cell r="H523" t="str">
            <v>BLOOMINGTON</v>
          </cell>
          <cell r="I523" t="str">
            <v>WILLINOIS</v>
          </cell>
          <cell r="J523" t="str">
            <v>WESTERN ILLINOIS DISTRICT</v>
          </cell>
          <cell r="K523" t="str">
            <v>MIDWEST</v>
          </cell>
          <cell r="L523" t="str">
            <v>MIDWEST REGION</v>
          </cell>
        </row>
        <row r="524">
          <cell r="A524">
            <v>514</v>
          </cell>
          <cell r="B524" t="str">
            <v>514-10-A-AZ-07O-050</v>
          </cell>
          <cell r="C524">
            <v>239</v>
          </cell>
          <cell r="D524">
            <v>4514</v>
          </cell>
          <cell r="F524" t="str">
            <v>Chandler L/F</v>
          </cell>
          <cell r="G524" t="str">
            <v>BU-240</v>
          </cell>
          <cell r="H524" t="str">
            <v>EAST PHOENIX</v>
          </cell>
          <cell r="I524" t="str">
            <v>ARIZONA</v>
          </cell>
          <cell r="J524" t="str">
            <v>ARIZONA DISTRICT</v>
          </cell>
          <cell r="K524" t="str">
            <v>WEST</v>
          </cell>
          <cell r="L524" t="str">
            <v>WEST REGION</v>
          </cell>
        </row>
        <row r="525">
          <cell r="A525">
            <v>515</v>
          </cell>
          <cell r="B525" t="str">
            <v>515-10-A-AZ-63O-050</v>
          </cell>
          <cell r="C525">
            <v>240</v>
          </cell>
          <cell r="D525">
            <v>4515</v>
          </cell>
          <cell r="F525" t="str">
            <v>Queen Creek L/F</v>
          </cell>
          <cell r="G525" t="str">
            <v>BU-240</v>
          </cell>
          <cell r="H525" t="str">
            <v>EAST PHOENIX</v>
          </cell>
          <cell r="I525" t="str">
            <v>ARIZONA</v>
          </cell>
          <cell r="J525" t="str">
            <v>ARIZONA DISTRICT</v>
          </cell>
          <cell r="K525" t="str">
            <v>WEST</v>
          </cell>
          <cell r="L525" t="str">
            <v>WEST REGION</v>
          </cell>
        </row>
        <row r="526">
          <cell r="A526">
            <v>516</v>
          </cell>
          <cell r="B526" t="str">
            <v>516-10-A-AZ-6UO-050</v>
          </cell>
          <cell r="C526">
            <v>241</v>
          </cell>
          <cell r="D526">
            <v>4516</v>
          </cell>
          <cell r="E526" t="str">
            <v>Yes</v>
          </cell>
          <cell r="F526" t="str">
            <v>AWS - Page</v>
          </cell>
          <cell r="G526" t="str">
            <v>BU-114</v>
          </cell>
          <cell r="H526" t="str">
            <v>WESTERN UTAH</v>
          </cell>
          <cell r="I526" t="str">
            <v>MOUNTAIN</v>
          </cell>
          <cell r="J526" t="str">
            <v>MOUNTAIN DISTRICT</v>
          </cell>
          <cell r="K526" t="str">
            <v>WEST</v>
          </cell>
          <cell r="L526" t="str">
            <v>WEST REGION</v>
          </cell>
        </row>
        <row r="527">
          <cell r="A527" t="str">
            <v>U42</v>
          </cell>
          <cell r="B527" t="str">
            <v>U42-10-A-CA-9VO-050</v>
          </cell>
          <cell r="C527">
            <v>1415</v>
          </cell>
          <cell r="D527">
            <v>4517</v>
          </cell>
          <cell r="F527" t="str">
            <v>Palomar Transfer Station</v>
          </cell>
          <cell r="G527" t="str">
            <v>BU-263</v>
          </cell>
          <cell r="H527" t="str">
            <v>SAN DIEGO LANDFILLS</v>
          </cell>
          <cell r="I527" t="str">
            <v>SOCAL</v>
          </cell>
          <cell r="J527" t="str">
            <v>SOUTHERN CALIFORNIA DISTRICT</v>
          </cell>
          <cell r="K527" t="str">
            <v>WEST</v>
          </cell>
          <cell r="L527" t="str">
            <v>WEST REGION</v>
          </cell>
        </row>
        <row r="528">
          <cell r="A528" t="str">
            <v>U43</v>
          </cell>
          <cell r="B528" t="str">
            <v>U43-10-A-SC-06O-050</v>
          </cell>
          <cell r="C528">
            <v>1416</v>
          </cell>
          <cell r="D528">
            <v>4518</v>
          </cell>
          <cell r="F528" t="str">
            <v>Newberry T/S</v>
          </cell>
          <cell r="G528" t="str">
            <v>BU-147</v>
          </cell>
          <cell r="H528" t="str">
            <v>COLUMBIA MARKET/LEE COUNTY</v>
          </cell>
          <cell r="I528" t="str">
            <v>CAROLINAS</v>
          </cell>
          <cell r="J528" t="str">
            <v>CAROLINAS DISTRICT</v>
          </cell>
          <cell r="K528" t="str">
            <v>EAST</v>
          </cell>
          <cell r="L528" t="str">
            <v>EAST REGION</v>
          </cell>
        </row>
        <row r="529">
          <cell r="A529" t="str">
            <v>U47</v>
          </cell>
          <cell r="B529" t="str">
            <v>U47-10-A-NC-9BO-050</v>
          </cell>
          <cell r="C529">
            <v>1420</v>
          </cell>
          <cell r="D529">
            <v>4519</v>
          </cell>
          <cell r="F529" t="str">
            <v>Cary Transfer</v>
          </cell>
          <cell r="G529" t="str">
            <v>BU-157</v>
          </cell>
          <cell r="H529" t="str">
            <v>RALEIGH / DURHAM</v>
          </cell>
          <cell r="I529" t="str">
            <v>CAROLINAS</v>
          </cell>
          <cell r="J529" t="str">
            <v>CAROLINAS DISTRICT</v>
          </cell>
          <cell r="K529" t="str">
            <v>EAST</v>
          </cell>
          <cell r="L529" t="str">
            <v>EAST REGION</v>
          </cell>
        </row>
        <row r="530">
          <cell r="A530" t="str">
            <v>U48</v>
          </cell>
          <cell r="B530" t="str">
            <v>U48-10-A-OK-13O-050</v>
          </cell>
          <cell r="C530">
            <v>1421</v>
          </cell>
          <cell r="D530">
            <v>4520</v>
          </cell>
          <cell r="F530" t="str">
            <v>Clinton Transfer Station</v>
          </cell>
          <cell r="G530" t="str">
            <v>BU-019</v>
          </cell>
          <cell r="H530" t="str">
            <v>OKLAHOMA CITY</v>
          </cell>
          <cell r="I530" t="str">
            <v>W MO/OK</v>
          </cell>
          <cell r="J530" t="str">
            <v>W MISSOURI/OKLAHOMA DISTRICT</v>
          </cell>
          <cell r="K530" t="str">
            <v>MIDWEST</v>
          </cell>
          <cell r="L530" t="str">
            <v>MIDWEST REGION</v>
          </cell>
        </row>
        <row r="531">
          <cell r="A531" t="str">
            <v>U49</v>
          </cell>
          <cell r="B531" t="str">
            <v>U49-10-A-OK-13O-050</v>
          </cell>
          <cell r="C531">
            <v>1422</v>
          </cell>
          <cell r="D531">
            <v>4521</v>
          </cell>
          <cell r="F531" t="str">
            <v>Weatherford Transfer Station</v>
          </cell>
          <cell r="G531" t="str">
            <v>BU-019</v>
          </cell>
          <cell r="H531" t="str">
            <v>OKLAHOMA CITY</v>
          </cell>
          <cell r="I531" t="str">
            <v>W MO/OK</v>
          </cell>
          <cell r="J531" t="str">
            <v>W MISSOURI/OKLAHOMA DISTRICT</v>
          </cell>
          <cell r="K531" t="str">
            <v>MIDWEST</v>
          </cell>
          <cell r="L531" t="str">
            <v>MIDWEST REGION</v>
          </cell>
        </row>
        <row r="532">
          <cell r="A532">
            <v>522</v>
          </cell>
          <cell r="B532" t="str">
            <v>522-10-A-AZ-3QO-050</v>
          </cell>
          <cell r="C532">
            <v>242</v>
          </cell>
          <cell r="D532">
            <v>4522</v>
          </cell>
          <cell r="F532" t="str">
            <v>Mojave County L/F</v>
          </cell>
          <cell r="G532" t="str">
            <v>BU-242</v>
          </cell>
          <cell r="H532" t="str">
            <v>WESTERN ARIZONA</v>
          </cell>
          <cell r="I532" t="str">
            <v>ARIZONA</v>
          </cell>
          <cell r="J532" t="str">
            <v>ARIZONA DISTRICT</v>
          </cell>
          <cell r="K532" t="str">
            <v>WEST</v>
          </cell>
          <cell r="L532" t="str">
            <v>WEST REGION</v>
          </cell>
        </row>
        <row r="533">
          <cell r="A533">
            <v>523</v>
          </cell>
          <cell r="B533" t="str">
            <v>523-10-A-TX-13O-050</v>
          </cell>
          <cell r="C533">
            <v>243</v>
          </cell>
          <cell r="D533">
            <v>4523</v>
          </cell>
          <cell r="E533" t="str">
            <v>Yes</v>
          </cell>
          <cell r="F533" t="str">
            <v>AWS - Hutchins</v>
          </cell>
          <cell r="G533" t="str">
            <v>BU-014</v>
          </cell>
          <cell r="H533" t="str">
            <v>S. DALLAS / ITASCA</v>
          </cell>
          <cell r="I533" t="str">
            <v>DFW/WESTTX</v>
          </cell>
          <cell r="J533" t="str">
            <v>DFW/WEST TEXAS DISTIRCT</v>
          </cell>
          <cell r="K533" t="str">
            <v>SOUTH</v>
          </cell>
          <cell r="L533" t="str">
            <v>SOUTH REGION</v>
          </cell>
        </row>
        <row r="534">
          <cell r="A534">
            <v>524</v>
          </cell>
          <cell r="B534" t="str">
            <v>524-10-A-TX-58O-050</v>
          </cell>
          <cell r="C534">
            <v>244</v>
          </cell>
          <cell r="D534">
            <v>4524</v>
          </cell>
          <cell r="F534" t="str">
            <v>Trinity Oaks L/F</v>
          </cell>
          <cell r="G534" t="str">
            <v>BU-982</v>
          </cell>
          <cell r="H534" t="str">
            <v>NON-OP DALLAS FORT WORTH</v>
          </cell>
          <cell r="I534" t="str">
            <v>DFW/WESTTX</v>
          </cell>
          <cell r="J534" t="str">
            <v>DFW/WEST TEXAS DISTIRCT</v>
          </cell>
          <cell r="K534" t="str">
            <v>SOUTH</v>
          </cell>
          <cell r="L534" t="str">
            <v>SOUTH REGION</v>
          </cell>
        </row>
        <row r="535">
          <cell r="A535">
            <v>525</v>
          </cell>
          <cell r="B535" t="str">
            <v>525-10-A-TX-1XO-050</v>
          </cell>
          <cell r="C535">
            <v>245</v>
          </cell>
          <cell r="D535">
            <v>4525</v>
          </cell>
          <cell r="F535" t="str">
            <v>Camelot L/F</v>
          </cell>
          <cell r="G535" t="str">
            <v>BU-015</v>
          </cell>
          <cell r="H535" t="str">
            <v>DALLAS FTWORTH POST COLLECTION</v>
          </cell>
          <cell r="I535" t="str">
            <v>DFW/WESTTX</v>
          </cell>
          <cell r="J535" t="str">
            <v>DFW/WEST TEXAS DISTIRCT</v>
          </cell>
          <cell r="K535" t="str">
            <v>SOUTH</v>
          </cell>
          <cell r="L535" t="str">
            <v>SOUTH REGION</v>
          </cell>
        </row>
        <row r="536">
          <cell r="A536">
            <v>526</v>
          </cell>
          <cell r="B536" t="str">
            <v>526-10-A-AZ-07O-050</v>
          </cell>
          <cell r="C536">
            <v>246</v>
          </cell>
          <cell r="D536">
            <v>4526</v>
          </cell>
          <cell r="F536" t="str">
            <v>Lake Havasu Landfill</v>
          </cell>
          <cell r="G536" t="str">
            <v>BU-242</v>
          </cell>
          <cell r="H536" t="str">
            <v>WESTERN ARIZONA</v>
          </cell>
          <cell r="I536" t="str">
            <v>ARIZONA</v>
          </cell>
          <cell r="J536" t="str">
            <v>ARIZONA DISTRICT</v>
          </cell>
          <cell r="K536" t="str">
            <v>WEST</v>
          </cell>
          <cell r="L536" t="str">
            <v>WEST REGION</v>
          </cell>
        </row>
        <row r="537">
          <cell r="A537">
            <v>527</v>
          </cell>
          <cell r="B537" t="str">
            <v>527-10-A-AZ-07O-050</v>
          </cell>
          <cell r="C537">
            <v>247</v>
          </cell>
          <cell r="D537">
            <v>4527</v>
          </cell>
          <cell r="E537" t="str">
            <v>Yes</v>
          </cell>
          <cell r="F537" t="str">
            <v>AWS - Lake Havasu</v>
          </cell>
          <cell r="G537" t="str">
            <v>BU-242</v>
          </cell>
          <cell r="H537" t="str">
            <v>WESTERN ARIZONA</v>
          </cell>
          <cell r="I537" t="str">
            <v>ARIZONA</v>
          </cell>
          <cell r="J537" t="str">
            <v>ARIZONA DISTRICT</v>
          </cell>
          <cell r="K537" t="str">
            <v>WEST</v>
          </cell>
          <cell r="L537" t="str">
            <v>WEST REGION</v>
          </cell>
        </row>
        <row r="538">
          <cell r="A538" t="str">
            <v>U50</v>
          </cell>
          <cell r="B538" t="str">
            <v>U50-10-A-TX-8ZO-050</v>
          </cell>
          <cell r="C538">
            <v>1423</v>
          </cell>
          <cell r="D538">
            <v>4528</v>
          </cell>
          <cell r="F538" t="str">
            <v>Lubbock Transfer/Recyclery</v>
          </cell>
          <cell r="G538" t="str">
            <v>BU-021</v>
          </cell>
          <cell r="H538" t="str">
            <v>WEST TEXAS</v>
          </cell>
          <cell r="I538" t="str">
            <v>DFW/WESTTX</v>
          </cell>
          <cell r="J538" t="str">
            <v>DFW/WEST TEXAS DISTIRCT</v>
          </cell>
          <cell r="K538" t="str">
            <v>SOUTH</v>
          </cell>
          <cell r="L538" t="str">
            <v>SOUTH REGION</v>
          </cell>
        </row>
        <row r="539">
          <cell r="A539">
            <v>529</v>
          </cell>
          <cell r="B539" t="str">
            <v>529-10-A-CA-13O-050</v>
          </cell>
          <cell r="C539">
            <v>248</v>
          </cell>
          <cell r="D539">
            <v>4529</v>
          </cell>
          <cell r="E539" t="str">
            <v>Yes</v>
          </cell>
          <cell r="F539" t="str">
            <v>AWS - San Diego</v>
          </cell>
          <cell r="G539" t="str">
            <v>BU-265</v>
          </cell>
          <cell r="H539" t="str">
            <v>SAN DIEGO HAULING</v>
          </cell>
          <cell r="I539" t="str">
            <v>SOCAL</v>
          </cell>
          <cell r="J539" t="str">
            <v>SOUTHERN CALIFORNIA DISTRICT</v>
          </cell>
          <cell r="K539" t="str">
            <v>WEST</v>
          </cell>
          <cell r="L539" t="str">
            <v>WEST REGION</v>
          </cell>
        </row>
        <row r="540">
          <cell r="A540">
            <v>530</v>
          </cell>
          <cell r="B540" t="str">
            <v>530-10-A-CA-64O-050</v>
          </cell>
          <cell r="C540">
            <v>249</v>
          </cell>
          <cell r="D540">
            <v>4530</v>
          </cell>
          <cell r="F540" t="str">
            <v>Sycamore L/F</v>
          </cell>
          <cell r="G540" t="str">
            <v>BU-263</v>
          </cell>
          <cell r="H540" t="str">
            <v>SAN DIEGO LANDFILLS</v>
          </cell>
          <cell r="I540" t="str">
            <v>SOCAL</v>
          </cell>
          <cell r="J540" t="str">
            <v>SOUTHERN CALIFORNIA DISTRICT</v>
          </cell>
          <cell r="K540" t="str">
            <v>WEST</v>
          </cell>
          <cell r="L540" t="str">
            <v>WEST REGION</v>
          </cell>
        </row>
        <row r="541">
          <cell r="A541">
            <v>531</v>
          </cell>
          <cell r="B541" t="str">
            <v>531-10-A-CA-65O-050</v>
          </cell>
          <cell r="C541">
            <v>250</v>
          </cell>
          <cell r="D541">
            <v>4531</v>
          </cell>
          <cell r="F541" t="str">
            <v>Otay L/F</v>
          </cell>
          <cell r="G541" t="str">
            <v>BU-263</v>
          </cell>
          <cell r="H541" t="str">
            <v>SAN DIEGO LANDFILLS</v>
          </cell>
          <cell r="I541" t="str">
            <v>SOCAL</v>
          </cell>
          <cell r="J541" t="str">
            <v>SOUTHERN CALIFORNIA DISTRICT</v>
          </cell>
          <cell r="K541" t="str">
            <v>WEST</v>
          </cell>
          <cell r="L541" t="str">
            <v>WEST REGION</v>
          </cell>
        </row>
        <row r="542">
          <cell r="A542">
            <v>532</v>
          </cell>
          <cell r="B542" t="str">
            <v>532-10-A-CA-66O-050</v>
          </cell>
          <cell r="C542">
            <v>251</v>
          </cell>
          <cell r="D542">
            <v>4532</v>
          </cell>
          <cell r="F542" t="str">
            <v>Ramona L/F</v>
          </cell>
          <cell r="G542" t="str">
            <v>BU-263</v>
          </cell>
          <cell r="H542" t="str">
            <v>SAN DIEGO LANDFILLS</v>
          </cell>
          <cell r="I542" t="str">
            <v>SOCAL</v>
          </cell>
          <cell r="J542" t="str">
            <v>SOUTHERN CALIFORNIA DISTRICT</v>
          </cell>
          <cell r="K542" t="str">
            <v>WEST</v>
          </cell>
          <cell r="L542" t="str">
            <v>WEST REGION</v>
          </cell>
        </row>
        <row r="543">
          <cell r="A543">
            <v>533</v>
          </cell>
          <cell r="B543" t="str">
            <v>533-10-A-CA-67O-050</v>
          </cell>
          <cell r="C543">
            <v>252</v>
          </cell>
          <cell r="D543">
            <v>4533</v>
          </cell>
          <cell r="F543" t="str">
            <v>Borrego Springs L/F</v>
          </cell>
          <cell r="G543" t="str">
            <v>BU-263</v>
          </cell>
          <cell r="H543" t="str">
            <v>SAN DIEGO LANDFILLS</v>
          </cell>
          <cell r="I543" t="str">
            <v>SOCAL</v>
          </cell>
          <cell r="J543" t="str">
            <v>SOUTHERN CALIFORNIA DISTRICT</v>
          </cell>
          <cell r="K543" t="str">
            <v>WEST</v>
          </cell>
          <cell r="L543" t="str">
            <v>WEST REGION</v>
          </cell>
        </row>
        <row r="544">
          <cell r="A544">
            <v>534</v>
          </cell>
          <cell r="B544" t="str">
            <v>534-10-A-CO-A6O-050</v>
          </cell>
          <cell r="C544">
            <v>253</v>
          </cell>
          <cell r="D544">
            <v>4534</v>
          </cell>
          <cell r="F544" t="str">
            <v>Denver Regional L/F South</v>
          </cell>
          <cell r="G544" t="str">
            <v>BU-192</v>
          </cell>
          <cell r="H544" t="str">
            <v>NON-OP COLORADO</v>
          </cell>
          <cell r="I544" t="str">
            <v>MOUNTAIN</v>
          </cell>
          <cell r="J544" t="str">
            <v>MOUNTAIN DISTRICT</v>
          </cell>
          <cell r="K544" t="str">
            <v>WEST</v>
          </cell>
          <cell r="L544" t="str">
            <v>WEST REGION</v>
          </cell>
        </row>
        <row r="545">
          <cell r="A545">
            <v>535</v>
          </cell>
          <cell r="B545" t="str">
            <v>535-10-A-CO-07O-050</v>
          </cell>
          <cell r="C545">
            <v>254</v>
          </cell>
          <cell r="D545">
            <v>4535</v>
          </cell>
          <cell r="E545" t="str">
            <v>Yes</v>
          </cell>
          <cell r="F545" t="str">
            <v>AWS - Denver</v>
          </cell>
          <cell r="G545" t="str">
            <v>BU-070</v>
          </cell>
          <cell r="H545" t="str">
            <v>DENVER HAULING</v>
          </cell>
          <cell r="I545" t="str">
            <v>MOUNTAIN</v>
          </cell>
          <cell r="J545" t="str">
            <v>MOUNTAIN DISTRICT</v>
          </cell>
          <cell r="K545" t="str">
            <v>WEST</v>
          </cell>
          <cell r="L545" t="str">
            <v>WEST REGION</v>
          </cell>
        </row>
        <row r="546">
          <cell r="A546">
            <v>536</v>
          </cell>
          <cell r="B546" t="str">
            <v>536-10-A-TX-59O-050</v>
          </cell>
          <cell r="C546">
            <v>255</v>
          </cell>
          <cell r="D546">
            <v>4536</v>
          </cell>
          <cell r="F546" t="str">
            <v>Turkey Creek L/F</v>
          </cell>
          <cell r="G546" t="str">
            <v>BU-015</v>
          </cell>
          <cell r="H546" t="str">
            <v>DALLAS FTWORTH POST COLLECTION</v>
          </cell>
          <cell r="I546" t="str">
            <v>DFW/WESTTX</v>
          </cell>
          <cell r="J546" t="str">
            <v>DFW/WEST TEXAS DISTIRCT</v>
          </cell>
          <cell r="K546" t="str">
            <v>SOUTH</v>
          </cell>
          <cell r="L546" t="str">
            <v>SOUTH REGION</v>
          </cell>
        </row>
        <row r="547">
          <cell r="A547">
            <v>537</v>
          </cell>
          <cell r="B547" t="str">
            <v>537-10-A-TX-60O-050</v>
          </cell>
          <cell r="C547">
            <v>256</v>
          </cell>
          <cell r="D547">
            <v>4537</v>
          </cell>
          <cell r="F547" t="str">
            <v>Ft.Worth L/F</v>
          </cell>
          <cell r="G547" t="str">
            <v>BU-982</v>
          </cell>
          <cell r="H547" t="str">
            <v>NON-OP DALLAS FORT WORTH</v>
          </cell>
          <cell r="I547" t="str">
            <v>DFW/WESTTX</v>
          </cell>
          <cell r="J547" t="str">
            <v>DFW/WEST TEXAS DISTIRCT</v>
          </cell>
          <cell r="K547" t="str">
            <v>SOUTH</v>
          </cell>
          <cell r="L547" t="str">
            <v>SOUTH REGION</v>
          </cell>
        </row>
        <row r="548">
          <cell r="A548">
            <v>538</v>
          </cell>
          <cell r="B548" t="str">
            <v>538-10-A-TX-13O-050</v>
          </cell>
          <cell r="C548">
            <v>257</v>
          </cell>
          <cell r="D548">
            <v>4538</v>
          </cell>
          <cell r="E548" t="str">
            <v>Yes</v>
          </cell>
          <cell r="F548" t="str">
            <v>AWS - Ft. Worth</v>
          </cell>
          <cell r="G548" t="str">
            <v>BU-017</v>
          </cell>
          <cell r="H548" t="str">
            <v>FT WORTH</v>
          </cell>
          <cell r="I548" t="str">
            <v>DFW/WESTTX</v>
          </cell>
          <cell r="J548" t="str">
            <v>DFW/WEST TEXAS DISTIRCT</v>
          </cell>
          <cell r="K548" t="str">
            <v>SOUTH</v>
          </cell>
          <cell r="L548" t="str">
            <v>SOUTH REGION</v>
          </cell>
        </row>
        <row r="549">
          <cell r="A549" t="str">
            <v>U52</v>
          </cell>
          <cell r="B549" t="str">
            <v>U52-10-A-IL-2LO-050</v>
          </cell>
          <cell r="C549">
            <v>1425</v>
          </cell>
          <cell r="D549">
            <v>4539</v>
          </cell>
          <cell r="F549" t="str">
            <v>D &amp; L Transfer Station</v>
          </cell>
          <cell r="G549" t="str">
            <v>BU-969</v>
          </cell>
          <cell r="H549" t="str">
            <v>NON-OP ST. LOUIS</v>
          </cell>
          <cell r="I549" t="str">
            <v>STL METRO</v>
          </cell>
          <cell r="J549" t="str">
            <v>ST LOUIS METRO DISTRICT</v>
          </cell>
          <cell r="K549" t="str">
            <v>MIDWEST</v>
          </cell>
          <cell r="L549" t="str">
            <v>MIDWEST REGION</v>
          </cell>
        </row>
        <row r="550">
          <cell r="A550">
            <v>540</v>
          </cell>
          <cell r="B550" t="str">
            <v>540-10-A-TX-61O-050</v>
          </cell>
          <cell r="C550">
            <v>258</v>
          </cell>
          <cell r="D550">
            <v>4540</v>
          </cell>
          <cell r="F550" t="str">
            <v>Mill Creek L/F</v>
          </cell>
          <cell r="G550" t="str">
            <v>BU-982</v>
          </cell>
          <cell r="H550" t="str">
            <v>NON-OP DALLAS FORT WORTH</v>
          </cell>
          <cell r="I550" t="str">
            <v>DFW/WESTTX</v>
          </cell>
          <cell r="J550" t="str">
            <v>DFW/WEST TEXAS DISTIRCT</v>
          </cell>
          <cell r="K550" t="str">
            <v>SOUTH</v>
          </cell>
          <cell r="L550" t="str">
            <v>SOUTH REGION</v>
          </cell>
        </row>
        <row r="551">
          <cell r="A551" t="str">
            <v>U53</v>
          </cell>
          <cell r="B551" t="str">
            <v>U53-10-A-MO-06O-050</v>
          </cell>
          <cell r="C551">
            <v>1426</v>
          </cell>
          <cell r="D551">
            <v>4541</v>
          </cell>
          <cell r="F551" t="str">
            <v>Modern Sanitation Transfer</v>
          </cell>
          <cell r="G551" t="str">
            <v>BU-097</v>
          </cell>
          <cell r="H551" t="str">
            <v>JEFFERSON CITY</v>
          </cell>
          <cell r="I551" t="str">
            <v>STL METRO</v>
          </cell>
          <cell r="J551" t="str">
            <v>ST LOUIS METRO DISTRICT</v>
          </cell>
          <cell r="K551" t="str">
            <v>MIDWEST</v>
          </cell>
          <cell r="L551" t="str">
            <v>MIDWEST REGION</v>
          </cell>
        </row>
        <row r="552">
          <cell r="A552" t="str">
            <v>U54</v>
          </cell>
          <cell r="B552" t="str">
            <v>U54-10-A-MO-06O-050</v>
          </cell>
          <cell r="C552">
            <v>1427</v>
          </cell>
          <cell r="D552">
            <v>4542</v>
          </cell>
          <cell r="F552" t="str">
            <v>Springfield Transfer Station</v>
          </cell>
          <cell r="G552" t="str">
            <v>BU-099</v>
          </cell>
          <cell r="H552" t="str">
            <v>SPRINGFIELD MO</v>
          </cell>
          <cell r="I552" t="str">
            <v>W MO/OK</v>
          </cell>
          <cell r="J552" t="str">
            <v>W MISSOURI/OKLAHOMA DISTRICT</v>
          </cell>
          <cell r="K552" t="str">
            <v>MIDWEST</v>
          </cell>
          <cell r="L552" t="str">
            <v>MIDWEST REGION</v>
          </cell>
        </row>
        <row r="553">
          <cell r="A553" t="str">
            <v>U55</v>
          </cell>
          <cell r="B553" t="str">
            <v>U55-10-A-MO-06O-050</v>
          </cell>
          <cell r="C553">
            <v>1428</v>
          </cell>
          <cell r="D553">
            <v>4543</v>
          </cell>
          <cell r="F553" t="str">
            <v>Reeds Springs Transfer</v>
          </cell>
          <cell r="G553" t="str">
            <v>BU-099</v>
          </cell>
          <cell r="H553" t="str">
            <v>SPRINGFIELD MO</v>
          </cell>
          <cell r="I553" t="str">
            <v>W MO/OK</v>
          </cell>
          <cell r="J553" t="str">
            <v>W MISSOURI/OKLAHOMA DISTRICT</v>
          </cell>
          <cell r="K553" t="str">
            <v>MIDWEST</v>
          </cell>
          <cell r="L553" t="str">
            <v>MIDWEST REGION</v>
          </cell>
        </row>
        <row r="554">
          <cell r="A554" t="str">
            <v>U56</v>
          </cell>
          <cell r="B554" t="str">
            <v>U56-10-A-AR-06O-050</v>
          </cell>
          <cell r="C554">
            <v>1429</v>
          </cell>
          <cell r="D554">
            <v>4544</v>
          </cell>
          <cell r="F554" t="str">
            <v>Bella Vista Transfer</v>
          </cell>
          <cell r="G554" t="str">
            <v>BU-098</v>
          </cell>
          <cell r="H554" t="str">
            <v>SE KANSAS</v>
          </cell>
          <cell r="I554" t="str">
            <v>W MO/OK</v>
          </cell>
          <cell r="J554" t="str">
            <v>W MISSOURI/OKLAHOMA DISTRICT</v>
          </cell>
          <cell r="K554" t="str">
            <v>MIDWEST</v>
          </cell>
          <cell r="L554" t="str">
            <v>MIDWEST REGION</v>
          </cell>
        </row>
        <row r="555">
          <cell r="A555" t="str">
            <v>U58</v>
          </cell>
          <cell r="B555" t="str">
            <v>U58-10-A-KS-06O-050</v>
          </cell>
          <cell r="C555">
            <v>1431</v>
          </cell>
          <cell r="D555">
            <v>4545</v>
          </cell>
          <cell r="F555" t="str">
            <v>Galena Transfer Station</v>
          </cell>
          <cell r="G555" t="str">
            <v>BU-098</v>
          </cell>
          <cell r="H555" t="str">
            <v>SE KANSAS</v>
          </cell>
          <cell r="I555" t="str">
            <v>W MO/OK</v>
          </cell>
          <cell r="J555" t="str">
            <v>W MISSOURI/OKLAHOMA DISTRICT</v>
          </cell>
          <cell r="K555" t="str">
            <v>MIDWEST</v>
          </cell>
          <cell r="L555" t="str">
            <v>MIDWEST REGION</v>
          </cell>
        </row>
        <row r="556">
          <cell r="A556" t="str">
            <v>U63</v>
          </cell>
          <cell r="B556" t="str">
            <v>U63-10-A-AL-8PO-050</v>
          </cell>
          <cell r="C556">
            <v>1436</v>
          </cell>
          <cell r="D556">
            <v>4547</v>
          </cell>
          <cell r="F556" t="str">
            <v>Talladega T/S</v>
          </cell>
          <cell r="G556" t="str">
            <v>BU-002</v>
          </cell>
          <cell r="H556" t="str">
            <v>ANNISTON</v>
          </cell>
          <cell r="I556" t="str">
            <v>GEORGIA</v>
          </cell>
          <cell r="J556" t="str">
            <v>GEORGIA DISTRICT</v>
          </cell>
          <cell r="K556" t="str">
            <v>SOUTH</v>
          </cell>
          <cell r="L556" t="str">
            <v>SOUTH REGION</v>
          </cell>
        </row>
        <row r="557">
          <cell r="A557" t="str">
            <v>U64</v>
          </cell>
          <cell r="B557" t="str">
            <v>U64-10-A-TX-9UO-050</v>
          </cell>
          <cell r="C557">
            <v>1437</v>
          </cell>
          <cell r="D557">
            <v>4548</v>
          </cell>
          <cell r="F557" t="str">
            <v>Total Roll-Offs Transfer</v>
          </cell>
          <cell r="G557" t="str">
            <v>BU-061</v>
          </cell>
          <cell r="H557" t="str">
            <v>WEST HOUSTON</v>
          </cell>
          <cell r="I557" t="str">
            <v>HOUSTON</v>
          </cell>
          <cell r="J557" t="str">
            <v>HOUSTON DISTRICT</v>
          </cell>
          <cell r="K557" t="str">
            <v>SOUTH</v>
          </cell>
          <cell r="L557" t="str">
            <v>SOUTH REGION</v>
          </cell>
        </row>
        <row r="558">
          <cell r="A558" t="str">
            <v>U65</v>
          </cell>
          <cell r="B558" t="str">
            <v>U65-10-A-GA-06O-050</v>
          </cell>
          <cell r="C558">
            <v>1438</v>
          </cell>
          <cell r="D558">
            <v>4549</v>
          </cell>
          <cell r="F558" t="str">
            <v>Fayette Transfer Station</v>
          </cell>
          <cell r="G558" t="str">
            <v>BU-931</v>
          </cell>
          <cell r="H558" t="str">
            <v>NON-OP ATLANTA</v>
          </cell>
          <cell r="I558" t="str">
            <v>GEORGIA</v>
          </cell>
          <cell r="J558" t="str">
            <v>GEORGIA DISTRICT</v>
          </cell>
          <cell r="K558" t="str">
            <v>SOUTH</v>
          </cell>
          <cell r="L558" t="str">
            <v>SOUTH REGION</v>
          </cell>
        </row>
        <row r="559">
          <cell r="A559" t="str">
            <v>U67</v>
          </cell>
          <cell r="B559" t="str">
            <v>U67-10-A-OH-3FO-050</v>
          </cell>
          <cell r="C559">
            <v>1440</v>
          </cell>
          <cell r="D559">
            <v>4550</v>
          </cell>
          <cell r="F559" t="str">
            <v>Marion Transfer Station</v>
          </cell>
          <cell r="G559" t="str">
            <v>BU-094</v>
          </cell>
          <cell r="H559" t="str">
            <v>CENTRAL OHIO</v>
          </cell>
          <cell r="I559" t="str">
            <v>OHIO</v>
          </cell>
          <cell r="J559" t="str">
            <v>OHIO DISTRICT</v>
          </cell>
          <cell r="K559" t="str">
            <v>EAST</v>
          </cell>
          <cell r="L559" t="str">
            <v>EAST REGION</v>
          </cell>
        </row>
        <row r="560">
          <cell r="A560">
            <v>551</v>
          </cell>
          <cell r="B560" t="str">
            <v>551-10-A-IL-C1O-050</v>
          </cell>
          <cell r="C560">
            <v>260</v>
          </cell>
          <cell r="D560">
            <v>4551</v>
          </cell>
          <cell r="E560" t="str">
            <v>Yes</v>
          </cell>
          <cell r="F560" t="str">
            <v>AWS - Melrose Park</v>
          </cell>
          <cell r="G560" t="str">
            <v>BU-040</v>
          </cell>
          <cell r="H560" t="str">
            <v>MELROSE PARK</v>
          </cell>
          <cell r="I560" t="str">
            <v>CHICAGO</v>
          </cell>
          <cell r="J560" t="str">
            <v>CHICAGO DISTRICT</v>
          </cell>
          <cell r="K560" t="str">
            <v>MIDWEST</v>
          </cell>
          <cell r="L560" t="str">
            <v>MIDWEST REGION</v>
          </cell>
        </row>
        <row r="561">
          <cell r="A561" t="str">
            <v>U68</v>
          </cell>
          <cell r="B561" t="str">
            <v>U68-10-A-FL-06O-050</v>
          </cell>
          <cell r="C561">
            <v>1441</v>
          </cell>
          <cell r="D561">
            <v>4552</v>
          </cell>
          <cell r="F561" t="str">
            <v>Ft Walton Transfer Station</v>
          </cell>
          <cell r="G561" t="str">
            <v>BU-200</v>
          </cell>
          <cell r="H561" t="str">
            <v>PENSACOLA</v>
          </cell>
          <cell r="I561" t="str">
            <v>GULFCOAST</v>
          </cell>
          <cell r="J561" t="str">
            <v>GULF COAST DISTRICT</v>
          </cell>
          <cell r="K561" t="str">
            <v>SOUTH</v>
          </cell>
          <cell r="L561" t="str">
            <v>SOUTH REGION</v>
          </cell>
        </row>
        <row r="562">
          <cell r="A562" t="str">
            <v>U70</v>
          </cell>
          <cell r="B562" t="str">
            <v>U70-10-A-MN-C1O-050</v>
          </cell>
          <cell r="C562">
            <v>1443</v>
          </cell>
          <cell r="D562">
            <v>4553</v>
          </cell>
          <cell r="F562" t="str">
            <v>AW  Flying Cloud T/S</v>
          </cell>
          <cell r="G562" t="str">
            <v>BU-044</v>
          </cell>
          <cell r="H562" t="str">
            <v>MINNEAPOLIS</v>
          </cell>
          <cell r="I562" t="str">
            <v>MINNESOTA</v>
          </cell>
          <cell r="J562" t="str">
            <v>MINNESOTA DISTRICT</v>
          </cell>
          <cell r="K562" t="str">
            <v>MIDWEST</v>
          </cell>
          <cell r="L562" t="str">
            <v>MIDWEST REGION</v>
          </cell>
        </row>
        <row r="563">
          <cell r="A563" t="str">
            <v>U71</v>
          </cell>
          <cell r="B563" t="str">
            <v>U71-10-A-MN-C1O-050</v>
          </cell>
          <cell r="C563">
            <v>1444</v>
          </cell>
          <cell r="D563">
            <v>4554</v>
          </cell>
          <cell r="F563" t="str">
            <v>Blaine Transfer Station</v>
          </cell>
          <cell r="G563" t="str">
            <v>BU-043</v>
          </cell>
          <cell r="H563" t="str">
            <v>BLAINE</v>
          </cell>
          <cell r="I563" t="str">
            <v>MINNESOTA</v>
          </cell>
          <cell r="J563" t="str">
            <v>MINNESOTA DISTRICT</v>
          </cell>
          <cell r="K563" t="str">
            <v>MIDWEST</v>
          </cell>
          <cell r="L563" t="str">
            <v>MIDWEST REGION</v>
          </cell>
        </row>
        <row r="564">
          <cell r="A564" t="str">
            <v>U72</v>
          </cell>
          <cell r="B564" t="str">
            <v>U72-10-A-IL-07O-050</v>
          </cell>
          <cell r="C564">
            <v>1445</v>
          </cell>
          <cell r="D564">
            <v>4555</v>
          </cell>
          <cell r="F564" t="str">
            <v>Urbana Transfer Station</v>
          </cell>
          <cell r="G564" t="str">
            <v>BU-029</v>
          </cell>
          <cell r="H564" t="str">
            <v>DANVILLE</v>
          </cell>
          <cell r="I564" t="str">
            <v>INDIANA</v>
          </cell>
          <cell r="J564" t="str">
            <v>INDIANA DISTRICT</v>
          </cell>
          <cell r="K564" t="str">
            <v>MIDWEST</v>
          </cell>
          <cell r="L564" t="str">
            <v>MIDWEST REGION</v>
          </cell>
        </row>
        <row r="565">
          <cell r="A565">
            <v>556</v>
          </cell>
          <cell r="B565" t="str">
            <v>556-10-A-IL-1LO-050</v>
          </cell>
          <cell r="C565">
            <v>261</v>
          </cell>
          <cell r="D565">
            <v>4556</v>
          </cell>
          <cell r="F565" t="str">
            <v>IRS - Loop Transfer</v>
          </cell>
          <cell r="G565" t="str">
            <v>BU-215</v>
          </cell>
          <cell r="H565" t="str">
            <v>CHICAGO TRANSFER STATIONS</v>
          </cell>
          <cell r="I565" t="str">
            <v>CHICAGO</v>
          </cell>
          <cell r="J565" t="str">
            <v>CHICAGO DISTRICT</v>
          </cell>
          <cell r="K565" t="str">
            <v>MIDWEST</v>
          </cell>
          <cell r="L565" t="str">
            <v>MIDWEST REGION</v>
          </cell>
        </row>
        <row r="566">
          <cell r="A566" t="str">
            <v>U73</v>
          </cell>
          <cell r="B566" t="str">
            <v>U73-10-A-IN-2SO-050</v>
          </cell>
          <cell r="C566">
            <v>1446</v>
          </cell>
          <cell r="D566">
            <v>4557</v>
          </cell>
          <cell r="F566" t="str">
            <v>Tri County Transfer Station</v>
          </cell>
          <cell r="G566" t="str">
            <v>BU-029</v>
          </cell>
          <cell r="H566" t="str">
            <v>DANVILLE</v>
          </cell>
          <cell r="I566" t="str">
            <v>INDIANA</v>
          </cell>
          <cell r="J566" t="str">
            <v>INDIANA DISTRICT</v>
          </cell>
          <cell r="K566" t="str">
            <v>MIDWEST</v>
          </cell>
          <cell r="L566" t="str">
            <v>MIDWEST REGION</v>
          </cell>
        </row>
        <row r="567">
          <cell r="A567" t="str">
            <v>U74</v>
          </cell>
          <cell r="B567" t="str">
            <v>U74-10-A-WA-72O-050</v>
          </cell>
          <cell r="C567">
            <v>1447</v>
          </cell>
          <cell r="D567">
            <v>4558</v>
          </cell>
          <cell r="F567" t="str">
            <v>RDC-Intermodal</v>
          </cell>
          <cell r="G567" t="str">
            <v>BU-274</v>
          </cell>
          <cell r="H567" t="str">
            <v>WASHINGTON INTERMODEL</v>
          </cell>
          <cell r="I567" t="str">
            <v>WASHINGTON</v>
          </cell>
          <cell r="J567" t="str">
            <v>WASHINGTON DISTRICT</v>
          </cell>
          <cell r="K567" t="str">
            <v>WEST</v>
          </cell>
          <cell r="L567" t="str">
            <v>WEST REGION</v>
          </cell>
        </row>
        <row r="568">
          <cell r="A568" t="str">
            <v>U75</v>
          </cell>
          <cell r="B568" t="str">
            <v>U75-10-A-WA-72O-050</v>
          </cell>
          <cell r="C568">
            <v>1448</v>
          </cell>
          <cell r="D568">
            <v>4559</v>
          </cell>
          <cell r="F568" t="str">
            <v>Black River T/S</v>
          </cell>
          <cell r="G568" t="str">
            <v>BU-276</v>
          </cell>
          <cell r="H568" t="str">
            <v>WASHINGTON PROCESSING</v>
          </cell>
          <cell r="I568" t="str">
            <v>WASHINGTON</v>
          </cell>
          <cell r="J568" t="str">
            <v>WASHINGTON DISTRICT</v>
          </cell>
          <cell r="K568" t="str">
            <v>WEST</v>
          </cell>
          <cell r="L568" t="str">
            <v>WEST REGION</v>
          </cell>
        </row>
        <row r="569">
          <cell r="A569" t="str">
            <v>U76</v>
          </cell>
          <cell r="B569" t="str">
            <v>U76-10-A-IL-07O-050</v>
          </cell>
          <cell r="C569">
            <v>1449</v>
          </cell>
          <cell r="D569">
            <v>4560</v>
          </cell>
          <cell r="F569" t="str">
            <v>Robbins Transfer Station</v>
          </cell>
          <cell r="G569" t="str">
            <v>BU-035</v>
          </cell>
          <cell r="H569" t="str">
            <v>CRESTWOOD</v>
          </cell>
          <cell r="I569" t="str">
            <v>CHICAGO</v>
          </cell>
          <cell r="J569" t="str">
            <v>CHICAGO DISTRICT</v>
          </cell>
          <cell r="K569" t="str">
            <v>MIDWEST</v>
          </cell>
          <cell r="L569" t="str">
            <v>MIDWEST REGION</v>
          </cell>
        </row>
        <row r="570">
          <cell r="A570" t="str">
            <v>U77</v>
          </cell>
          <cell r="B570" t="str">
            <v>U77-10-A-MN-3PO-050</v>
          </cell>
          <cell r="C570">
            <v>1450</v>
          </cell>
          <cell r="D570">
            <v>4561</v>
          </cell>
          <cell r="F570" t="str">
            <v>Minden Transfer Station</v>
          </cell>
          <cell r="G570" t="str">
            <v>BU-272</v>
          </cell>
          <cell r="H570" t="str">
            <v>ST CLOUD</v>
          </cell>
          <cell r="I570" t="str">
            <v>MINNESOTA</v>
          </cell>
          <cell r="J570" t="str">
            <v>MINNESOTA DISTRICT</v>
          </cell>
          <cell r="K570" t="str">
            <v>MIDWEST</v>
          </cell>
          <cell r="L570" t="str">
            <v>MIDWEST REGION</v>
          </cell>
        </row>
        <row r="571">
          <cell r="A571" t="str">
            <v>U78</v>
          </cell>
          <cell r="B571" t="str">
            <v>U78-10-A-LA-9BO-050</v>
          </cell>
          <cell r="C571">
            <v>1451</v>
          </cell>
          <cell r="D571">
            <v>4562</v>
          </cell>
          <cell r="F571" t="str">
            <v>St John Pickup Station</v>
          </cell>
          <cell r="G571" t="str">
            <v>BU-202</v>
          </cell>
          <cell r="H571" t="str">
            <v>NEW ORLEANS</v>
          </cell>
          <cell r="I571" t="str">
            <v>GULFCOAST</v>
          </cell>
          <cell r="J571" t="str">
            <v>GULF COAST DISTRICT</v>
          </cell>
          <cell r="K571" t="str">
            <v>SOUTH</v>
          </cell>
          <cell r="L571" t="str">
            <v>SOUTH REGION</v>
          </cell>
        </row>
        <row r="572">
          <cell r="A572" t="str">
            <v>U79</v>
          </cell>
          <cell r="B572" t="str">
            <v>U79-10-A-MO-A9O-050</v>
          </cell>
          <cell r="C572">
            <v>1452</v>
          </cell>
          <cell r="D572">
            <v>4563</v>
          </cell>
          <cell r="F572" t="str">
            <v>Bridgeton Transfer Station</v>
          </cell>
          <cell r="G572" t="str">
            <v>BU-108</v>
          </cell>
          <cell r="H572" t="str">
            <v>ST LOUIS</v>
          </cell>
          <cell r="I572" t="str">
            <v>STL METRO</v>
          </cell>
          <cell r="J572" t="str">
            <v>ST LOUIS METRO DISTRICT</v>
          </cell>
          <cell r="K572" t="str">
            <v>MIDWEST</v>
          </cell>
          <cell r="L572" t="str">
            <v>MIDWEST REGION</v>
          </cell>
        </row>
        <row r="573">
          <cell r="A573" t="str">
            <v>U80</v>
          </cell>
          <cell r="B573" t="str">
            <v>U80-10-A-OR-72O-050</v>
          </cell>
          <cell r="C573">
            <v>1453</v>
          </cell>
          <cell r="D573">
            <v>4564</v>
          </cell>
          <cell r="F573" t="str">
            <v>Klamath Falls T/S</v>
          </cell>
          <cell r="G573" t="str">
            <v>BU-254</v>
          </cell>
          <cell r="H573" t="str">
            <v>ALBANY/CORVALIS</v>
          </cell>
          <cell r="I573" t="str">
            <v>ORIDMT</v>
          </cell>
          <cell r="J573" t="str">
            <v>OREGON-IDAHO-MONTANA DISTRICT</v>
          </cell>
          <cell r="K573" t="str">
            <v>WEST</v>
          </cell>
          <cell r="L573" t="str">
            <v>WEST REGION</v>
          </cell>
        </row>
        <row r="574">
          <cell r="A574">
            <v>565</v>
          </cell>
          <cell r="B574" t="str">
            <v>565-10-A-IL-1VO-050</v>
          </cell>
          <cell r="C574">
            <v>262</v>
          </cell>
          <cell r="D574">
            <v>4565</v>
          </cell>
          <cell r="F574" t="str">
            <v>Suburban Warehouse</v>
          </cell>
          <cell r="G574" t="str">
            <v>BU-035</v>
          </cell>
          <cell r="H574" t="str">
            <v>CRESTWOOD</v>
          </cell>
          <cell r="I574" t="str">
            <v>CHICAGO</v>
          </cell>
          <cell r="J574" t="str">
            <v>CHICAGO DISTRICT</v>
          </cell>
          <cell r="K574" t="str">
            <v>MIDWEST</v>
          </cell>
          <cell r="L574" t="str">
            <v>MIDWEST REGION</v>
          </cell>
        </row>
        <row r="575">
          <cell r="A575" t="str">
            <v>U81</v>
          </cell>
          <cell r="B575" t="str">
            <v>U81-10-A-AZ-07O-050</v>
          </cell>
          <cell r="C575">
            <v>1454</v>
          </cell>
          <cell r="D575">
            <v>4566</v>
          </cell>
          <cell r="F575" t="str">
            <v>Washington Transfer Station</v>
          </cell>
          <cell r="G575" t="str">
            <v>BU-240</v>
          </cell>
          <cell r="H575" t="str">
            <v>EAST PHOENIX</v>
          </cell>
          <cell r="I575" t="str">
            <v>ARIZONA</v>
          </cell>
          <cell r="J575" t="str">
            <v>ARIZONA DISTRICT</v>
          </cell>
          <cell r="K575" t="str">
            <v>WEST</v>
          </cell>
          <cell r="L575" t="str">
            <v>WEST REGION</v>
          </cell>
        </row>
        <row r="576">
          <cell r="A576" t="str">
            <v>U82</v>
          </cell>
          <cell r="B576" t="str">
            <v>U82-10-A-AZ-07O-050</v>
          </cell>
          <cell r="C576">
            <v>1455</v>
          </cell>
          <cell r="D576">
            <v>4567</v>
          </cell>
          <cell r="F576" t="str">
            <v>CAVE CREEK TRANSFER STATION</v>
          </cell>
          <cell r="G576" t="str">
            <v>BU-239</v>
          </cell>
          <cell r="H576" t="str">
            <v>WEST PHOENIX</v>
          </cell>
          <cell r="I576" t="str">
            <v>ARIZONA</v>
          </cell>
          <cell r="J576" t="str">
            <v>ARIZONA DISTRICT</v>
          </cell>
          <cell r="K576" t="str">
            <v>WEST</v>
          </cell>
          <cell r="L576" t="str">
            <v>WEST REGION</v>
          </cell>
        </row>
        <row r="577">
          <cell r="A577" t="str">
            <v>U83</v>
          </cell>
          <cell r="B577" t="str">
            <v>U83-10-A-AZ-C9O-050</v>
          </cell>
          <cell r="C577">
            <v>1456</v>
          </cell>
          <cell r="D577">
            <v>4568</v>
          </cell>
          <cell r="F577" t="str">
            <v>Central Arizona Transfer</v>
          </cell>
          <cell r="G577" t="str">
            <v>BU-240</v>
          </cell>
          <cell r="H577" t="str">
            <v>EAST PHOENIX</v>
          </cell>
          <cell r="I577" t="str">
            <v>ARIZONA</v>
          </cell>
          <cell r="J577" t="str">
            <v>ARIZONA DISTRICT</v>
          </cell>
          <cell r="K577" t="str">
            <v>WEST</v>
          </cell>
          <cell r="L577" t="str">
            <v>WEST REGION</v>
          </cell>
        </row>
        <row r="578">
          <cell r="A578" t="str">
            <v>U84</v>
          </cell>
          <cell r="B578" t="str">
            <v>U84-10-A-UT-C3O-050</v>
          </cell>
          <cell r="C578">
            <v>1457</v>
          </cell>
          <cell r="D578">
            <v>4569</v>
          </cell>
          <cell r="F578" t="str">
            <v>Salt Lake City T/S</v>
          </cell>
          <cell r="G578" t="str">
            <v>BU-114</v>
          </cell>
          <cell r="H578" t="str">
            <v>WESTERN UTAH</v>
          </cell>
          <cell r="I578" t="str">
            <v>MOUNTAIN</v>
          </cell>
          <cell r="J578" t="str">
            <v>MOUNTAIN DISTRICT</v>
          </cell>
          <cell r="K578" t="str">
            <v>WEST</v>
          </cell>
          <cell r="L578" t="str">
            <v>WEST REGION</v>
          </cell>
        </row>
        <row r="579">
          <cell r="A579" t="str">
            <v>U85</v>
          </cell>
          <cell r="B579" t="str">
            <v>U85-10-A-UT-C3O-050</v>
          </cell>
          <cell r="C579">
            <v>1458</v>
          </cell>
          <cell r="D579">
            <v>4570</v>
          </cell>
          <cell r="F579" t="str">
            <v>Geneva Transfer Station</v>
          </cell>
          <cell r="G579" t="str">
            <v>BU-115</v>
          </cell>
          <cell r="H579" t="str">
            <v>SALT LAKE CITY / UTAH COUNTY</v>
          </cell>
          <cell r="I579" t="str">
            <v>MOUNTAIN</v>
          </cell>
          <cell r="J579" t="str">
            <v>MOUNTAIN DISTRICT</v>
          </cell>
          <cell r="K579" t="str">
            <v>WEST</v>
          </cell>
          <cell r="L579" t="str">
            <v>WEST REGION</v>
          </cell>
        </row>
        <row r="580">
          <cell r="A580" t="str">
            <v>U86</v>
          </cell>
          <cell r="B580" t="str">
            <v>U86-10-A-IA-C4O-050</v>
          </cell>
          <cell r="C580">
            <v>1459</v>
          </cell>
          <cell r="D580">
            <v>4571</v>
          </cell>
          <cell r="F580" t="str">
            <v>Delaware Transfer Station</v>
          </cell>
          <cell r="G580" t="str">
            <v>BU-049</v>
          </cell>
          <cell r="H580" t="str">
            <v>DUBUQUE</v>
          </cell>
          <cell r="I580" t="str">
            <v>WILLINOIS</v>
          </cell>
          <cell r="J580" t="str">
            <v>WESTERN ILLINOIS DISTRICT</v>
          </cell>
          <cell r="K580" t="str">
            <v>MIDWEST</v>
          </cell>
          <cell r="L580" t="str">
            <v>MIDWEST REGION</v>
          </cell>
        </row>
        <row r="581">
          <cell r="A581" t="str">
            <v>U87</v>
          </cell>
          <cell r="B581" t="str">
            <v>U87-10-A-GA-06O-050</v>
          </cell>
          <cell r="C581">
            <v>1460</v>
          </cell>
          <cell r="D581">
            <v>4572</v>
          </cell>
          <cell r="F581" t="str">
            <v>North Georgia Transfer Station</v>
          </cell>
          <cell r="G581" t="str">
            <v>BU-006</v>
          </cell>
          <cell r="H581" t="str">
            <v>CHATTANOOGA</v>
          </cell>
          <cell r="I581" t="str">
            <v>GEORGIA</v>
          </cell>
          <cell r="J581" t="str">
            <v>GEORGIA DISTRICT</v>
          </cell>
          <cell r="K581" t="str">
            <v>SOUTH</v>
          </cell>
          <cell r="L581" t="str">
            <v>SOUTH REGION</v>
          </cell>
        </row>
        <row r="582">
          <cell r="A582" t="str">
            <v>U88</v>
          </cell>
          <cell r="B582" t="str">
            <v>U88-10-A-LA-9BO-050</v>
          </cell>
          <cell r="C582">
            <v>1461</v>
          </cell>
          <cell r="D582">
            <v>4573</v>
          </cell>
          <cell r="F582" t="str">
            <v>New Orleans T/S Temp</v>
          </cell>
          <cell r="G582" t="str">
            <v>BU-202</v>
          </cell>
          <cell r="H582" t="str">
            <v>NEW ORLEANS</v>
          </cell>
          <cell r="I582" t="str">
            <v>GULFCOAST</v>
          </cell>
          <cell r="J582" t="str">
            <v>GULF COAST DISTRICT</v>
          </cell>
          <cell r="K582" t="str">
            <v>SOUTH</v>
          </cell>
          <cell r="L582" t="str">
            <v>SOUTH REGION</v>
          </cell>
        </row>
        <row r="583">
          <cell r="A583" t="str">
            <v>U89</v>
          </cell>
          <cell r="B583" t="str">
            <v>U89-10-A-NY-13O-050</v>
          </cell>
          <cell r="C583">
            <v>1462</v>
          </cell>
          <cell r="D583">
            <v>4574</v>
          </cell>
          <cell r="F583" t="str">
            <v>Staten Island T/S</v>
          </cell>
          <cell r="G583" t="str">
            <v>BU-163</v>
          </cell>
          <cell r="H583" t="str">
            <v>BROOKLYN / STATEN ISLAND</v>
          </cell>
          <cell r="I583" t="str">
            <v>NEW YORK</v>
          </cell>
          <cell r="J583" t="str">
            <v>NEW YORK DISTRICT</v>
          </cell>
          <cell r="K583" t="str">
            <v>EAST</v>
          </cell>
          <cell r="L583" t="str">
            <v>EAST REGION</v>
          </cell>
        </row>
        <row r="584">
          <cell r="A584">
            <v>575</v>
          </cell>
          <cell r="B584" t="str">
            <v>575-10-A-IL-07O-050</v>
          </cell>
          <cell r="C584">
            <v>263</v>
          </cell>
          <cell r="D584">
            <v>4575</v>
          </cell>
          <cell r="F584" t="str">
            <v>Midtown Transfer Station</v>
          </cell>
          <cell r="G584" t="str">
            <v>BU-215</v>
          </cell>
          <cell r="H584" t="str">
            <v>CHICAGO TRANSFER STATIONS</v>
          </cell>
          <cell r="I584" t="str">
            <v>CHICAGO</v>
          </cell>
          <cell r="J584" t="str">
            <v>CHICAGO DISTRICT</v>
          </cell>
          <cell r="K584" t="str">
            <v>MIDWEST</v>
          </cell>
          <cell r="L584" t="str">
            <v>MIDWEST REGION</v>
          </cell>
        </row>
        <row r="585">
          <cell r="A585" t="str">
            <v>U90</v>
          </cell>
          <cell r="B585" t="str">
            <v>U90-10-A-OH-13O-050</v>
          </cell>
          <cell r="C585">
            <v>1463</v>
          </cell>
          <cell r="D585">
            <v>4576</v>
          </cell>
          <cell r="F585" t="str">
            <v>Shelby County T/S</v>
          </cell>
          <cell r="G585" t="str">
            <v>BU-089</v>
          </cell>
          <cell r="H585" t="str">
            <v>WESTERN OHIO</v>
          </cell>
          <cell r="I585" t="str">
            <v>OHIO</v>
          </cell>
          <cell r="J585" t="str">
            <v>OHIO DISTRICT</v>
          </cell>
          <cell r="K585" t="str">
            <v>EAST</v>
          </cell>
          <cell r="L585" t="str">
            <v>EAST REGION</v>
          </cell>
        </row>
        <row r="586">
          <cell r="A586" t="str">
            <v>U92</v>
          </cell>
          <cell r="B586" t="str">
            <v>U92-10-A-IL-D7O-050</v>
          </cell>
          <cell r="C586">
            <v>1464</v>
          </cell>
          <cell r="D586">
            <v>4577</v>
          </cell>
          <cell r="F586" t="str">
            <v>AWS-Northlake Transfer Station</v>
          </cell>
          <cell r="G586" t="str">
            <v>BU-040</v>
          </cell>
          <cell r="H586" t="str">
            <v>MELROSE PARK</v>
          </cell>
          <cell r="I586" t="str">
            <v>CHICAGO</v>
          </cell>
          <cell r="J586" t="str">
            <v>CHICAGO DISTRICT</v>
          </cell>
          <cell r="K586" t="str">
            <v>MIDWEST</v>
          </cell>
          <cell r="L586" t="str">
            <v>MIDWEST REGION</v>
          </cell>
        </row>
        <row r="587">
          <cell r="A587" t="str">
            <v>U93</v>
          </cell>
          <cell r="B587" t="str">
            <v>U93-10-A-AZ-E2O-050</v>
          </cell>
          <cell r="C587">
            <v>1465</v>
          </cell>
          <cell r="D587">
            <v>4578</v>
          </cell>
          <cell r="F587" t="str">
            <v>7th St Transfer</v>
          </cell>
          <cell r="G587" t="str">
            <v>BU-239</v>
          </cell>
          <cell r="H587" t="str">
            <v>WEST PHOENIX</v>
          </cell>
          <cell r="I587" t="str">
            <v>ARIZONA</v>
          </cell>
          <cell r="J587" t="str">
            <v>ARIZONA DISTRICT</v>
          </cell>
          <cell r="K587" t="str">
            <v>WEST</v>
          </cell>
          <cell r="L587" t="str">
            <v>WEST REGION</v>
          </cell>
        </row>
        <row r="588">
          <cell r="A588" t="str">
            <v>U94</v>
          </cell>
          <cell r="B588" t="str">
            <v>U94-10-A-AZ-E2O-050</v>
          </cell>
          <cell r="C588">
            <v>1466</v>
          </cell>
          <cell r="D588">
            <v>4579</v>
          </cell>
          <cell r="F588" t="str">
            <v>Mesa T/S</v>
          </cell>
          <cell r="G588" t="str">
            <v>BU-240</v>
          </cell>
          <cell r="H588" t="str">
            <v>EAST PHOENIX</v>
          </cell>
          <cell r="I588" t="str">
            <v>ARIZONA</v>
          </cell>
          <cell r="J588" t="str">
            <v>ARIZONA DISTRICT</v>
          </cell>
          <cell r="K588" t="str">
            <v>WEST</v>
          </cell>
          <cell r="L588" t="str">
            <v>WEST REGION</v>
          </cell>
        </row>
        <row r="589">
          <cell r="A589" t="str">
            <v>U96</v>
          </cell>
          <cell r="B589" t="str">
            <v>U96-10-A-TX-9AO-050</v>
          </cell>
          <cell r="C589">
            <v>1467</v>
          </cell>
          <cell r="D589">
            <v>4580</v>
          </cell>
          <cell r="F589" t="str">
            <v>Kerrville Transfer Station</v>
          </cell>
          <cell r="G589" t="str">
            <v>BU-025</v>
          </cell>
          <cell r="H589" t="str">
            <v>SAN ANTONIO</v>
          </cell>
          <cell r="I589" t="str">
            <v>SCTEXAS</v>
          </cell>
          <cell r="J589" t="str">
            <v>SOUTH CENTRAL TEXAS DISTRICT</v>
          </cell>
          <cell r="K589" t="str">
            <v>SOUTH</v>
          </cell>
          <cell r="L589" t="str">
            <v>SOUTH REGION</v>
          </cell>
        </row>
        <row r="590">
          <cell r="A590" t="str">
            <v>V01</v>
          </cell>
          <cell r="B590" t="str">
            <v>V01-10-A-TX-8ZO-050</v>
          </cell>
          <cell r="C590">
            <v>1468</v>
          </cell>
          <cell r="D590">
            <v>4581</v>
          </cell>
          <cell r="F590" t="str">
            <v>Corpus Christi Recyclery</v>
          </cell>
          <cell r="G590" t="str">
            <v>BU-024</v>
          </cell>
          <cell r="H590" t="str">
            <v>CORPUS CHRISTI</v>
          </cell>
          <cell r="I590" t="str">
            <v>SCTEXAS</v>
          </cell>
          <cell r="J590" t="str">
            <v>SOUTH CENTRAL TEXAS DISTRICT</v>
          </cell>
          <cell r="K590" t="str">
            <v>SOUTH</v>
          </cell>
          <cell r="L590" t="str">
            <v>SOUTH REGION</v>
          </cell>
        </row>
        <row r="591">
          <cell r="A591" t="str">
            <v>V02</v>
          </cell>
          <cell r="B591" t="str">
            <v>V02-10-A-TX-8ZO-050</v>
          </cell>
          <cell r="C591">
            <v>1469</v>
          </cell>
          <cell r="D591">
            <v>4582</v>
          </cell>
          <cell r="F591" t="str">
            <v>Rio Grande Valley Recyclery</v>
          </cell>
          <cell r="G591" t="str">
            <v>BU-026</v>
          </cell>
          <cell r="H591" t="str">
            <v>RIO GRANDE</v>
          </cell>
          <cell r="I591" t="str">
            <v>SCTEXAS</v>
          </cell>
          <cell r="J591" t="str">
            <v>SOUTH CENTRAL TEXAS DISTRICT</v>
          </cell>
          <cell r="K591" t="str">
            <v>SOUTH</v>
          </cell>
          <cell r="L591" t="str">
            <v>SOUTH REGION</v>
          </cell>
        </row>
        <row r="592">
          <cell r="A592" t="str">
            <v>V03</v>
          </cell>
          <cell r="B592" t="str">
            <v>V03-10-A-VA-9BO-050</v>
          </cell>
          <cell r="C592">
            <v>1470</v>
          </cell>
          <cell r="D592">
            <v>4583</v>
          </cell>
          <cell r="F592" t="str">
            <v>AW  Roanoke MRF</v>
          </cell>
          <cell r="G592" t="str">
            <v>BU-128</v>
          </cell>
          <cell r="H592" t="str">
            <v>SW VIRGINIA</v>
          </cell>
          <cell r="I592" t="str">
            <v>VIRGINIA</v>
          </cell>
          <cell r="J592" t="str">
            <v>VIRGINIA DISTRICT</v>
          </cell>
          <cell r="K592" t="str">
            <v>EAST</v>
          </cell>
          <cell r="L592" t="str">
            <v>EAST REGION</v>
          </cell>
        </row>
        <row r="593">
          <cell r="A593" t="str">
            <v>V04</v>
          </cell>
          <cell r="B593" t="str">
            <v>V04-10-A-WA-92O-050</v>
          </cell>
          <cell r="C593">
            <v>1471</v>
          </cell>
          <cell r="D593">
            <v>4584</v>
          </cell>
          <cell r="F593" t="str">
            <v>Rabanco Recycling Company MRF</v>
          </cell>
          <cell r="G593" t="str">
            <v>BU-276</v>
          </cell>
          <cell r="H593" t="str">
            <v>WASHINGTON PROCESSING</v>
          </cell>
          <cell r="I593" t="str">
            <v>WASHINGTON</v>
          </cell>
          <cell r="J593" t="str">
            <v>WASHINGTON DISTRICT</v>
          </cell>
          <cell r="K593" t="str">
            <v>WEST</v>
          </cell>
          <cell r="L593" t="str">
            <v>WEST REGION</v>
          </cell>
        </row>
        <row r="594">
          <cell r="A594" t="str">
            <v>V05</v>
          </cell>
          <cell r="B594" t="str">
            <v>V05-10-A-CA-3PO-050</v>
          </cell>
          <cell r="C594">
            <v>1472</v>
          </cell>
          <cell r="D594">
            <v>4585</v>
          </cell>
          <cell r="F594" t="str">
            <v>Rice Road Recyclery</v>
          </cell>
          <cell r="G594" t="str">
            <v>BU-248</v>
          </cell>
          <cell r="H594" t="str">
            <v>FRESNO</v>
          </cell>
          <cell r="I594" t="str">
            <v>CCALIF</v>
          </cell>
          <cell r="J594" t="str">
            <v>CENTRAL CALIFORNIA DISTRICT</v>
          </cell>
          <cell r="K594" t="str">
            <v>WEST</v>
          </cell>
          <cell r="L594" t="str">
            <v>WEST REGION</v>
          </cell>
        </row>
        <row r="595">
          <cell r="A595" t="str">
            <v>V06</v>
          </cell>
          <cell r="B595" t="str">
            <v>V06-10-A-PA-8AO-050</v>
          </cell>
          <cell r="C595">
            <v>1473</v>
          </cell>
          <cell r="D595">
            <v>4586</v>
          </cell>
          <cell r="F595" t="str">
            <v>King of Prussia Recyclery</v>
          </cell>
          <cell r="G595" t="str">
            <v>BU-122</v>
          </cell>
          <cell r="H595" t="str">
            <v>VALLEY FORGE</v>
          </cell>
          <cell r="I595" t="str">
            <v>EPENN</v>
          </cell>
          <cell r="J595" t="str">
            <v>EASTERN PENNSYLVANIA DISTRICT</v>
          </cell>
          <cell r="K595" t="str">
            <v>EAST</v>
          </cell>
          <cell r="L595" t="str">
            <v>EAST REGION</v>
          </cell>
        </row>
        <row r="596">
          <cell r="A596" t="str">
            <v>V07</v>
          </cell>
          <cell r="B596" t="str">
            <v>V07-10-A-MD-8SO-050</v>
          </cell>
          <cell r="C596">
            <v>1474</v>
          </cell>
          <cell r="D596">
            <v>4587</v>
          </cell>
          <cell r="F596" t="str">
            <v>AW  Baltimore Processing MRF</v>
          </cell>
          <cell r="G596" t="str">
            <v>BU-206</v>
          </cell>
          <cell r="H596" t="str">
            <v>BALTIMORE</v>
          </cell>
          <cell r="I596" t="str">
            <v>CHESAPEAKE</v>
          </cell>
          <cell r="J596" t="str">
            <v>CHESAPEAKE DISTRICT</v>
          </cell>
          <cell r="K596" t="str">
            <v>EAST</v>
          </cell>
          <cell r="L596" t="str">
            <v>EAST REGION</v>
          </cell>
        </row>
        <row r="597">
          <cell r="A597" t="str">
            <v>V08</v>
          </cell>
          <cell r="B597" t="str">
            <v>V08-10-A-MD-9BO-050</v>
          </cell>
          <cell r="C597">
            <v>1475</v>
          </cell>
          <cell r="D597">
            <v>4588</v>
          </cell>
          <cell r="F597" t="str">
            <v>Hagerstown Recyclery</v>
          </cell>
          <cell r="G597" t="str">
            <v>BU-208</v>
          </cell>
          <cell r="H597" t="str">
            <v>WESTERN MARYLAND</v>
          </cell>
          <cell r="I597" t="str">
            <v>CHESAPEAKE</v>
          </cell>
          <cell r="J597" t="str">
            <v>CHESAPEAKE DISTRICT</v>
          </cell>
          <cell r="K597" t="str">
            <v>EAST</v>
          </cell>
          <cell r="L597" t="str">
            <v>EAST REGION</v>
          </cell>
        </row>
        <row r="598">
          <cell r="A598" t="str">
            <v>V11</v>
          </cell>
          <cell r="B598" t="str">
            <v>V11-10-A-NY-5NO-050</v>
          </cell>
          <cell r="C598">
            <v>1478</v>
          </cell>
          <cell r="D598">
            <v>4589</v>
          </cell>
          <cell r="F598" t="str">
            <v>Scott Avenue MRF</v>
          </cell>
          <cell r="G598" t="str">
            <v>BU-957</v>
          </cell>
          <cell r="H598" t="str">
            <v>NON-OP NEW YORK CITY METRO</v>
          </cell>
          <cell r="I598" t="str">
            <v>NEW YORK</v>
          </cell>
          <cell r="J598" t="str">
            <v>NEW YORK DISTRICT</v>
          </cell>
          <cell r="K598" t="str">
            <v>EAST</v>
          </cell>
          <cell r="L598" t="str">
            <v>EAST REGION</v>
          </cell>
        </row>
        <row r="599">
          <cell r="A599" t="str">
            <v>V12</v>
          </cell>
          <cell r="B599" t="str">
            <v>V12-10-A-NY-3XO-050</v>
          </cell>
          <cell r="C599">
            <v>1479</v>
          </cell>
          <cell r="D599">
            <v>4590</v>
          </cell>
          <cell r="F599" t="str">
            <v>Shepherd Avenue Recycling</v>
          </cell>
          <cell r="G599" t="str">
            <v>BU-957</v>
          </cell>
          <cell r="H599" t="str">
            <v>NON-OP NEW YORK CITY METRO</v>
          </cell>
          <cell r="I599" t="str">
            <v>NEW YORK</v>
          </cell>
          <cell r="J599" t="str">
            <v>NEW YORK DISTRICT</v>
          </cell>
          <cell r="K599" t="str">
            <v>EAST</v>
          </cell>
          <cell r="L599" t="str">
            <v>EAST REGION</v>
          </cell>
        </row>
        <row r="600">
          <cell r="A600" t="str">
            <v>V14</v>
          </cell>
          <cell r="B600" t="str">
            <v>V14-10-A-NY-C1O-050</v>
          </cell>
          <cell r="C600">
            <v>1481</v>
          </cell>
          <cell r="D600">
            <v>4591</v>
          </cell>
          <cell r="F600" t="str">
            <v>Buffalo MRF</v>
          </cell>
          <cell r="G600" t="str">
            <v>BU-191</v>
          </cell>
          <cell r="H600" t="str">
            <v>BUFFALO POST COLLECTION</v>
          </cell>
          <cell r="I600" t="str">
            <v>WPENN</v>
          </cell>
          <cell r="J600" t="str">
            <v>WESTERN PENNSYLVANIA DISTRICT</v>
          </cell>
          <cell r="K600" t="str">
            <v>EAST</v>
          </cell>
          <cell r="L600" t="str">
            <v>EAST REGION</v>
          </cell>
        </row>
        <row r="601">
          <cell r="A601" t="str">
            <v>V15</v>
          </cell>
          <cell r="B601" t="str">
            <v>V15-10-A-OR-D6O-050</v>
          </cell>
          <cell r="C601">
            <v>1482</v>
          </cell>
          <cell r="D601">
            <v>4592</v>
          </cell>
          <cell r="F601" t="str">
            <v>AW -Trans Industries MRF</v>
          </cell>
          <cell r="G601" t="str">
            <v>BU-256</v>
          </cell>
          <cell r="H601" t="str">
            <v>OREGON METRO</v>
          </cell>
          <cell r="I601" t="str">
            <v>ORIDMT</v>
          </cell>
          <cell r="J601" t="str">
            <v>OREGON-IDAHO-MONTANA DISTRICT</v>
          </cell>
          <cell r="K601" t="str">
            <v>WEST</v>
          </cell>
          <cell r="L601" t="str">
            <v>WEST REGION</v>
          </cell>
        </row>
        <row r="602">
          <cell r="A602" t="str">
            <v>V16</v>
          </cell>
          <cell r="B602" t="str">
            <v>V16-10-A-PA-8UO-050</v>
          </cell>
          <cell r="C602">
            <v>1483</v>
          </cell>
          <cell r="D602">
            <v>4593</v>
          </cell>
          <cell r="F602" t="str">
            <v>Philadelphia Recyclery</v>
          </cell>
          <cell r="G602" t="str">
            <v>BU-120</v>
          </cell>
          <cell r="H602" t="str">
            <v>PHILADELPHIA</v>
          </cell>
          <cell r="I602" t="str">
            <v>EPENN</v>
          </cell>
          <cell r="J602" t="str">
            <v>EASTERN PENNSYLVANIA DISTRICT</v>
          </cell>
          <cell r="K602" t="str">
            <v>EAST</v>
          </cell>
          <cell r="L602" t="str">
            <v>EAST REGION</v>
          </cell>
        </row>
        <row r="603">
          <cell r="A603" t="str">
            <v>V17</v>
          </cell>
          <cell r="B603" t="str">
            <v>V17-10-A-NY-6VO-050</v>
          </cell>
          <cell r="C603">
            <v>1484</v>
          </cell>
          <cell r="D603">
            <v>4594</v>
          </cell>
          <cell r="F603" t="str">
            <v>Recycling Industries, Inc MRF</v>
          </cell>
          <cell r="G603" t="str">
            <v>BU-958</v>
          </cell>
          <cell r="H603" t="str">
            <v>NON-OP EASTERN NEWYORK</v>
          </cell>
          <cell r="I603" t="str">
            <v>NEW YORK</v>
          </cell>
          <cell r="J603" t="str">
            <v>NEW YORK DISTRICT</v>
          </cell>
          <cell r="K603" t="str">
            <v>EAST</v>
          </cell>
          <cell r="L603" t="str">
            <v>EAST REGION</v>
          </cell>
        </row>
        <row r="604">
          <cell r="A604" t="str">
            <v>V18</v>
          </cell>
          <cell r="B604" t="str">
            <v>V18-10-A-PA-8AO-050</v>
          </cell>
          <cell r="C604">
            <v>1485</v>
          </cell>
          <cell r="D604">
            <v>4595</v>
          </cell>
          <cell r="F604" t="str">
            <v>BCRC Recyclery</v>
          </cell>
          <cell r="G604" t="str">
            <v>BU-118</v>
          </cell>
          <cell r="H604" t="str">
            <v>BUCKS-MONT</v>
          </cell>
          <cell r="I604" t="str">
            <v>EPENN</v>
          </cell>
          <cell r="J604" t="str">
            <v>EASTERN PENNSYLVANIA DISTRICT</v>
          </cell>
          <cell r="K604" t="str">
            <v>EAST</v>
          </cell>
          <cell r="L604" t="str">
            <v>EAST REGION</v>
          </cell>
        </row>
        <row r="605">
          <cell r="A605" t="str">
            <v>V19</v>
          </cell>
          <cell r="B605" t="str">
            <v>V19-10-A-IL-07O-050</v>
          </cell>
          <cell r="C605">
            <v>1486</v>
          </cell>
          <cell r="D605">
            <v>4596</v>
          </cell>
          <cell r="F605" t="str">
            <v>Chicago Blue Bag Sorting Ctr</v>
          </cell>
          <cell r="G605" t="str">
            <v>BU-270</v>
          </cell>
          <cell r="H605" t="str">
            <v>CITY OF CHICAGO - BLUE BAG SOR</v>
          </cell>
          <cell r="I605" t="str">
            <v>CHICAGO</v>
          </cell>
          <cell r="J605" t="str">
            <v>CHICAGO DISTRICT</v>
          </cell>
          <cell r="K605" t="str">
            <v>MIDWEST</v>
          </cell>
          <cell r="L605" t="str">
            <v>MIDWEST REGION</v>
          </cell>
        </row>
        <row r="606">
          <cell r="A606" t="str">
            <v>V20</v>
          </cell>
          <cell r="B606" t="str">
            <v>V20-10-A-IL-1GO-050</v>
          </cell>
          <cell r="C606">
            <v>1487</v>
          </cell>
          <cell r="D606">
            <v>4597</v>
          </cell>
          <cell r="F606" t="str">
            <v>Illinois Valley Recycling(IVR)</v>
          </cell>
          <cell r="G606" t="str">
            <v>BU-042</v>
          </cell>
          <cell r="H606" t="str">
            <v>PONTIAC/OTTAWA/JOLIET</v>
          </cell>
          <cell r="I606" t="str">
            <v>CHICAGO</v>
          </cell>
          <cell r="J606" t="str">
            <v>CHICAGO DISTRICT</v>
          </cell>
          <cell r="K606" t="str">
            <v>MIDWEST</v>
          </cell>
          <cell r="L606" t="str">
            <v>MIDWEST REGION</v>
          </cell>
        </row>
        <row r="607">
          <cell r="A607" t="str">
            <v>V21</v>
          </cell>
          <cell r="B607" t="str">
            <v>V21-10-A-TX-13O-050</v>
          </cell>
          <cell r="C607">
            <v>1488</v>
          </cell>
          <cell r="D607">
            <v>4598</v>
          </cell>
          <cell r="F607" t="str">
            <v>T-Station OCC MRF</v>
          </cell>
          <cell r="G607" t="str">
            <v>BU-015</v>
          </cell>
          <cell r="H607" t="str">
            <v>DALLAS FTWORTH POST COLLECTION</v>
          </cell>
          <cell r="I607" t="str">
            <v>DFW/WESTTX</v>
          </cell>
          <cell r="J607" t="str">
            <v>DFW/WEST TEXAS DISTIRCT</v>
          </cell>
          <cell r="K607" t="str">
            <v>SOUTH</v>
          </cell>
          <cell r="L607" t="str">
            <v>SOUTH REGION</v>
          </cell>
        </row>
        <row r="608">
          <cell r="A608" t="str">
            <v>V22</v>
          </cell>
          <cell r="B608" t="str">
            <v>V22-10-A-AZ-E2O-050</v>
          </cell>
          <cell r="C608">
            <v>1489</v>
          </cell>
          <cell r="D608">
            <v>4599</v>
          </cell>
          <cell r="F608" t="str">
            <v>7th Street MRF</v>
          </cell>
          <cell r="G608" t="str">
            <v>BU-239</v>
          </cell>
          <cell r="H608" t="str">
            <v>WEST PHOENIX</v>
          </cell>
          <cell r="I608" t="str">
            <v>ARIZONA</v>
          </cell>
          <cell r="J608" t="str">
            <v>ARIZONA DISTRICT</v>
          </cell>
          <cell r="K608" t="str">
            <v>WEST</v>
          </cell>
          <cell r="L608" t="str">
            <v>WEST REGION</v>
          </cell>
        </row>
        <row r="609">
          <cell r="A609">
            <v>633</v>
          </cell>
          <cell r="B609" t="str">
            <v>633-10-A-AL-9BO-050</v>
          </cell>
          <cell r="C609">
            <v>264</v>
          </cell>
          <cell r="D609">
            <v>4633</v>
          </cell>
          <cell r="E609" t="str">
            <v>Yes</v>
          </cell>
          <cell r="F609" t="str">
            <v>AWS - Anniston - Cleveland</v>
          </cell>
          <cell r="G609" t="str">
            <v>BU-002</v>
          </cell>
          <cell r="H609" t="str">
            <v>ANNISTON</v>
          </cell>
          <cell r="I609" t="str">
            <v>GEORGIA</v>
          </cell>
          <cell r="J609" t="str">
            <v>GEORGIA DISTRICT</v>
          </cell>
          <cell r="K609" t="str">
            <v>SOUTH</v>
          </cell>
          <cell r="L609" t="str">
            <v>SOUTH REGION</v>
          </cell>
        </row>
        <row r="610">
          <cell r="A610">
            <v>674</v>
          </cell>
          <cell r="B610" t="str">
            <v>674-10-A-PA-9LO-050</v>
          </cell>
          <cell r="C610">
            <v>269</v>
          </cell>
          <cell r="D610">
            <v>4674</v>
          </cell>
          <cell r="E610" t="str">
            <v>Yes</v>
          </cell>
          <cell r="F610" t="str">
            <v>AWS - Scottdale</v>
          </cell>
          <cell r="G610" t="str">
            <v>BU-188</v>
          </cell>
          <cell r="H610" t="str">
            <v>SCOTTDALE</v>
          </cell>
          <cell r="I610" t="str">
            <v>WPENN</v>
          </cell>
          <cell r="J610" t="str">
            <v>WESTERN PENNSYLVANIA DISTRICT</v>
          </cell>
          <cell r="K610" t="str">
            <v>EAST</v>
          </cell>
          <cell r="L610" t="str">
            <v>EAST REGION</v>
          </cell>
        </row>
        <row r="611">
          <cell r="A611">
            <v>710</v>
          </cell>
          <cell r="B611" t="str">
            <v>710-10-A-IL-07O-050</v>
          </cell>
          <cell r="C611">
            <v>287</v>
          </cell>
          <cell r="D611">
            <v>4710</v>
          </cell>
          <cell r="E611" t="str">
            <v>Yes</v>
          </cell>
          <cell r="F611" t="str">
            <v>AWS - Chicago</v>
          </cell>
          <cell r="G611" t="str">
            <v>BU-036</v>
          </cell>
          <cell r="H611" t="str">
            <v>CHICAGO METRO</v>
          </cell>
          <cell r="I611" t="str">
            <v>CHICAGO</v>
          </cell>
          <cell r="J611" t="str">
            <v>CHICAGO DISTRICT</v>
          </cell>
          <cell r="K611" t="str">
            <v>MIDWEST</v>
          </cell>
          <cell r="L611" t="str">
            <v>MIDWEST REGION</v>
          </cell>
        </row>
        <row r="612">
          <cell r="A612">
            <v>711</v>
          </cell>
          <cell r="B612" t="str">
            <v>711-10-A-IL-07O-050</v>
          </cell>
          <cell r="C612">
            <v>288</v>
          </cell>
          <cell r="D612">
            <v>4711</v>
          </cell>
          <cell r="F612" t="str">
            <v>Planet Recovery Transfer</v>
          </cell>
          <cell r="G612" t="str">
            <v>BU-215</v>
          </cell>
          <cell r="H612" t="str">
            <v>CHICAGO TRANSFER STATIONS</v>
          </cell>
          <cell r="I612" t="str">
            <v>CHICAGO</v>
          </cell>
          <cell r="J612" t="str">
            <v>CHICAGO DISTRICT</v>
          </cell>
          <cell r="K612" t="str">
            <v>MIDWEST</v>
          </cell>
          <cell r="L612" t="str">
            <v>MIDWEST REGION</v>
          </cell>
        </row>
        <row r="613">
          <cell r="A613">
            <v>714</v>
          </cell>
          <cell r="B613" t="str">
            <v>714-10-A-IN-22O-050</v>
          </cell>
          <cell r="C613">
            <v>289</v>
          </cell>
          <cell r="D613">
            <v>4714</v>
          </cell>
          <cell r="F613" t="str">
            <v>County Line L/F</v>
          </cell>
          <cell r="G613" t="str">
            <v>BU-072</v>
          </cell>
          <cell r="H613" t="str">
            <v>NORTHERN INDIANA POST COLLECT</v>
          </cell>
          <cell r="I613" t="str">
            <v>INDIANA</v>
          </cell>
          <cell r="J613" t="str">
            <v>INDIANA DISTRICT</v>
          </cell>
          <cell r="K613" t="str">
            <v>MIDWEST</v>
          </cell>
          <cell r="L613" t="str">
            <v>MIDWEST REGION</v>
          </cell>
        </row>
        <row r="614">
          <cell r="A614">
            <v>715</v>
          </cell>
          <cell r="B614" t="str">
            <v>715-10-A-IN-23O-050</v>
          </cell>
          <cell r="C614">
            <v>290</v>
          </cell>
          <cell r="D614">
            <v>4715</v>
          </cell>
          <cell r="E614" t="str">
            <v>Yes</v>
          </cell>
          <cell r="F614" t="str">
            <v>AWS - Northwest Indiana</v>
          </cell>
          <cell r="G614" t="str">
            <v>BU-007</v>
          </cell>
          <cell r="H614" t="str">
            <v>NORTHWEST INDIANA</v>
          </cell>
          <cell r="I614" t="str">
            <v>INDIANA</v>
          </cell>
          <cell r="J614" t="str">
            <v>INDIANA DISTRICT</v>
          </cell>
          <cell r="K614" t="str">
            <v>MIDWEST</v>
          </cell>
          <cell r="L614" t="str">
            <v>MIDWEST REGION</v>
          </cell>
        </row>
        <row r="615">
          <cell r="A615">
            <v>716</v>
          </cell>
          <cell r="B615" t="str">
            <v>716-10-A-IN-23O-050</v>
          </cell>
          <cell r="C615">
            <v>291</v>
          </cell>
          <cell r="D615">
            <v>4716</v>
          </cell>
          <cell r="E615" t="str">
            <v>Yes</v>
          </cell>
          <cell r="F615" t="str">
            <v>AWS - DeMotte</v>
          </cell>
          <cell r="G615" t="str">
            <v>BU-007</v>
          </cell>
          <cell r="H615" t="str">
            <v>NORTHWEST INDIANA</v>
          </cell>
          <cell r="I615" t="str">
            <v>INDIANA</v>
          </cell>
          <cell r="J615" t="str">
            <v>INDIANA DISTRICT</v>
          </cell>
          <cell r="K615" t="str">
            <v>MIDWEST</v>
          </cell>
          <cell r="L615" t="str">
            <v>MIDWEST REGION</v>
          </cell>
        </row>
        <row r="616">
          <cell r="A616">
            <v>717</v>
          </cell>
          <cell r="B616" t="str">
            <v>717-10-A-IN-24O-050</v>
          </cell>
          <cell r="C616">
            <v>292</v>
          </cell>
          <cell r="D616">
            <v>4717</v>
          </cell>
          <cell r="E616" t="str">
            <v>Yes</v>
          </cell>
          <cell r="F616" t="str">
            <v>AWS - Central Indiana</v>
          </cell>
          <cell r="G616" t="str">
            <v>BU-071</v>
          </cell>
          <cell r="H616" t="str">
            <v>CENTRAL / NE INDIANA</v>
          </cell>
          <cell r="I616" t="str">
            <v>INDIANA</v>
          </cell>
          <cell r="J616" t="str">
            <v>INDIANA DISTRICT</v>
          </cell>
          <cell r="K616" t="str">
            <v>MIDWEST</v>
          </cell>
          <cell r="L616" t="str">
            <v>MIDWEST REGION</v>
          </cell>
        </row>
        <row r="617">
          <cell r="A617">
            <v>718</v>
          </cell>
          <cell r="B617" t="str">
            <v>718-10-A-IN-25O-050</v>
          </cell>
          <cell r="C617">
            <v>293</v>
          </cell>
          <cell r="D617">
            <v>4718</v>
          </cell>
          <cell r="F617" t="str">
            <v>Newton Co. L/F</v>
          </cell>
          <cell r="G617" t="str">
            <v>BU-072</v>
          </cell>
          <cell r="H617" t="str">
            <v>NORTHERN INDIANA POST COLLECT</v>
          </cell>
          <cell r="I617" t="str">
            <v>INDIANA</v>
          </cell>
          <cell r="J617" t="str">
            <v>INDIANA DISTRICT</v>
          </cell>
          <cell r="K617" t="str">
            <v>MIDWEST</v>
          </cell>
          <cell r="L617" t="str">
            <v>MIDWEST REGION</v>
          </cell>
        </row>
        <row r="618">
          <cell r="A618">
            <v>719</v>
          </cell>
          <cell r="B618" t="str">
            <v>719-10-A-IL-07O-050</v>
          </cell>
          <cell r="C618">
            <v>294</v>
          </cell>
          <cell r="D618">
            <v>4719</v>
          </cell>
          <cell r="E618" t="str">
            <v>Yes</v>
          </cell>
          <cell r="F618" t="str">
            <v>AWS - Joliet</v>
          </cell>
          <cell r="G618" t="str">
            <v>BU-042</v>
          </cell>
          <cell r="H618" t="str">
            <v>PONTIAC/OTTAWA/JOLIET</v>
          </cell>
          <cell r="I618" t="str">
            <v>CHICAGO</v>
          </cell>
          <cell r="J618" t="str">
            <v>CHICAGO DISTRICT</v>
          </cell>
          <cell r="K618" t="str">
            <v>MIDWEST</v>
          </cell>
          <cell r="L618" t="str">
            <v>MIDWEST REGION</v>
          </cell>
        </row>
        <row r="619">
          <cell r="A619">
            <v>720</v>
          </cell>
          <cell r="B619" t="str">
            <v>720-10-A-IL-9HO-050</v>
          </cell>
          <cell r="C619">
            <v>295</v>
          </cell>
          <cell r="D619">
            <v>4720</v>
          </cell>
          <cell r="F619" t="str">
            <v>Lee County (IL) L/F</v>
          </cell>
          <cell r="G619" t="str">
            <v>BU-048</v>
          </cell>
          <cell r="H619" t="str">
            <v>DIXON</v>
          </cell>
          <cell r="I619" t="str">
            <v>WILLINOIS</v>
          </cell>
          <cell r="J619" t="str">
            <v>WESTERN ILLINOIS DISTRICT</v>
          </cell>
          <cell r="K619" t="str">
            <v>MIDWEST</v>
          </cell>
          <cell r="L619" t="str">
            <v>MIDWEST REGION</v>
          </cell>
        </row>
        <row r="620">
          <cell r="A620">
            <v>721</v>
          </cell>
          <cell r="B620" t="str">
            <v>721-10-A-IL-07O-050</v>
          </cell>
          <cell r="C620">
            <v>296</v>
          </cell>
          <cell r="D620">
            <v>4721</v>
          </cell>
          <cell r="E620" t="str">
            <v>Yes</v>
          </cell>
          <cell r="F620" t="str">
            <v>AWS - Crestwood</v>
          </cell>
          <cell r="G620" t="str">
            <v>BU-035</v>
          </cell>
          <cell r="H620" t="str">
            <v>CRESTWOOD</v>
          </cell>
          <cell r="I620" t="str">
            <v>CHICAGO</v>
          </cell>
          <cell r="J620" t="str">
            <v>CHICAGO DISTRICT</v>
          </cell>
          <cell r="K620" t="str">
            <v>MIDWEST</v>
          </cell>
          <cell r="L620" t="str">
            <v>MIDWEST REGION</v>
          </cell>
        </row>
        <row r="621">
          <cell r="A621">
            <v>722</v>
          </cell>
          <cell r="B621" t="str">
            <v>722-10-A-IL-07O-050</v>
          </cell>
          <cell r="C621">
            <v>297</v>
          </cell>
          <cell r="D621">
            <v>4722</v>
          </cell>
          <cell r="F621" t="str">
            <v>John Spot</v>
          </cell>
          <cell r="G621" t="str">
            <v>BU-040</v>
          </cell>
          <cell r="H621" t="str">
            <v>MELROSE PARK</v>
          </cell>
          <cell r="I621" t="str">
            <v>CHICAGO</v>
          </cell>
          <cell r="J621" t="str">
            <v>CHICAGO DISTRICT</v>
          </cell>
          <cell r="K621" t="str">
            <v>MIDWEST</v>
          </cell>
          <cell r="L621" t="str">
            <v>MIDWEST REGION</v>
          </cell>
        </row>
        <row r="622">
          <cell r="A622">
            <v>723</v>
          </cell>
          <cell r="B622" t="str">
            <v>723-10-A-IL-28O-050</v>
          </cell>
          <cell r="C622">
            <v>298</v>
          </cell>
          <cell r="D622">
            <v>4723</v>
          </cell>
          <cell r="F622" t="str">
            <v>Streator Area L/F</v>
          </cell>
          <cell r="G622" t="str">
            <v>BU-042</v>
          </cell>
          <cell r="H622" t="str">
            <v>PONTIAC/OTTAWA/JOLIET</v>
          </cell>
          <cell r="I622" t="str">
            <v>CHICAGO</v>
          </cell>
          <cell r="J622" t="str">
            <v>CHICAGO DISTRICT</v>
          </cell>
          <cell r="K622" t="str">
            <v>MIDWEST</v>
          </cell>
          <cell r="L622" t="str">
            <v>MIDWEST REGION</v>
          </cell>
        </row>
        <row r="623">
          <cell r="A623">
            <v>724</v>
          </cell>
          <cell r="B623" t="str">
            <v>724-10-A-IL-29O-050</v>
          </cell>
          <cell r="C623">
            <v>299</v>
          </cell>
          <cell r="D623">
            <v>4724</v>
          </cell>
          <cell r="F623" t="str">
            <v>Upper Rock Island L/F</v>
          </cell>
          <cell r="G623" t="str">
            <v>BU-048</v>
          </cell>
          <cell r="H623" t="str">
            <v>DIXON</v>
          </cell>
          <cell r="I623" t="str">
            <v>WILLINOIS</v>
          </cell>
          <cell r="J623" t="str">
            <v>WESTERN ILLINOIS DISTRICT</v>
          </cell>
          <cell r="K623" t="str">
            <v>MIDWEST</v>
          </cell>
          <cell r="L623" t="str">
            <v>MIDWEST REGION</v>
          </cell>
        </row>
        <row r="624">
          <cell r="A624">
            <v>725</v>
          </cell>
          <cell r="B624" t="str">
            <v>725-10-A-IL-39O-050</v>
          </cell>
          <cell r="C624">
            <v>300</v>
          </cell>
          <cell r="D624">
            <v>4725</v>
          </cell>
          <cell r="F624" t="str">
            <v>Brickyard L/F</v>
          </cell>
          <cell r="G624" t="str">
            <v>BU-029</v>
          </cell>
          <cell r="H624" t="str">
            <v>DANVILLE</v>
          </cell>
          <cell r="I624" t="str">
            <v>INDIANA</v>
          </cell>
          <cell r="J624" t="str">
            <v>INDIANA DISTRICT</v>
          </cell>
          <cell r="K624" t="str">
            <v>MIDWEST</v>
          </cell>
          <cell r="L624" t="str">
            <v>MIDWEST REGION</v>
          </cell>
        </row>
        <row r="625">
          <cell r="A625">
            <v>726</v>
          </cell>
          <cell r="B625" t="str">
            <v>726-10-A-IL-07O-050</v>
          </cell>
          <cell r="C625">
            <v>301</v>
          </cell>
          <cell r="D625">
            <v>4726</v>
          </cell>
          <cell r="E625" t="str">
            <v>Yes</v>
          </cell>
          <cell r="F625" t="str">
            <v>AWS - Danville</v>
          </cell>
          <cell r="G625" t="str">
            <v>BU-029</v>
          </cell>
          <cell r="H625" t="str">
            <v>DANVILLE</v>
          </cell>
          <cell r="I625" t="str">
            <v>INDIANA</v>
          </cell>
          <cell r="J625" t="str">
            <v>INDIANA DISTRICT</v>
          </cell>
          <cell r="K625" t="str">
            <v>MIDWEST</v>
          </cell>
          <cell r="L625" t="str">
            <v>MIDWEST REGION</v>
          </cell>
        </row>
        <row r="626">
          <cell r="A626">
            <v>729</v>
          </cell>
          <cell r="B626" t="str">
            <v>729-10-A-IL-07O-050</v>
          </cell>
          <cell r="C626">
            <v>302</v>
          </cell>
          <cell r="D626">
            <v>4729</v>
          </cell>
          <cell r="E626" t="str">
            <v>Yes</v>
          </cell>
          <cell r="F626" t="str">
            <v>AWS - Urbana</v>
          </cell>
          <cell r="G626" t="str">
            <v>BU-029</v>
          </cell>
          <cell r="H626" t="str">
            <v>DANVILLE</v>
          </cell>
          <cell r="I626" t="str">
            <v>INDIANA</v>
          </cell>
          <cell r="J626" t="str">
            <v>INDIANA DISTRICT</v>
          </cell>
          <cell r="K626" t="str">
            <v>MIDWEST</v>
          </cell>
          <cell r="L626" t="str">
            <v>MIDWEST REGION</v>
          </cell>
        </row>
        <row r="627">
          <cell r="A627">
            <v>730</v>
          </cell>
          <cell r="B627" t="str">
            <v>730-10-A-MO-06O-050</v>
          </cell>
          <cell r="C627">
            <v>303</v>
          </cell>
          <cell r="D627">
            <v>4730</v>
          </cell>
          <cell r="E627" t="str">
            <v>Yes</v>
          </cell>
          <cell r="F627" t="str">
            <v>AWS - Poplar Bluff</v>
          </cell>
          <cell r="G627" t="str">
            <v>BU-106</v>
          </cell>
          <cell r="H627" t="str">
            <v>SOUTHEAST MISSOURI</v>
          </cell>
          <cell r="I627" t="str">
            <v>STL METRO</v>
          </cell>
          <cell r="J627" t="str">
            <v>ST LOUIS METRO DISTRICT</v>
          </cell>
          <cell r="K627" t="str">
            <v>MIDWEST</v>
          </cell>
          <cell r="L627" t="str">
            <v>MIDWEST REGION</v>
          </cell>
        </row>
        <row r="628">
          <cell r="A628">
            <v>731</v>
          </cell>
          <cell r="B628" t="str">
            <v>731-10-A-MO-44O-050</v>
          </cell>
          <cell r="C628">
            <v>304</v>
          </cell>
          <cell r="D628">
            <v>4731</v>
          </cell>
          <cell r="F628" t="str">
            <v>Lemons East L/F</v>
          </cell>
          <cell r="G628" t="str">
            <v>BU-106</v>
          </cell>
          <cell r="H628" t="str">
            <v>SOUTHEAST MISSOURI</v>
          </cell>
          <cell r="I628" t="str">
            <v>STL METRO</v>
          </cell>
          <cell r="J628" t="str">
            <v>ST LOUIS METRO DISTRICT</v>
          </cell>
          <cell r="K628" t="str">
            <v>MIDWEST</v>
          </cell>
          <cell r="L628" t="str">
            <v>MIDWEST REGION</v>
          </cell>
        </row>
        <row r="629">
          <cell r="A629">
            <v>732</v>
          </cell>
          <cell r="B629" t="str">
            <v>732-10-A-MO-06O-050</v>
          </cell>
          <cell r="C629">
            <v>305</v>
          </cell>
          <cell r="D629">
            <v>4732</v>
          </cell>
          <cell r="E629" t="str">
            <v>Yes</v>
          </cell>
          <cell r="F629" t="str">
            <v>AW - Dexter</v>
          </cell>
          <cell r="G629" t="str">
            <v>BU-106</v>
          </cell>
          <cell r="H629" t="str">
            <v>SOUTHEAST MISSOURI</v>
          </cell>
          <cell r="I629" t="str">
            <v>STL METRO</v>
          </cell>
          <cell r="J629" t="str">
            <v>ST LOUIS METRO DISTRICT</v>
          </cell>
          <cell r="K629" t="str">
            <v>MIDWEST</v>
          </cell>
          <cell r="L629" t="str">
            <v>MIDWEST REGION</v>
          </cell>
        </row>
        <row r="630">
          <cell r="A630">
            <v>733</v>
          </cell>
          <cell r="B630" t="str">
            <v>733-10-A-MO-45O-050</v>
          </cell>
          <cell r="C630">
            <v>306</v>
          </cell>
          <cell r="D630">
            <v>4733</v>
          </cell>
          <cell r="F630" t="str">
            <v>Butler County L/F</v>
          </cell>
          <cell r="G630" t="str">
            <v>BU-106</v>
          </cell>
          <cell r="H630" t="str">
            <v>SOUTHEAST MISSOURI</v>
          </cell>
          <cell r="I630" t="str">
            <v>STL METRO</v>
          </cell>
          <cell r="J630" t="str">
            <v>ST LOUIS METRO DISTRICT</v>
          </cell>
          <cell r="K630" t="str">
            <v>MIDWEST</v>
          </cell>
          <cell r="L630" t="str">
            <v>MIDWEST REGION</v>
          </cell>
        </row>
        <row r="631">
          <cell r="A631">
            <v>734</v>
          </cell>
          <cell r="B631" t="str">
            <v>734-10-A-IL-26O-050</v>
          </cell>
          <cell r="C631">
            <v>307</v>
          </cell>
          <cell r="D631">
            <v>4734</v>
          </cell>
          <cell r="F631" t="str">
            <v>Illinois Waste Systems L/F</v>
          </cell>
          <cell r="G631" t="str">
            <v>BU-029</v>
          </cell>
          <cell r="H631" t="str">
            <v>DANVILLE</v>
          </cell>
          <cell r="I631" t="str">
            <v>INDIANA</v>
          </cell>
          <cell r="J631" t="str">
            <v>INDIANA DISTRICT</v>
          </cell>
          <cell r="K631" t="str">
            <v>MIDWEST</v>
          </cell>
          <cell r="L631" t="str">
            <v>MIDWEST REGION</v>
          </cell>
        </row>
        <row r="632">
          <cell r="A632">
            <v>735</v>
          </cell>
          <cell r="B632" t="str">
            <v>735-10-A-IL-37O-050</v>
          </cell>
          <cell r="C632">
            <v>308</v>
          </cell>
          <cell r="D632">
            <v>4735</v>
          </cell>
          <cell r="F632" t="str">
            <v>RCS L/F</v>
          </cell>
          <cell r="G632" t="str">
            <v>BU-110</v>
          </cell>
          <cell r="H632" t="str">
            <v>EDWARDSVILLE/STL POST COLLLECT</v>
          </cell>
          <cell r="I632" t="str">
            <v>STL METRO</v>
          </cell>
          <cell r="J632" t="str">
            <v>ST LOUIS METRO DISTRICT</v>
          </cell>
          <cell r="K632" t="str">
            <v>MIDWEST</v>
          </cell>
          <cell r="L632" t="str">
            <v>MIDWEST REGION</v>
          </cell>
        </row>
        <row r="633">
          <cell r="A633">
            <v>740</v>
          </cell>
          <cell r="B633" t="str">
            <v>740-10-A-MO-48O-050</v>
          </cell>
          <cell r="C633">
            <v>309</v>
          </cell>
          <cell r="D633">
            <v>4740</v>
          </cell>
          <cell r="F633" t="str">
            <v>ShowMe L/F</v>
          </cell>
          <cell r="G633" t="str">
            <v>BU-268</v>
          </cell>
          <cell r="H633" t="str">
            <v>KANSAS CITY POST COLLECTION</v>
          </cell>
          <cell r="I633" t="str">
            <v>W MO/OK</v>
          </cell>
          <cell r="J633" t="str">
            <v>W MISSOURI/OKLAHOMA DISTRICT</v>
          </cell>
          <cell r="K633" t="str">
            <v>MIDWEST</v>
          </cell>
          <cell r="L633" t="str">
            <v>MIDWEST REGION</v>
          </cell>
        </row>
        <row r="634">
          <cell r="A634">
            <v>742</v>
          </cell>
          <cell r="B634" t="str">
            <v>742-10-A-SC-06O-050</v>
          </cell>
          <cell r="C634">
            <v>310</v>
          </cell>
          <cell r="D634">
            <v>4742</v>
          </cell>
          <cell r="E634" t="str">
            <v>Yes</v>
          </cell>
          <cell r="F634" t="str">
            <v>AWS - Fort Mill</v>
          </cell>
          <cell r="G634" t="str">
            <v>BU-203</v>
          </cell>
          <cell r="H634" t="str">
            <v>FT MILL HAULING</v>
          </cell>
          <cell r="I634" t="str">
            <v>CAROLINAS</v>
          </cell>
          <cell r="J634" t="str">
            <v>CAROLINAS DISTRICT</v>
          </cell>
          <cell r="K634" t="str">
            <v>EAST</v>
          </cell>
          <cell r="L634" t="str">
            <v>EAST REGION</v>
          </cell>
        </row>
        <row r="635">
          <cell r="A635">
            <v>743</v>
          </cell>
          <cell r="B635" t="str">
            <v>743-10-A-SC-06O-050</v>
          </cell>
          <cell r="C635">
            <v>311</v>
          </cell>
          <cell r="D635">
            <v>4743</v>
          </cell>
          <cell r="E635" t="str">
            <v>Yes</v>
          </cell>
          <cell r="F635" t="str">
            <v>AWS - Columbia</v>
          </cell>
          <cell r="G635" t="str">
            <v>BU-147</v>
          </cell>
          <cell r="H635" t="str">
            <v>COLUMBIA MARKET/LEE COUNTY</v>
          </cell>
          <cell r="I635" t="str">
            <v>CAROLINAS</v>
          </cell>
          <cell r="J635" t="str">
            <v>CAROLINAS DISTRICT</v>
          </cell>
          <cell r="K635" t="str">
            <v>EAST</v>
          </cell>
          <cell r="L635" t="str">
            <v>EAST REGION</v>
          </cell>
        </row>
        <row r="636">
          <cell r="A636">
            <v>744</v>
          </cell>
          <cell r="B636" t="str">
            <v>744-10-A-SC-06O-050</v>
          </cell>
          <cell r="C636">
            <v>312</v>
          </cell>
          <cell r="D636">
            <v>4744</v>
          </cell>
          <cell r="E636" t="str">
            <v>Yes</v>
          </cell>
          <cell r="F636" t="str">
            <v>AWS - Greenville</v>
          </cell>
          <cell r="G636" t="str">
            <v>BU-149</v>
          </cell>
          <cell r="H636" t="str">
            <v>GREENVILLE SC</v>
          </cell>
          <cell r="I636" t="str">
            <v>CAROLINAS</v>
          </cell>
          <cell r="J636" t="str">
            <v>CAROLINAS DISTRICT</v>
          </cell>
          <cell r="K636" t="str">
            <v>EAST</v>
          </cell>
          <cell r="L636" t="str">
            <v>EAST REGION</v>
          </cell>
        </row>
        <row r="637">
          <cell r="A637">
            <v>745</v>
          </cell>
          <cell r="B637" t="str">
            <v>745-10-A-VA-51O-050</v>
          </cell>
          <cell r="C637">
            <v>313</v>
          </cell>
          <cell r="D637">
            <v>4745</v>
          </cell>
          <cell r="F637" t="str">
            <v>Brunswick L/F</v>
          </cell>
          <cell r="G637" t="str">
            <v>BU-126</v>
          </cell>
          <cell r="H637" t="str">
            <v>RICHMOND / LAWRENCEVILLE</v>
          </cell>
          <cell r="I637" t="str">
            <v>VIRGINIA</v>
          </cell>
          <cell r="J637" t="str">
            <v>VIRGINIA DISTRICT</v>
          </cell>
          <cell r="K637" t="str">
            <v>EAST</v>
          </cell>
          <cell r="L637" t="str">
            <v>EAST REGION</v>
          </cell>
        </row>
        <row r="638">
          <cell r="A638">
            <v>752</v>
          </cell>
          <cell r="B638" t="str">
            <v>752-10-A-AZ-62O-050</v>
          </cell>
          <cell r="C638">
            <v>316</v>
          </cell>
          <cell r="D638">
            <v>4752</v>
          </cell>
          <cell r="F638" t="str">
            <v>Apache Junction L/F</v>
          </cell>
          <cell r="G638" t="str">
            <v>BU-240</v>
          </cell>
          <cell r="H638" t="str">
            <v>EAST PHOENIX</v>
          </cell>
          <cell r="I638" t="str">
            <v>ARIZONA</v>
          </cell>
          <cell r="J638" t="str">
            <v>ARIZONA DISTRICT</v>
          </cell>
          <cell r="K638" t="str">
            <v>WEST</v>
          </cell>
          <cell r="L638" t="str">
            <v>WEST REGION</v>
          </cell>
        </row>
        <row r="639">
          <cell r="A639">
            <v>753</v>
          </cell>
          <cell r="B639" t="str">
            <v>753-10-A-AZ-07O-050</v>
          </cell>
          <cell r="C639">
            <v>317</v>
          </cell>
          <cell r="D639">
            <v>4753</v>
          </cell>
          <cell r="E639" t="str">
            <v>Yes</v>
          </cell>
          <cell r="F639" t="str">
            <v>AWS - Phoenix</v>
          </cell>
          <cell r="G639" t="str">
            <v>BU-239</v>
          </cell>
          <cell r="H639" t="str">
            <v>WEST PHOENIX</v>
          </cell>
          <cell r="I639" t="str">
            <v>ARIZONA</v>
          </cell>
          <cell r="J639" t="str">
            <v>ARIZONA DISTRICT</v>
          </cell>
          <cell r="K639" t="str">
            <v>WEST</v>
          </cell>
          <cell r="L639" t="str">
            <v>WEST REGION</v>
          </cell>
        </row>
        <row r="640">
          <cell r="A640">
            <v>754</v>
          </cell>
          <cell r="B640" t="str">
            <v>754-10-A-AZ-07O-050</v>
          </cell>
          <cell r="C640">
            <v>318</v>
          </cell>
          <cell r="D640">
            <v>4754</v>
          </cell>
          <cell r="F640" t="str">
            <v>Paradise T/S</v>
          </cell>
          <cell r="G640" t="str">
            <v>BU-239</v>
          </cell>
          <cell r="H640" t="str">
            <v>WEST PHOENIX</v>
          </cell>
          <cell r="I640" t="str">
            <v>ARIZONA</v>
          </cell>
          <cell r="J640" t="str">
            <v>ARIZONA DISTRICT</v>
          </cell>
          <cell r="K640" t="str">
            <v>WEST</v>
          </cell>
          <cell r="L640" t="str">
            <v>WEST REGION</v>
          </cell>
        </row>
        <row r="641">
          <cell r="A641">
            <v>755</v>
          </cell>
          <cell r="B641" t="str">
            <v>755-10-A-AZ-63O-050</v>
          </cell>
          <cell r="C641">
            <v>319</v>
          </cell>
          <cell r="D641">
            <v>4755</v>
          </cell>
          <cell r="F641" t="str">
            <v>Southwest Regional L/F</v>
          </cell>
          <cell r="G641" t="str">
            <v>BU-239</v>
          </cell>
          <cell r="H641" t="str">
            <v>WEST PHOENIX</v>
          </cell>
          <cell r="I641" t="str">
            <v>ARIZONA</v>
          </cell>
          <cell r="J641" t="str">
            <v>ARIZONA DISTRICT</v>
          </cell>
          <cell r="K641" t="str">
            <v>WEST</v>
          </cell>
          <cell r="L641" t="str">
            <v>WEST REGION</v>
          </cell>
        </row>
        <row r="642">
          <cell r="A642">
            <v>764</v>
          </cell>
          <cell r="B642" t="str">
            <v>764-10-A-MO-06O-050</v>
          </cell>
          <cell r="C642">
            <v>321</v>
          </cell>
          <cell r="D642">
            <v>4764</v>
          </cell>
          <cell r="F642" t="str">
            <v>Midwest Waste L/F</v>
          </cell>
          <cell r="G642" t="str">
            <v>BU-969</v>
          </cell>
          <cell r="H642" t="str">
            <v>NON-OP ST. LOUIS</v>
          </cell>
          <cell r="I642" t="str">
            <v>STL METRO</v>
          </cell>
          <cell r="J642" t="str">
            <v>ST LOUIS METRO DISTRICT</v>
          </cell>
          <cell r="K642" t="str">
            <v>MIDWEST</v>
          </cell>
          <cell r="L642" t="str">
            <v>MIDWEST REGION</v>
          </cell>
        </row>
        <row r="643">
          <cell r="A643">
            <v>765</v>
          </cell>
          <cell r="B643" t="str">
            <v>765-10-A-AZ-07O-050</v>
          </cell>
          <cell r="C643">
            <v>322</v>
          </cell>
          <cell r="D643">
            <v>4765</v>
          </cell>
          <cell r="F643" t="str">
            <v>Arizona District Ofc</v>
          </cell>
          <cell r="G643" t="str">
            <v>BU-962</v>
          </cell>
          <cell r="H643" t="str">
            <v>NON-OP PHOENIX</v>
          </cell>
          <cell r="I643" t="str">
            <v>ARIZONA</v>
          </cell>
          <cell r="J643" t="str">
            <v>ARIZONA DISTRICT</v>
          </cell>
          <cell r="K643" t="str">
            <v>WEST</v>
          </cell>
          <cell r="L643" t="str">
            <v>WEST REGION</v>
          </cell>
        </row>
        <row r="644">
          <cell r="A644">
            <v>766</v>
          </cell>
          <cell r="B644" t="str">
            <v>766-10-A-IL-07O-050</v>
          </cell>
          <cell r="C644">
            <v>323</v>
          </cell>
          <cell r="D644">
            <v>4766</v>
          </cell>
          <cell r="E644" t="str">
            <v>Yes</v>
          </cell>
          <cell r="F644" t="str">
            <v>AWS - Dixon</v>
          </cell>
          <cell r="G644" t="str">
            <v>BU-048</v>
          </cell>
          <cell r="H644" t="str">
            <v>DIXON</v>
          </cell>
          <cell r="I644" t="str">
            <v>WILLINOIS</v>
          </cell>
          <cell r="J644" t="str">
            <v>WESTERN ILLINOIS DISTRICT</v>
          </cell>
          <cell r="K644" t="str">
            <v>MIDWEST</v>
          </cell>
          <cell r="L644" t="str">
            <v>MIDWEST REGION</v>
          </cell>
        </row>
        <row r="645">
          <cell r="A645">
            <v>767</v>
          </cell>
          <cell r="B645" t="str">
            <v>767-10-A-SC-53O-050</v>
          </cell>
          <cell r="C645">
            <v>324</v>
          </cell>
          <cell r="D645">
            <v>4767</v>
          </cell>
          <cell r="F645" t="str">
            <v>Lee County L/F</v>
          </cell>
          <cell r="G645" t="str">
            <v>BU-153</v>
          </cell>
          <cell r="H645" t="str">
            <v>LEE COUNTY POST COLLECTION</v>
          </cell>
          <cell r="I645" t="str">
            <v>CAROLINAS</v>
          </cell>
          <cell r="J645" t="str">
            <v>CAROLINAS DISTRICT</v>
          </cell>
          <cell r="K645" t="str">
            <v>EAST</v>
          </cell>
          <cell r="L645" t="str">
            <v>EAST REGION</v>
          </cell>
        </row>
        <row r="646">
          <cell r="A646">
            <v>768</v>
          </cell>
          <cell r="B646" t="str">
            <v>768-10-A-NC-52O-050</v>
          </cell>
          <cell r="C646">
            <v>325</v>
          </cell>
          <cell r="D646">
            <v>4768</v>
          </cell>
          <cell r="F646" t="str">
            <v>Anson County L/F</v>
          </cell>
          <cell r="G646" t="str">
            <v>BU-156</v>
          </cell>
          <cell r="H646" t="str">
            <v>CHARLOTTE POST COLLECTION</v>
          </cell>
          <cell r="I646" t="str">
            <v>CAROLINAS</v>
          </cell>
          <cell r="J646" t="str">
            <v>CAROLINAS DISTRICT</v>
          </cell>
          <cell r="K646" t="str">
            <v>EAST</v>
          </cell>
          <cell r="L646" t="str">
            <v>EAST REGION</v>
          </cell>
        </row>
        <row r="647">
          <cell r="A647">
            <v>770</v>
          </cell>
          <cell r="B647" t="str">
            <v>770-10-A-IL-07O-050</v>
          </cell>
          <cell r="C647">
            <v>326</v>
          </cell>
          <cell r="D647">
            <v>4770</v>
          </cell>
          <cell r="E647" t="str">
            <v>Yes</v>
          </cell>
          <cell r="F647" t="str">
            <v>AWS - Momence</v>
          </cell>
          <cell r="G647" t="str">
            <v>BU-035</v>
          </cell>
          <cell r="H647" t="str">
            <v>CRESTWOOD</v>
          </cell>
          <cell r="I647" t="str">
            <v>CHICAGO</v>
          </cell>
          <cell r="J647" t="str">
            <v>CHICAGO DISTRICT</v>
          </cell>
          <cell r="K647" t="str">
            <v>MIDWEST</v>
          </cell>
          <cell r="L647" t="str">
            <v>MIDWEST REGION</v>
          </cell>
        </row>
        <row r="648">
          <cell r="A648">
            <v>771</v>
          </cell>
          <cell r="B648" t="str">
            <v>771-10-A-SC-69O-050</v>
          </cell>
          <cell r="C648">
            <v>327</v>
          </cell>
          <cell r="D648">
            <v>4771</v>
          </cell>
          <cell r="F648" t="str">
            <v>Anderson County Reg L/F</v>
          </cell>
          <cell r="G648" t="str">
            <v>BU-149</v>
          </cell>
          <cell r="H648" t="str">
            <v>GREENVILLE SC</v>
          </cell>
          <cell r="I648" t="str">
            <v>CAROLINAS</v>
          </cell>
          <cell r="J648" t="str">
            <v>CAROLINAS DISTRICT</v>
          </cell>
          <cell r="K648" t="str">
            <v>EAST</v>
          </cell>
          <cell r="L648" t="str">
            <v>EAST REGION</v>
          </cell>
        </row>
        <row r="649">
          <cell r="A649">
            <v>772</v>
          </cell>
          <cell r="B649" t="str">
            <v>772-10-A-SC-9XO-050</v>
          </cell>
          <cell r="C649">
            <v>328</v>
          </cell>
          <cell r="D649">
            <v>4772</v>
          </cell>
          <cell r="F649" t="str">
            <v>Northeast Landfill, LLC</v>
          </cell>
          <cell r="G649" t="str">
            <v>BU-147</v>
          </cell>
          <cell r="H649" t="str">
            <v>COLUMBIA MARKET/LEE COUNTY</v>
          </cell>
          <cell r="I649" t="str">
            <v>CAROLINAS</v>
          </cell>
          <cell r="J649" t="str">
            <v>CAROLINAS DISTRICT</v>
          </cell>
          <cell r="K649" t="str">
            <v>EAST</v>
          </cell>
          <cell r="L649" t="str">
            <v>EAST REGION</v>
          </cell>
        </row>
        <row r="650">
          <cell r="A650">
            <v>776</v>
          </cell>
          <cell r="B650" t="str">
            <v>776-10-A-IL-F5O-050</v>
          </cell>
          <cell r="C650">
            <v>330</v>
          </cell>
          <cell r="D650">
            <v>4776</v>
          </cell>
          <cell r="F650" t="str">
            <v>Illinois L/F</v>
          </cell>
          <cell r="G650" t="str">
            <v>BU-029</v>
          </cell>
          <cell r="H650" t="str">
            <v>DANVILLE</v>
          </cell>
          <cell r="I650" t="str">
            <v>INDIANA</v>
          </cell>
          <cell r="J650" t="str">
            <v>INDIANA DISTRICT</v>
          </cell>
          <cell r="K650" t="str">
            <v>MIDWEST</v>
          </cell>
          <cell r="L650" t="str">
            <v>MIDWEST REGION</v>
          </cell>
        </row>
        <row r="651">
          <cell r="A651">
            <v>777</v>
          </cell>
          <cell r="B651" t="str">
            <v>777-10-A-GA-06O-050</v>
          </cell>
          <cell r="C651">
            <v>331</v>
          </cell>
          <cell r="D651">
            <v>4777</v>
          </cell>
          <cell r="E651" t="str">
            <v>Yes</v>
          </cell>
          <cell r="F651" t="str">
            <v>AWS - Tyrone</v>
          </cell>
          <cell r="G651" t="str">
            <v>BU-181</v>
          </cell>
          <cell r="H651" t="str">
            <v>ATLANTA</v>
          </cell>
          <cell r="I651" t="str">
            <v>GEORGIA</v>
          </cell>
          <cell r="J651" t="str">
            <v>GEORGIA DISTRICT</v>
          </cell>
          <cell r="K651" t="str">
            <v>SOUTH</v>
          </cell>
          <cell r="L651" t="str">
            <v>SOUTH REGION</v>
          </cell>
        </row>
        <row r="652">
          <cell r="A652">
            <v>778</v>
          </cell>
          <cell r="B652" t="str">
            <v>778-10-A-NC-9BO-050</v>
          </cell>
          <cell r="C652">
            <v>332</v>
          </cell>
          <cell r="D652">
            <v>4778</v>
          </cell>
          <cell r="E652" t="str">
            <v>Yes</v>
          </cell>
          <cell r="F652" t="str">
            <v>AWS - Troy</v>
          </cell>
          <cell r="G652" t="str">
            <v>BU-158</v>
          </cell>
          <cell r="H652" t="str">
            <v>TROY</v>
          </cell>
          <cell r="I652" t="str">
            <v>CAROLINAS</v>
          </cell>
          <cell r="J652" t="str">
            <v>CAROLINAS DISTRICT</v>
          </cell>
          <cell r="K652" t="str">
            <v>EAST</v>
          </cell>
          <cell r="L652" t="str">
            <v>EAST REGION</v>
          </cell>
        </row>
        <row r="653">
          <cell r="A653">
            <v>780</v>
          </cell>
          <cell r="B653" t="str">
            <v>780-10-A-NC-9BO-050</v>
          </cell>
          <cell r="C653">
            <v>333</v>
          </cell>
          <cell r="D653">
            <v>4780</v>
          </cell>
          <cell r="E653" t="str">
            <v>Yes</v>
          </cell>
          <cell r="F653" t="str">
            <v>AWS - Peachland</v>
          </cell>
          <cell r="G653" t="str">
            <v>BU-203</v>
          </cell>
          <cell r="H653" t="str">
            <v>FT MILL HAULING</v>
          </cell>
          <cell r="I653" t="str">
            <v>CAROLINAS</v>
          </cell>
          <cell r="J653" t="str">
            <v>CAROLINAS DISTRICT</v>
          </cell>
          <cell r="K653" t="str">
            <v>EAST</v>
          </cell>
          <cell r="L653" t="str">
            <v>EAST REGION</v>
          </cell>
        </row>
        <row r="654">
          <cell r="A654">
            <v>781</v>
          </cell>
          <cell r="B654" t="str">
            <v>781-10-A-NC-9BO-050</v>
          </cell>
          <cell r="C654">
            <v>334</v>
          </cell>
          <cell r="D654">
            <v>4781</v>
          </cell>
          <cell r="E654" t="str">
            <v>Yes</v>
          </cell>
          <cell r="F654" t="str">
            <v>AWS - Salisbury</v>
          </cell>
          <cell r="G654" t="str">
            <v>BU-155</v>
          </cell>
          <cell r="H654" t="str">
            <v>CHARLOTTE HAULING</v>
          </cell>
          <cell r="I654" t="str">
            <v>CAROLINAS</v>
          </cell>
          <cell r="J654" t="str">
            <v>CAROLINAS DISTRICT</v>
          </cell>
          <cell r="K654" t="str">
            <v>EAST</v>
          </cell>
          <cell r="L654" t="str">
            <v>EAST REGION</v>
          </cell>
        </row>
        <row r="655">
          <cell r="A655">
            <v>782</v>
          </cell>
          <cell r="B655" t="str">
            <v>782-10-A-SC-06O-050</v>
          </cell>
          <cell r="C655">
            <v>335</v>
          </cell>
          <cell r="D655">
            <v>4782</v>
          </cell>
          <cell r="E655" t="str">
            <v>Yes</v>
          </cell>
          <cell r="F655" t="str">
            <v>AWS - Lee County</v>
          </cell>
          <cell r="G655" t="str">
            <v>BU-147</v>
          </cell>
          <cell r="H655" t="str">
            <v>COLUMBIA MARKET/LEE COUNTY</v>
          </cell>
          <cell r="I655" t="str">
            <v>CAROLINAS</v>
          </cell>
          <cell r="J655" t="str">
            <v>CAROLINAS DISTRICT</v>
          </cell>
          <cell r="K655" t="str">
            <v>EAST</v>
          </cell>
          <cell r="L655" t="str">
            <v>EAST REGION</v>
          </cell>
        </row>
        <row r="656">
          <cell r="A656">
            <v>784</v>
          </cell>
          <cell r="B656" t="str">
            <v>784-10-A-NC-9BO-050</v>
          </cell>
          <cell r="C656">
            <v>336</v>
          </cell>
          <cell r="D656">
            <v>4784</v>
          </cell>
          <cell r="E656" t="str">
            <v>Yes</v>
          </cell>
          <cell r="F656" t="str">
            <v>AWS - Charlotte</v>
          </cell>
          <cell r="G656" t="str">
            <v>BU-155</v>
          </cell>
          <cell r="H656" t="str">
            <v>CHARLOTTE HAULING</v>
          </cell>
          <cell r="I656" t="str">
            <v>CAROLINAS</v>
          </cell>
          <cell r="J656" t="str">
            <v>CAROLINAS DISTRICT</v>
          </cell>
          <cell r="K656" t="str">
            <v>EAST</v>
          </cell>
          <cell r="L656" t="str">
            <v>EAST REGION</v>
          </cell>
        </row>
        <row r="657">
          <cell r="A657">
            <v>785</v>
          </cell>
          <cell r="B657" t="str">
            <v>785-10-A-AZ-07O-050</v>
          </cell>
          <cell r="C657">
            <v>337</v>
          </cell>
          <cell r="D657">
            <v>4785</v>
          </cell>
          <cell r="E657" t="str">
            <v>Yes</v>
          </cell>
          <cell r="F657" t="str">
            <v>AWS - Bullhead City</v>
          </cell>
          <cell r="G657" t="str">
            <v>BU-242</v>
          </cell>
          <cell r="H657" t="str">
            <v>WESTERN ARIZONA</v>
          </cell>
          <cell r="I657" t="str">
            <v>ARIZONA</v>
          </cell>
          <cell r="J657" t="str">
            <v>ARIZONA DISTRICT</v>
          </cell>
          <cell r="K657" t="str">
            <v>WEST</v>
          </cell>
          <cell r="L657" t="str">
            <v>WEST REGION</v>
          </cell>
        </row>
        <row r="658">
          <cell r="A658">
            <v>786</v>
          </cell>
          <cell r="B658" t="str">
            <v>786-10-A-IN-B5O-050</v>
          </cell>
          <cell r="C658">
            <v>338</v>
          </cell>
          <cell r="D658">
            <v>4786</v>
          </cell>
          <cell r="E658" t="str">
            <v>Yes</v>
          </cell>
          <cell r="F658" t="str">
            <v>AWS - Tippecanoe County</v>
          </cell>
          <cell r="G658" t="str">
            <v>BU-060</v>
          </cell>
          <cell r="H658" t="str">
            <v>LAFAYETTE AREA</v>
          </cell>
          <cell r="I658" t="str">
            <v>INDIANA</v>
          </cell>
          <cell r="J658" t="str">
            <v>INDIANA DISTRICT</v>
          </cell>
          <cell r="K658" t="str">
            <v>MIDWEST</v>
          </cell>
          <cell r="L658" t="str">
            <v>MIDWEST REGION</v>
          </cell>
        </row>
        <row r="659">
          <cell r="A659">
            <v>787</v>
          </cell>
          <cell r="B659" t="str">
            <v>787-10-A-ID-C1O-050</v>
          </cell>
          <cell r="C659">
            <v>339</v>
          </cell>
          <cell r="D659">
            <v>4787</v>
          </cell>
          <cell r="E659" t="str">
            <v>Yes</v>
          </cell>
          <cell r="F659" t="str">
            <v>AWS - Nampa</v>
          </cell>
          <cell r="G659" t="str">
            <v>BU-116</v>
          </cell>
          <cell r="H659" t="str">
            <v>BOISE</v>
          </cell>
          <cell r="I659" t="str">
            <v>ORIDMT</v>
          </cell>
          <cell r="J659" t="str">
            <v>OREGON-IDAHO-MONTANA DISTRICT</v>
          </cell>
          <cell r="K659" t="str">
            <v>WEST</v>
          </cell>
          <cell r="L659" t="str">
            <v>WEST REGION</v>
          </cell>
        </row>
        <row r="660">
          <cell r="A660">
            <v>788</v>
          </cell>
          <cell r="B660" t="str">
            <v>788-10-A-ID-C1O-050</v>
          </cell>
          <cell r="C660">
            <v>340</v>
          </cell>
          <cell r="D660">
            <v>4788</v>
          </cell>
          <cell r="E660" t="str">
            <v>Yes</v>
          </cell>
          <cell r="F660" t="str">
            <v>AWS - Mountain Home</v>
          </cell>
          <cell r="G660" t="str">
            <v>BU-116</v>
          </cell>
          <cell r="H660" t="str">
            <v>BOISE</v>
          </cell>
          <cell r="I660" t="str">
            <v>ORIDMT</v>
          </cell>
          <cell r="J660" t="str">
            <v>OREGON-IDAHO-MONTANA DISTRICT</v>
          </cell>
          <cell r="K660" t="str">
            <v>WEST</v>
          </cell>
          <cell r="L660" t="str">
            <v>WEST REGION</v>
          </cell>
        </row>
        <row r="661">
          <cell r="A661">
            <v>789</v>
          </cell>
          <cell r="B661" t="str">
            <v>789-10-A-OK-B7O-050</v>
          </cell>
          <cell r="C661">
            <v>341</v>
          </cell>
          <cell r="D661">
            <v>4789</v>
          </cell>
          <cell r="E661" t="str">
            <v>Yes</v>
          </cell>
          <cell r="F661" t="str">
            <v>AWS - Stillwater</v>
          </cell>
          <cell r="G661" t="str">
            <v>BU-022</v>
          </cell>
          <cell r="H661" t="str">
            <v>EASTERN OKLAHOMA</v>
          </cell>
          <cell r="I661" t="str">
            <v>W MO/OK</v>
          </cell>
          <cell r="J661" t="str">
            <v>W MISSOURI/OKLAHOMA DISTRICT</v>
          </cell>
          <cell r="K661" t="str">
            <v>MIDWEST</v>
          </cell>
          <cell r="L661" t="str">
            <v>MIDWEST REGION</v>
          </cell>
        </row>
        <row r="662">
          <cell r="A662">
            <v>790</v>
          </cell>
          <cell r="B662" t="str">
            <v>790-10-A-TX-13O-050</v>
          </cell>
          <cell r="C662">
            <v>342</v>
          </cell>
          <cell r="D662">
            <v>4790</v>
          </cell>
          <cell r="E662" t="str">
            <v>Yes</v>
          </cell>
          <cell r="F662" t="str">
            <v>AWS - Justin</v>
          </cell>
          <cell r="G662" t="str">
            <v>BU-017</v>
          </cell>
          <cell r="H662" t="str">
            <v>FT WORTH</v>
          </cell>
          <cell r="I662" t="str">
            <v>DFW/WESTTX</v>
          </cell>
          <cell r="J662" t="str">
            <v>DFW/WEST TEXAS DISTIRCT</v>
          </cell>
          <cell r="K662" t="str">
            <v>SOUTH</v>
          </cell>
          <cell r="L662" t="str">
            <v>SOUTH REGION</v>
          </cell>
        </row>
        <row r="663">
          <cell r="A663">
            <v>791</v>
          </cell>
          <cell r="B663" t="str">
            <v>791-10-A-OK-B7O-050</v>
          </cell>
          <cell r="C663">
            <v>343</v>
          </cell>
          <cell r="D663">
            <v>4791</v>
          </cell>
          <cell r="F663" t="str">
            <v>Stillwater Recycling</v>
          </cell>
          <cell r="G663" t="str">
            <v>BU-022</v>
          </cell>
          <cell r="H663" t="str">
            <v>EASTERN OKLAHOMA</v>
          </cell>
          <cell r="I663" t="str">
            <v>W MO/OK</v>
          </cell>
          <cell r="J663" t="str">
            <v>W MISSOURI/OKLAHOMA DISTRICT</v>
          </cell>
          <cell r="K663" t="str">
            <v>MIDWEST</v>
          </cell>
          <cell r="L663" t="str">
            <v>MIDWEST REGION</v>
          </cell>
        </row>
        <row r="664">
          <cell r="A664">
            <v>792</v>
          </cell>
          <cell r="B664" t="str">
            <v>792-10-A-IL-C1O-050</v>
          </cell>
          <cell r="C664">
            <v>344</v>
          </cell>
          <cell r="D664">
            <v>4792</v>
          </cell>
          <cell r="E664" t="str">
            <v>Yes</v>
          </cell>
          <cell r="F664" t="str">
            <v>AWS of Ottawa</v>
          </cell>
          <cell r="G664" t="str">
            <v>BU-042</v>
          </cell>
          <cell r="H664" t="str">
            <v>PONTIAC/OTTAWA/JOLIET</v>
          </cell>
          <cell r="I664" t="str">
            <v>CHICAGO</v>
          </cell>
          <cell r="J664" t="str">
            <v>CHICAGO DISTRICT</v>
          </cell>
          <cell r="K664" t="str">
            <v>MIDWEST</v>
          </cell>
          <cell r="L664" t="str">
            <v>MIDWEST REGION</v>
          </cell>
        </row>
        <row r="665">
          <cell r="A665">
            <v>800</v>
          </cell>
          <cell r="B665" t="str">
            <v>800-10-A-GA-9BO-050</v>
          </cell>
          <cell r="C665">
            <v>345</v>
          </cell>
          <cell r="D665">
            <v>4800</v>
          </cell>
          <cell r="E665" t="str">
            <v>Yes</v>
          </cell>
          <cell r="F665" t="str">
            <v>AWS - Atlanta</v>
          </cell>
          <cell r="G665" t="str">
            <v>BU-181</v>
          </cell>
          <cell r="H665" t="str">
            <v>ATLANTA</v>
          </cell>
          <cell r="I665" t="str">
            <v>GEORGIA</v>
          </cell>
          <cell r="J665" t="str">
            <v>GEORGIA DISTRICT</v>
          </cell>
          <cell r="K665" t="str">
            <v>SOUTH</v>
          </cell>
          <cell r="L665" t="str">
            <v>SOUTH REGION</v>
          </cell>
        </row>
        <row r="666">
          <cell r="A666">
            <v>801</v>
          </cell>
          <cell r="B666" t="str">
            <v>801-10-A-GA-9BO-050</v>
          </cell>
          <cell r="C666">
            <v>346</v>
          </cell>
          <cell r="D666">
            <v>4801</v>
          </cell>
          <cell r="E666" t="str">
            <v>Yes</v>
          </cell>
          <cell r="F666" t="str">
            <v>AWS - Lawrenceville</v>
          </cell>
          <cell r="G666" t="str">
            <v>BU-187</v>
          </cell>
          <cell r="H666" t="str">
            <v>LAWRENCEVILLE</v>
          </cell>
          <cell r="I666" t="str">
            <v>GEORGIA</v>
          </cell>
          <cell r="J666" t="str">
            <v>GEORGIA DISTRICT</v>
          </cell>
          <cell r="K666" t="str">
            <v>SOUTH</v>
          </cell>
          <cell r="L666" t="str">
            <v>SOUTH REGION</v>
          </cell>
        </row>
        <row r="667">
          <cell r="A667">
            <v>802</v>
          </cell>
          <cell r="B667" t="str">
            <v>802-10-A-AL-9BO-050</v>
          </cell>
          <cell r="C667">
            <v>347</v>
          </cell>
          <cell r="D667">
            <v>4802</v>
          </cell>
          <cell r="E667" t="str">
            <v>Yes</v>
          </cell>
          <cell r="F667" t="str">
            <v>AWS - Birmingham</v>
          </cell>
          <cell r="G667" t="str">
            <v>BU-004</v>
          </cell>
          <cell r="H667" t="str">
            <v>BIRMINGHAM</v>
          </cell>
          <cell r="I667" t="str">
            <v>GEORGIA</v>
          </cell>
          <cell r="J667" t="str">
            <v>GEORGIA DISTRICT</v>
          </cell>
          <cell r="K667" t="str">
            <v>SOUTH</v>
          </cell>
          <cell r="L667" t="str">
            <v>SOUTH REGION</v>
          </cell>
        </row>
        <row r="668">
          <cell r="A668">
            <v>807</v>
          </cell>
          <cell r="B668" t="str">
            <v>807-10-A-AL-9BO-050</v>
          </cell>
          <cell r="C668">
            <v>348</v>
          </cell>
          <cell r="D668">
            <v>4807</v>
          </cell>
          <cell r="E668" t="str">
            <v>Yes</v>
          </cell>
          <cell r="F668" t="str">
            <v>AWS - Clarke County</v>
          </cell>
          <cell r="G668" t="str">
            <v>BU-198</v>
          </cell>
          <cell r="H668" t="str">
            <v>MOBILE</v>
          </cell>
          <cell r="I668" t="str">
            <v>GULFCOAST</v>
          </cell>
          <cell r="J668" t="str">
            <v>GULF COAST DISTRICT</v>
          </cell>
          <cell r="K668" t="str">
            <v>SOUTH</v>
          </cell>
          <cell r="L668" t="str">
            <v>SOUTH REGION</v>
          </cell>
        </row>
        <row r="669">
          <cell r="A669">
            <v>808</v>
          </cell>
          <cell r="B669" t="str">
            <v>808-10-A-AL-9BO-050</v>
          </cell>
          <cell r="C669">
            <v>349</v>
          </cell>
          <cell r="D669">
            <v>4808</v>
          </cell>
          <cell r="E669" t="str">
            <v>Yes</v>
          </cell>
          <cell r="F669" t="str">
            <v>AWS - Escambia County</v>
          </cell>
          <cell r="G669" t="str">
            <v>BU-199</v>
          </cell>
          <cell r="H669" t="str">
            <v>SOUTH CENTRAL ALABAMA</v>
          </cell>
          <cell r="I669" t="str">
            <v>GULFCOAST</v>
          </cell>
          <cell r="J669" t="str">
            <v>GULF COAST DISTRICT</v>
          </cell>
          <cell r="K669" t="str">
            <v>SOUTH</v>
          </cell>
          <cell r="L669" t="str">
            <v>SOUTH REGION</v>
          </cell>
        </row>
        <row r="670">
          <cell r="A670">
            <v>810</v>
          </cell>
          <cell r="B670" t="str">
            <v>810-10-A-PR-5JO-050</v>
          </cell>
          <cell r="C670">
            <v>350</v>
          </cell>
          <cell r="D670">
            <v>4810</v>
          </cell>
          <cell r="E670" t="str">
            <v>Yes</v>
          </cell>
          <cell r="F670" t="str">
            <v>Ponce Hauling</v>
          </cell>
          <cell r="G670" t="str">
            <v>BU-160</v>
          </cell>
          <cell r="H670" t="str">
            <v>PONCE</v>
          </cell>
          <cell r="I670" t="str">
            <v>PUERTORICO</v>
          </cell>
          <cell r="J670" t="str">
            <v>PUERTO RICO DISTRICT</v>
          </cell>
          <cell r="K670" t="str">
            <v>SOUTH</v>
          </cell>
          <cell r="L670" t="str">
            <v>SOUTH REGION</v>
          </cell>
        </row>
        <row r="671">
          <cell r="A671">
            <v>811</v>
          </cell>
          <cell r="B671" t="str">
            <v>811-10-A-PR-5JO-050</v>
          </cell>
          <cell r="C671">
            <v>351</v>
          </cell>
          <cell r="D671">
            <v>4811</v>
          </cell>
          <cell r="E671" t="str">
            <v>Yes</v>
          </cell>
          <cell r="F671" t="str">
            <v>Arceibo Satellite</v>
          </cell>
          <cell r="G671" t="str">
            <v>BU-159</v>
          </cell>
          <cell r="H671" t="str">
            <v>SAN JUAN COMMERCIAL</v>
          </cell>
          <cell r="I671" t="str">
            <v>PUERTORICO</v>
          </cell>
          <cell r="J671" t="str">
            <v>PUERTO RICO DISTRICT</v>
          </cell>
          <cell r="K671" t="str">
            <v>SOUTH</v>
          </cell>
          <cell r="L671" t="str">
            <v>SOUTH REGION</v>
          </cell>
        </row>
        <row r="672">
          <cell r="A672">
            <v>812</v>
          </cell>
          <cell r="B672" t="str">
            <v>812-10-A-PR-6AO-050</v>
          </cell>
          <cell r="C672">
            <v>352</v>
          </cell>
          <cell r="D672">
            <v>4812</v>
          </cell>
          <cell r="E672" t="str">
            <v>Yes</v>
          </cell>
          <cell r="F672" t="str">
            <v>San Juan</v>
          </cell>
          <cell r="G672" t="str">
            <v>BU-159</v>
          </cell>
          <cell r="H672" t="str">
            <v>SAN JUAN COMMERCIAL</v>
          </cell>
          <cell r="I672" t="str">
            <v>PUERTORICO</v>
          </cell>
          <cell r="J672" t="str">
            <v>PUERTO RICO DISTRICT</v>
          </cell>
          <cell r="K672" t="str">
            <v>SOUTH</v>
          </cell>
          <cell r="L672" t="str">
            <v>SOUTH REGION</v>
          </cell>
        </row>
        <row r="673">
          <cell r="A673">
            <v>813</v>
          </cell>
          <cell r="B673" t="str">
            <v>813-10-A-PR-6AO-050</v>
          </cell>
          <cell r="C673">
            <v>353</v>
          </cell>
          <cell r="D673">
            <v>4813</v>
          </cell>
          <cell r="E673" t="str">
            <v>Yes</v>
          </cell>
          <cell r="F673" t="str">
            <v>Fajardo Hauling</v>
          </cell>
          <cell r="G673" t="str">
            <v>BU-034</v>
          </cell>
          <cell r="H673" t="str">
            <v>SAN JUAN RESIDENTIAL</v>
          </cell>
          <cell r="I673" t="str">
            <v>PUERTORICO</v>
          </cell>
          <cell r="J673" t="str">
            <v>PUERTO RICO DISTRICT</v>
          </cell>
          <cell r="K673" t="str">
            <v>SOUTH</v>
          </cell>
          <cell r="L673" t="str">
            <v>SOUTH REGION</v>
          </cell>
        </row>
        <row r="674">
          <cell r="A674">
            <v>820</v>
          </cell>
          <cell r="B674" t="str">
            <v>820-10-A-LA-9BO-050</v>
          </cell>
          <cell r="C674">
            <v>357</v>
          </cell>
          <cell r="D674">
            <v>4820</v>
          </cell>
          <cell r="E674" t="str">
            <v>Yes</v>
          </cell>
          <cell r="F674" t="str">
            <v>AWS - Baton Rouge</v>
          </cell>
          <cell r="G674" t="str">
            <v>BU-201</v>
          </cell>
          <cell r="H674" t="str">
            <v>BATON ROUGE</v>
          </cell>
          <cell r="I674" t="str">
            <v>GULFCOAST</v>
          </cell>
          <cell r="J674" t="str">
            <v>GULF COAST DISTRICT</v>
          </cell>
          <cell r="K674" t="str">
            <v>SOUTH</v>
          </cell>
          <cell r="L674" t="str">
            <v>SOUTH REGION</v>
          </cell>
        </row>
        <row r="675">
          <cell r="A675">
            <v>821</v>
          </cell>
          <cell r="B675" t="str">
            <v>821-10-A-MS-9BO-050</v>
          </cell>
          <cell r="C675">
            <v>358</v>
          </cell>
          <cell r="D675">
            <v>4821</v>
          </cell>
          <cell r="E675" t="str">
            <v>Yes</v>
          </cell>
          <cell r="F675" t="str">
            <v>AWS - The Gulf Coast</v>
          </cell>
          <cell r="G675" t="str">
            <v>BU-198</v>
          </cell>
          <cell r="H675" t="str">
            <v>MOBILE</v>
          </cell>
          <cell r="I675" t="str">
            <v>GULFCOAST</v>
          </cell>
          <cell r="J675" t="str">
            <v>GULF COAST DISTRICT</v>
          </cell>
          <cell r="K675" t="str">
            <v>SOUTH</v>
          </cell>
          <cell r="L675" t="str">
            <v>SOUTH REGION</v>
          </cell>
        </row>
        <row r="676">
          <cell r="A676">
            <v>822</v>
          </cell>
          <cell r="B676" t="str">
            <v>822-10-A-PR-6AO-050</v>
          </cell>
          <cell r="C676">
            <v>359</v>
          </cell>
          <cell r="D676">
            <v>4822</v>
          </cell>
          <cell r="E676" t="str">
            <v>Yes</v>
          </cell>
          <cell r="F676" t="str">
            <v>Cidra Hauling</v>
          </cell>
          <cell r="G676" t="str">
            <v>BU-034</v>
          </cell>
          <cell r="H676" t="str">
            <v>SAN JUAN RESIDENTIAL</v>
          </cell>
          <cell r="I676" t="str">
            <v>PUERTORICO</v>
          </cell>
          <cell r="J676" t="str">
            <v>PUERTO RICO DISTRICT</v>
          </cell>
          <cell r="K676" t="str">
            <v>SOUTH</v>
          </cell>
          <cell r="L676" t="str">
            <v>SOUTH REGION</v>
          </cell>
        </row>
        <row r="677">
          <cell r="A677">
            <v>823</v>
          </cell>
          <cell r="B677" t="str">
            <v>823-10-A-MS-9BO-050</v>
          </cell>
          <cell r="C677">
            <v>360</v>
          </cell>
          <cell r="D677">
            <v>4823</v>
          </cell>
          <cell r="E677" t="str">
            <v>Yes</v>
          </cell>
          <cell r="F677" t="str">
            <v>AWS - Jackson</v>
          </cell>
          <cell r="G677" t="str">
            <v>BU-008</v>
          </cell>
          <cell r="H677" t="str">
            <v>JACKSON</v>
          </cell>
          <cell r="I677" t="str">
            <v>MISSVALLEY</v>
          </cell>
          <cell r="J677" t="str">
            <v>MISSISSIPPI VALLEY DISTRICT</v>
          </cell>
          <cell r="K677" t="str">
            <v>SOUTH</v>
          </cell>
          <cell r="L677" t="str">
            <v>SOUTH REGION</v>
          </cell>
        </row>
        <row r="678">
          <cell r="A678">
            <v>825</v>
          </cell>
          <cell r="B678" t="str">
            <v>825-10-A-TN-9BO-050</v>
          </cell>
          <cell r="C678">
            <v>362</v>
          </cell>
          <cell r="D678">
            <v>4825</v>
          </cell>
          <cell r="E678" t="str">
            <v>Yes</v>
          </cell>
          <cell r="F678" t="str">
            <v>AWS - Tri-Cities</v>
          </cell>
          <cell r="G678" t="str">
            <v>BU-142</v>
          </cell>
          <cell r="H678" t="str">
            <v>EASTERN TN</v>
          </cell>
          <cell r="I678" t="str">
            <v>KENTUCKYTN</v>
          </cell>
          <cell r="J678" t="str">
            <v>KENTUCKY-TENNESSEE DISTRICT</v>
          </cell>
          <cell r="K678" t="str">
            <v>MIDWEST</v>
          </cell>
          <cell r="L678" t="str">
            <v>MIDWEST REGION</v>
          </cell>
        </row>
        <row r="679">
          <cell r="A679">
            <v>832</v>
          </cell>
          <cell r="B679" t="str">
            <v>832-10-A-LA-9BO-050</v>
          </cell>
          <cell r="C679">
            <v>364</v>
          </cell>
          <cell r="D679">
            <v>4832</v>
          </cell>
          <cell r="E679" t="str">
            <v>Yes</v>
          </cell>
          <cell r="F679" t="str">
            <v>AWS - Lake Charles</v>
          </cell>
          <cell r="G679" t="str">
            <v>BU-204</v>
          </cell>
          <cell r="H679" t="str">
            <v>ACADIANA / LAKE CHARLES</v>
          </cell>
          <cell r="I679" t="str">
            <v>HOUSTON</v>
          </cell>
          <cell r="J679" t="str">
            <v>HOUSTON DISTRICT</v>
          </cell>
          <cell r="K679" t="str">
            <v>SOUTH</v>
          </cell>
          <cell r="L679" t="str">
            <v>SOUTH REGION</v>
          </cell>
        </row>
        <row r="680">
          <cell r="A680">
            <v>833</v>
          </cell>
          <cell r="B680" t="str">
            <v>833-10-A-LA-9BO-050</v>
          </cell>
          <cell r="C680">
            <v>365</v>
          </cell>
          <cell r="D680">
            <v>4833</v>
          </cell>
          <cell r="E680" t="str">
            <v>Yes</v>
          </cell>
          <cell r="F680" t="str">
            <v>AWS - Acadiana</v>
          </cell>
          <cell r="G680" t="str">
            <v>BU-204</v>
          </cell>
          <cell r="H680" t="str">
            <v>ACADIANA / LAKE CHARLES</v>
          </cell>
          <cell r="I680" t="str">
            <v>HOUSTON</v>
          </cell>
          <cell r="J680" t="str">
            <v>HOUSTON DISTRICT</v>
          </cell>
          <cell r="K680" t="str">
            <v>SOUTH</v>
          </cell>
          <cell r="L680" t="str">
            <v>SOUTH REGION</v>
          </cell>
        </row>
        <row r="681">
          <cell r="A681">
            <v>837</v>
          </cell>
          <cell r="B681" t="str">
            <v>837-10-A-TN-9BO-050</v>
          </cell>
          <cell r="C681">
            <v>366</v>
          </cell>
          <cell r="D681">
            <v>4837</v>
          </cell>
          <cell r="E681" t="str">
            <v>Yes</v>
          </cell>
          <cell r="F681" t="str">
            <v>AWS - Memphis</v>
          </cell>
          <cell r="G681" t="str">
            <v>BU-102</v>
          </cell>
          <cell r="H681" t="str">
            <v>MEMPHIS</v>
          </cell>
          <cell r="I681" t="str">
            <v>MISSVALLEY</v>
          </cell>
          <cell r="J681" t="str">
            <v>MISSISSIPPI VALLEY DISTRICT</v>
          </cell>
          <cell r="K681" t="str">
            <v>SOUTH</v>
          </cell>
          <cell r="L681" t="str">
            <v>SOUTH REGION</v>
          </cell>
        </row>
        <row r="682">
          <cell r="A682">
            <v>840</v>
          </cell>
          <cell r="B682" t="str">
            <v>840-10-A-TN-9BO-050</v>
          </cell>
          <cell r="C682">
            <v>367</v>
          </cell>
          <cell r="D682">
            <v>4840</v>
          </cell>
          <cell r="E682" t="str">
            <v>Yes</v>
          </cell>
          <cell r="F682" t="str">
            <v>AWS - Nashville</v>
          </cell>
          <cell r="G682" t="str">
            <v>BU-145</v>
          </cell>
          <cell r="H682" t="str">
            <v>NASHVILLE HAULING</v>
          </cell>
          <cell r="I682" t="str">
            <v>KENTUCKYTN</v>
          </cell>
          <cell r="J682" t="str">
            <v>KENTUCKY-TENNESSEE DISTRICT</v>
          </cell>
          <cell r="K682" t="str">
            <v>MIDWEST</v>
          </cell>
          <cell r="L682" t="str">
            <v>MIDWEST REGION</v>
          </cell>
        </row>
        <row r="683">
          <cell r="A683">
            <v>841</v>
          </cell>
          <cell r="B683" t="str">
            <v>841-10-A-TN-9BO-050</v>
          </cell>
          <cell r="C683">
            <v>368</v>
          </cell>
          <cell r="D683">
            <v>4841</v>
          </cell>
          <cell r="E683" t="str">
            <v>Yes</v>
          </cell>
          <cell r="F683" t="str">
            <v>AWS - Murfreesboro</v>
          </cell>
          <cell r="G683" t="str">
            <v>BU-197</v>
          </cell>
          <cell r="H683" t="str">
            <v>MURFREESBORO</v>
          </cell>
          <cell r="I683" t="str">
            <v>KENTUCKYTN</v>
          </cell>
          <cell r="J683" t="str">
            <v>KENTUCKY-TENNESSEE DISTRICT</v>
          </cell>
          <cell r="K683" t="str">
            <v>MIDWEST</v>
          </cell>
          <cell r="L683" t="str">
            <v>MIDWEST REGION</v>
          </cell>
        </row>
        <row r="684">
          <cell r="A684">
            <v>842</v>
          </cell>
          <cell r="B684" t="str">
            <v>842-10-A-LA-9BO-050</v>
          </cell>
          <cell r="C684">
            <v>369</v>
          </cell>
          <cell r="D684">
            <v>4842</v>
          </cell>
          <cell r="E684" t="str">
            <v>Yes</v>
          </cell>
          <cell r="F684" t="str">
            <v>AWS - New Orleans</v>
          </cell>
          <cell r="G684" t="str">
            <v>BU-202</v>
          </cell>
          <cell r="H684" t="str">
            <v>NEW ORLEANS</v>
          </cell>
          <cell r="I684" t="str">
            <v>GULFCOAST</v>
          </cell>
          <cell r="J684" t="str">
            <v>GULF COAST DISTRICT</v>
          </cell>
          <cell r="K684" t="str">
            <v>SOUTH</v>
          </cell>
          <cell r="L684" t="str">
            <v>SOUTH REGION</v>
          </cell>
        </row>
        <row r="685">
          <cell r="A685">
            <v>843</v>
          </cell>
          <cell r="B685" t="str">
            <v>843-10-A-TX-8ZO-050</v>
          </cell>
          <cell r="C685">
            <v>370</v>
          </cell>
          <cell r="D685">
            <v>4843</v>
          </cell>
          <cell r="E685" t="str">
            <v>Yes</v>
          </cell>
          <cell r="F685" t="str">
            <v>AWS - Austin</v>
          </cell>
          <cell r="G685" t="str">
            <v>BU-023</v>
          </cell>
          <cell r="H685" t="str">
            <v>AUSTIN</v>
          </cell>
          <cell r="I685" t="str">
            <v>SCTEXAS</v>
          </cell>
          <cell r="J685" t="str">
            <v>SOUTH CENTRAL TEXAS DISTRICT</v>
          </cell>
          <cell r="K685" t="str">
            <v>SOUTH</v>
          </cell>
          <cell r="L685" t="str">
            <v>SOUTH REGION</v>
          </cell>
        </row>
        <row r="686">
          <cell r="A686">
            <v>847</v>
          </cell>
          <cell r="B686" t="str">
            <v>847-10-A-TX-8ZO-050</v>
          </cell>
          <cell r="C686">
            <v>371</v>
          </cell>
          <cell r="D686">
            <v>4847</v>
          </cell>
          <cell r="E686" t="str">
            <v>Yes</v>
          </cell>
          <cell r="F686" t="str">
            <v>AWS - Corpus Christi</v>
          </cell>
          <cell r="G686" t="str">
            <v>BU-024</v>
          </cell>
          <cell r="H686" t="str">
            <v>CORPUS CHRISTI</v>
          </cell>
          <cell r="I686" t="str">
            <v>SCTEXAS</v>
          </cell>
          <cell r="J686" t="str">
            <v>SOUTH CENTRAL TEXAS DISTRICT</v>
          </cell>
          <cell r="K686" t="str">
            <v>SOUTH</v>
          </cell>
          <cell r="L686" t="str">
            <v>SOUTH REGION</v>
          </cell>
        </row>
        <row r="687">
          <cell r="A687">
            <v>852</v>
          </cell>
          <cell r="B687" t="str">
            <v>852-10-A-TX-8ZO-050</v>
          </cell>
          <cell r="C687">
            <v>372</v>
          </cell>
          <cell r="D687">
            <v>4852</v>
          </cell>
          <cell r="E687" t="str">
            <v>Yes</v>
          </cell>
          <cell r="F687" t="str">
            <v>AWS - Houston</v>
          </cell>
          <cell r="G687" t="str">
            <v>BU-063</v>
          </cell>
          <cell r="H687" t="str">
            <v>NORTH HOUSTON</v>
          </cell>
          <cell r="I687" t="str">
            <v>HOUSTON</v>
          </cell>
          <cell r="J687" t="str">
            <v>HOUSTON DISTRICT</v>
          </cell>
          <cell r="K687" t="str">
            <v>SOUTH</v>
          </cell>
          <cell r="L687" t="str">
            <v>SOUTH REGION</v>
          </cell>
        </row>
        <row r="688">
          <cell r="A688">
            <v>853</v>
          </cell>
          <cell r="B688" t="str">
            <v>853-10-A-TX-8ZO-050</v>
          </cell>
          <cell r="C688">
            <v>373</v>
          </cell>
          <cell r="D688">
            <v>4853</v>
          </cell>
          <cell r="E688" t="str">
            <v>Yes</v>
          </cell>
          <cell r="F688" t="str">
            <v>AWS - West Houston</v>
          </cell>
          <cell r="G688" t="str">
            <v>BU-061</v>
          </cell>
          <cell r="H688" t="str">
            <v>WEST HOUSTON</v>
          </cell>
          <cell r="I688" t="str">
            <v>HOUSTON</v>
          </cell>
          <cell r="J688" t="str">
            <v>HOUSTON DISTRICT</v>
          </cell>
          <cell r="K688" t="str">
            <v>SOUTH</v>
          </cell>
          <cell r="L688" t="str">
            <v>SOUTH REGION</v>
          </cell>
        </row>
        <row r="689">
          <cell r="A689">
            <v>854</v>
          </cell>
          <cell r="B689" t="str">
            <v>854-10-A-TX-8ZO-050</v>
          </cell>
          <cell r="C689">
            <v>374</v>
          </cell>
          <cell r="D689">
            <v>4854</v>
          </cell>
          <cell r="F689" t="str">
            <v>Acco-Houston</v>
          </cell>
          <cell r="G689" t="str">
            <v>BU-057</v>
          </cell>
          <cell r="H689" t="str">
            <v>HOUSTON POST COLLECTION</v>
          </cell>
          <cell r="I689" t="str">
            <v>HOUSTON</v>
          </cell>
          <cell r="J689" t="str">
            <v>HOUSTON DISTRICT</v>
          </cell>
          <cell r="K689" t="str">
            <v>SOUTH</v>
          </cell>
          <cell r="L689" t="str">
            <v>SOUTH REGION</v>
          </cell>
        </row>
        <row r="690">
          <cell r="A690">
            <v>855</v>
          </cell>
          <cell r="B690" t="str">
            <v>855-10-A-TX-8ZO-050</v>
          </cell>
          <cell r="C690">
            <v>375</v>
          </cell>
          <cell r="D690">
            <v>4855</v>
          </cell>
          <cell r="E690" t="str">
            <v>Yes</v>
          </cell>
          <cell r="F690" t="str">
            <v>AWS - Houston Services Group</v>
          </cell>
          <cell r="G690" t="str">
            <v>BU-064</v>
          </cell>
          <cell r="H690" t="str">
            <v>EAST HOUSTON</v>
          </cell>
          <cell r="I690" t="str">
            <v>HOUSTON</v>
          </cell>
          <cell r="J690" t="str">
            <v>HOUSTON DISTRICT</v>
          </cell>
          <cell r="K690" t="str">
            <v>SOUTH</v>
          </cell>
          <cell r="L690" t="str">
            <v>SOUTH REGION</v>
          </cell>
        </row>
        <row r="691">
          <cell r="A691">
            <v>856</v>
          </cell>
          <cell r="B691" t="str">
            <v>856-10-A-TX-3PO-050</v>
          </cell>
          <cell r="C691">
            <v>376</v>
          </cell>
          <cell r="D691">
            <v>4856</v>
          </cell>
          <cell r="F691" t="str">
            <v>Holmes Road</v>
          </cell>
          <cell r="G691" t="str">
            <v>BU-944</v>
          </cell>
          <cell r="H691" t="str">
            <v>NON-OP HOUSTON</v>
          </cell>
          <cell r="I691" t="str">
            <v>HOUSTON</v>
          </cell>
          <cell r="J691" t="str">
            <v>HOUSTON DISTRICT</v>
          </cell>
          <cell r="K691" t="str">
            <v>SOUTH</v>
          </cell>
          <cell r="L691" t="str">
            <v>SOUTH REGION</v>
          </cell>
        </row>
        <row r="692">
          <cell r="A692">
            <v>858</v>
          </cell>
          <cell r="B692" t="str">
            <v>858-10-A-AR-9BO-050</v>
          </cell>
          <cell r="C692">
            <v>377</v>
          </cell>
          <cell r="D692">
            <v>4858</v>
          </cell>
          <cell r="E692" t="str">
            <v>Yes</v>
          </cell>
          <cell r="F692" t="str">
            <v>AWS - Little Rock</v>
          </cell>
          <cell r="G692" t="str">
            <v>BU-101</v>
          </cell>
          <cell r="H692" t="str">
            <v>LITTLE ROCK</v>
          </cell>
          <cell r="I692" t="str">
            <v>MISSVALLEY</v>
          </cell>
          <cell r="J692" t="str">
            <v>MISSISSIPPI VALLEY DISTRICT</v>
          </cell>
          <cell r="K692" t="str">
            <v>SOUTH</v>
          </cell>
          <cell r="L692" t="str">
            <v>SOUTH REGION</v>
          </cell>
        </row>
        <row r="693">
          <cell r="A693">
            <v>859</v>
          </cell>
          <cell r="B693" t="str">
            <v>859-10-A-TX-8ZO-050</v>
          </cell>
          <cell r="C693">
            <v>378</v>
          </cell>
          <cell r="D693">
            <v>4859</v>
          </cell>
          <cell r="E693" t="str">
            <v>Yes</v>
          </cell>
          <cell r="F693" t="str">
            <v>AWS - San Antonio</v>
          </cell>
          <cell r="G693" t="str">
            <v>BU-025</v>
          </cell>
          <cell r="H693" t="str">
            <v>SAN ANTONIO</v>
          </cell>
          <cell r="I693" t="str">
            <v>SCTEXAS</v>
          </cell>
          <cell r="J693" t="str">
            <v>SOUTH CENTRAL TEXAS DISTRICT</v>
          </cell>
          <cell r="K693" t="str">
            <v>SOUTH</v>
          </cell>
          <cell r="L693" t="str">
            <v>SOUTH REGION</v>
          </cell>
        </row>
        <row r="694">
          <cell r="A694">
            <v>862</v>
          </cell>
          <cell r="B694" t="str">
            <v>862-10-A-TX-8ZO-050</v>
          </cell>
          <cell r="C694">
            <v>380</v>
          </cell>
          <cell r="D694">
            <v>4862</v>
          </cell>
          <cell r="E694" t="str">
            <v>Yes</v>
          </cell>
          <cell r="F694" t="str">
            <v>AW  Texas</v>
          </cell>
          <cell r="G694" t="str">
            <v>BU-064</v>
          </cell>
          <cell r="H694" t="str">
            <v>EAST HOUSTON</v>
          </cell>
          <cell r="I694" t="str">
            <v>HOUSTON</v>
          </cell>
          <cell r="J694" t="str">
            <v>HOUSTON DISTRICT</v>
          </cell>
          <cell r="K694" t="str">
            <v>SOUTH</v>
          </cell>
          <cell r="L694" t="str">
            <v>SOUTH REGION</v>
          </cell>
        </row>
        <row r="695">
          <cell r="A695">
            <v>863</v>
          </cell>
          <cell r="B695" t="str">
            <v>863-10-A-TX-8ZO-050</v>
          </cell>
          <cell r="C695">
            <v>381</v>
          </cell>
          <cell r="D695">
            <v>4863</v>
          </cell>
          <cell r="E695" t="str">
            <v>Yes</v>
          </cell>
          <cell r="F695" t="str">
            <v>AWS - Rio Grande Valley</v>
          </cell>
          <cell r="G695" t="str">
            <v>BU-026</v>
          </cell>
          <cell r="H695" t="str">
            <v>RIO GRANDE</v>
          </cell>
          <cell r="I695" t="str">
            <v>SCTEXAS</v>
          </cell>
          <cell r="J695" t="str">
            <v>SOUTH CENTRAL TEXAS DISTRICT</v>
          </cell>
          <cell r="K695" t="str">
            <v>SOUTH</v>
          </cell>
          <cell r="L695" t="str">
            <v>SOUTH REGION</v>
          </cell>
        </row>
        <row r="696">
          <cell r="A696">
            <v>864</v>
          </cell>
          <cell r="B696" t="str">
            <v>864-10-A-UT-C1O-050</v>
          </cell>
          <cell r="C696">
            <v>382</v>
          </cell>
          <cell r="D696">
            <v>4864</v>
          </cell>
          <cell r="E696" t="str">
            <v>Yes</v>
          </cell>
          <cell r="F696" t="str">
            <v>AWS - Salt Lake City</v>
          </cell>
          <cell r="G696" t="str">
            <v>BU-115</v>
          </cell>
          <cell r="H696" t="str">
            <v>SALT LAKE CITY / UTAH COUNTY</v>
          </cell>
          <cell r="I696" t="str">
            <v>MOUNTAIN</v>
          </cell>
          <cell r="J696" t="str">
            <v>MOUNTAIN DISTRICT</v>
          </cell>
          <cell r="K696" t="str">
            <v>WEST</v>
          </cell>
          <cell r="L696" t="str">
            <v>WEST REGION</v>
          </cell>
        </row>
        <row r="697">
          <cell r="A697">
            <v>868</v>
          </cell>
          <cell r="B697" t="str">
            <v>868-10-A-MS-9BO-050</v>
          </cell>
          <cell r="C697">
            <v>383</v>
          </cell>
          <cell r="D697">
            <v>4868</v>
          </cell>
          <cell r="E697" t="str">
            <v>Yes</v>
          </cell>
          <cell r="F697" t="str">
            <v>AWS - Greenville - Leland</v>
          </cell>
          <cell r="G697" t="str">
            <v>BU-009</v>
          </cell>
          <cell r="H697" t="str">
            <v>GREENVILLE MS</v>
          </cell>
          <cell r="I697" t="str">
            <v>MISSVALLEY</v>
          </cell>
          <cell r="J697" t="str">
            <v>MISSISSIPPI VALLEY DISTRICT</v>
          </cell>
          <cell r="K697" t="str">
            <v>SOUTH</v>
          </cell>
          <cell r="L697" t="str">
            <v>SOUTH REGION</v>
          </cell>
        </row>
        <row r="698">
          <cell r="A698">
            <v>869</v>
          </cell>
          <cell r="B698" t="str">
            <v>869-10-A-MS-9BO-050</v>
          </cell>
          <cell r="C698">
            <v>384</v>
          </cell>
          <cell r="D698">
            <v>4869</v>
          </cell>
          <cell r="E698" t="str">
            <v>Yes</v>
          </cell>
          <cell r="F698" t="str">
            <v>AWS - Northern Mississippi</v>
          </cell>
          <cell r="G698" t="str">
            <v>BU-102</v>
          </cell>
          <cell r="H698" t="str">
            <v>MEMPHIS</v>
          </cell>
          <cell r="I698" t="str">
            <v>MISSVALLEY</v>
          </cell>
          <cell r="J698" t="str">
            <v>MISSISSIPPI VALLEY DISTRICT</v>
          </cell>
          <cell r="K698" t="str">
            <v>SOUTH</v>
          </cell>
          <cell r="L698" t="str">
            <v>SOUTH REGION</v>
          </cell>
        </row>
        <row r="699">
          <cell r="A699">
            <v>884</v>
          </cell>
          <cell r="B699" t="str">
            <v>884-10-A-ID-C1O-050</v>
          </cell>
          <cell r="C699">
            <v>391</v>
          </cell>
          <cell r="D699">
            <v>4884</v>
          </cell>
          <cell r="E699" t="str">
            <v>Yes</v>
          </cell>
          <cell r="F699" t="str">
            <v>AWS - Boise</v>
          </cell>
          <cell r="G699" t="str">
            <v>BU-116</v>
          </cell>
          <cell r="H699" t="str">
            <v>BOISE</v>
          </cell>
          <cell r="I699" t="str">
            <v>ORIDMT</v>
          </cell>
          <cell r="J699" t="str">
            <v>OREGON-IDAHO-MONTANA DISTRICT</v>
          </cell>
          <cell r="K699" t="str">
            <v>WEST</v>
          </cell>
          <cell r="L699" t="str">
            <v>WEST REGION</v>
          </cell>
        </row>
        <row r="700">
          <cell r="A700">
            <v>886</v>
          </cell>
          <cell r="B700" t="str">
            <v>886-10-A-MT-C1O-050</v>
          </cell>
          <cell r="C700">
            <v>392</v>
          </cell>
          <cell r="D700">
            <v>4886</v>
          </cell>
          <cell r="E700" t="str">
            <v>Yes</v>
          </cell>
          <cell r="F700" t="str">
            <v>AWS - Bozeman</v>
          </cell>
          <cell r="G700" t="str">
            <v>BU-112</v>
          </cell>
          <cell r="H700" t="str">
            <v>MONTANA</v>
          </cell>
          <cell r="I700" t="str">
            <v>ORIDMT</v>
          </cell>
          <cell r="J700" t="str">
            <v>OREGON-IDAHO-MONTANA DISTRICT</v>
          </cell>
          <cell r="K700" t="str">
            <v>WEST</v>
          </cell>
          <cell r="L700" t="str">
            <v>WEST REGION</v>
          </cell>
        </row>
        <row r="701">
          <cell r="A701">
            <v>889</v>
          </cell>
          <cell r="B701" t="str">
            <v>889-10-A-MT-C1O-050</v>
          </cell>
          <cell r="C701">
            <v>393</v>
          </cell>
          <cell r="D701">
            <v>4889</v>
          </cell>
          <cell r="E701" t="str">
            <v>Yes</v>
          </cell>
          <cell r="F701" t="str">
            <v>AWS - Missoula</v>
          </cell>
          <cell r="G701" t="str">
            <v>BU-112</v>
          </cell>
          <cell r="H701" t="str">
            <v>MONTANA</v>
          </cell>
          <cell r="I701" t="str">
            <v>ORIDMT</v>
          </cell>
          <cell r="J701" t="str">
            <v>OREGON-IDAHO-MONTANA DISTRICT</v>
          </cell>
          <cell r="K701" t="str">
            <v>WEST</v>
          </cell>
          <cell r="L701" t="str">
            <v>WEST REGION</v>
          </cell>
        </row>
        <row r="702">
          <cell r="A702">
            <v>891</v>
          </cell>
          <cell r="B702" t="str">
            <v>891-10-A-MN-C1O-050</v>
          </cell>
          <cell r="C702">
            <v>394</v>
          </cell>
          <cell r="D702">
            <v>4891</v>
          </cell>
          <cell r="E702" t="str">
            <v>Yes</v>
          </cell>
          <cell r="F702" t="str">
            <v>AWS - Sauk Rapids</v>
          </cell>
          <cell r="G702" t="str">
            <v>BU-272</v>
          </cell>
          <cell r="H702" t="str">
            <v>ST CLOUD</v>
          </cell>
          <cell r="I702" t="str">
            <v>MINNESOTA</v>
          </cell>
          <cell r="J702" t="str">
            <v>MINNESOTA DISTRICT</v>
          </cell>
          <cell r="K702" t="str">
            <v>MIDWEST</v>
          </cell>
          <cell r="L702" t="str">
            <v>MIDWEST REGION</v>
          </cell>
        </row>
        <row r="703">
          <cell r="A703">
            <v>892</v>
          </cell>
          <cell r="B703" t="str">
            <v>892-10-A-MT-C1O-050</v>
          </cell>
          <cell r="C703">
            <v>395</v>
          </cell>
          <cell r="D703">
            <v>4892</v>
          </cell>
          <cell r="E703" t="str">
            <v>Yes</v>
          </cell>
          <cell r="F703" t="str">
            <v>AWS - Billings</v>
          </cell>
          <cell r="G703" t="str">
            <v>BU-112</v>
          </cell>
          <cell r="H703" t="str">
            <v>MONTANA</v>
          </cell>
          <cell r="I703" t="str">
            <v>ORIDMT</v>
          </cell>
          <cell r="J703" t="str">
            <v>OREGON-IDAHO-MONTANA DISTRICT</v>
          </cell>
          <cell r="K703" t="str">
            <v>WEST</v>
          </cell>
          <cell r="L703" t="str">
            <v>WEST REGION</v>
          </cell>
        </row>
        <row r="704">
          <cell r="A704">
            <v>893</v>
          </cell>
          <cell r="B704" t="str">
            <v>893-10-A-CA-3PO-050</v>
          </cell>
          <cell r="C704">
            <v>396</v>
          </cell>
          <cell r="D704">
            <v>4893</v>
          </cell>
          <cell r="E704" t="str">
            <v>Yes</v>
          </cell>
          <cell r="F704" t="str">
            <v>AWS - Daly City</v>
          </cell>
          <cell r="G704" t="str">
            <v>BU-123</v>
          </cell>
          <cell r="H704" t="str">
            <v>DALY CITY</v>
          </cell>
          <cell r="I704" t="str">
            <v>BAYAREA</v>
          </cell>
          <cell r="J704" t="str">
            <v>BAY AREA DISTRICT</v>
          </cell>
          <cell r="K704" t="str">
            <v>WEST</v>
          </cell>
          <cell r="L704" t="str">
            <v>WEST REGION</v>
          </cell>
        </row>
        <row r="705">
          <cell r="A705">
            <v>894</v>
          </cell>
          <cell r="B705" t="str">
            <v>894-10-A-MN-C1O-050</v>
          </cell>
          <cell r="C705">
            <v>397</v>
          </cell>
          <cell r="D705">
            <v>4894</v>
          </cell>
          <cell r="E705" t="str">
            <v>Yes</v>
          </cell>
          <cell r="F705" t="str">
            <v>AWS - Eden Prairie</v>
          </cell>
          <cell r="G705" t="str">
            <v>BU-044</v>
          </cell>
          <cell r="H705" t="str">
            <v>MINNEAPOLIS</v>
          </cell>
          <cell r="I705" t="str">
            <v>MINNESOTA</v>
          </cell>
          <cell r="J705" t="str">
            <v>MINNESOTA DISTRICT</v>
          </cell>
          <cell r="K705" t="str">
            <v>MIDWEST</v>
          </cell>
          <cell r="L705" t="str">
            <v>MIDWEST REGION</v>
          </cell>
        </row>
        <row r="706">
          <cell r="A706">
            <v>897</v>
          </cell>
          <cell r="B706" t="str">
            <v>897-10-A-IA-9BO-050</v>
          </cell>
          <cell r="C706">
            <v>398</v>
          </cell>
          <cell r="D706">
            <v>4897</v>
          </cell>
          <cell r="E706" t="str">
            <v>Yes</v>
          </cell>
          <cell r="F706" t="str">
            <v>AWS - Dubuque</v>
          </cell>
          <cell r="G706" t="str">
            <v>BU-049</v>
          </cell>
          <cell r="H706" t="str">
            <v>DUBUQUE</v>
          </cell>
          <cell r="I706" t="str">
            <v>WILLINOIS</v>
          </cell>
          <cell r="J706" t="str">
            <v>WESTERN ILLINOIS DISTRICT</v>
          </cell>
          <cell r="K706" t="str">
            <v>MIDWEST</v>
          </cell>
          <cell r="L706" t="str">
            <v>MIDWEST REGION</v>
          </cell>
        </row>
        <row r="707">
          <cell r="A707">
            <v>899</v>
          </cell>
          <cell r="B707" t="str">
            <v>899-10-A-MN-C1O-050</v>
          </cell>
          <cell r="C707">
            <v>399</v>
          </cell>
          <cell r="D707">
            <v>4899</v>
          </cell>
          <cell r="E707" t="str">
            <v>Yes</v>
          </cell>
          <cell r="F707" t="str">
            <v>AWS - Blain</v>
          </cell>
          <cell r="G707" t="str">
            <v>BU-043</v>
          </cell>
          <cell r="H707" t="str">
            <v>BLAINE</v>
          </cell>
          <cell r="I707" t="str">
            <v>MINNESOTA</v>
          </cell>
          <cell r="J707" t="str">
            <v>MINNESOTA DISTRICT</v>
          </cell>
          <cell r="K707" t="str">
            <v>MIDWEST</v>
          </cell>
          <cell r="L707" t="str">
            <v>MIDWEST REGION</v>
          </cell>
        </row>
        <row r="708">
          <cell r="A708">
            <v>902</v>
          </cell>
          <cell r="B708" t="str">
            <v>902-10-A-CA-3PO-050</v>
          </cell>
          <cell r="C708">
            <v>402</v>
          </cell>
          <cell r="D708">
            <v>4902</v>
          </cell>
          <cell r="E708" t="str">
            <v>Yes</v>
          </cell>
          <cell r="F708" t="str">
            <v>AWS - Gardena</v>
          </cell>
          <cell r="G708" t="str">
            <v>BU-052</v>
          </cell>
          <cell r="H708" t="str">
            <v>GARDENA / SOUTH LA</v>
          </cell>
          <cell r="I708" t="str">
            <v>LOSANGELES</v>
          </cell>
          <cell r="J708" t="str">
            <v>LOS ANGELES DISTRICT</v>
          </cell>
          <cell r="K708" t="str">
            <v>WEST</v>
          </cell>
          <cell r="L708" t="str">
            <v>WEST REGION</v>
          </cell>
        </row>
        <row r="709">
          <cell r="A709">
            <v>906</v>
          </cell>
          <cell r="B709" t="str">
            <v>906-10-A-CA-3PO-050</v>
          </cell>
          <cell r="C709">
            <v>404</v>
          </cell>
          <cell r="D709">
            <v>4906</v>
          </cell>
          <cell r="E709" t="str">
            <v>Yes</v>
          </cell>
          <cell r="F709" t="str">
            <v>AWS - Sun Valley</v>
          </cell>
          <cell r="G709" t="str">
            <v>BU-266</v>
          </cell>
          <cell r="H709" t="str">
            <v>SUN VALLEY</v>
          </cell>
          <cell r="I709" t="str">
            <v>LOSANGELES</v>
          </cell>
          <cell r="J709" t="str">
            <v>LOS ANGELES DISTRICT</v>
          </cell>
          <cell r="K709" t="str">
            <v>WEST</v>
          </cell>
          <cell r="L709" t="str">
            <v>WEST REGION</v>
          </cell>
        </row>
        <row r="710">
          <cell r="A710">
            <v>910</v>
          </cell>
          <cell r="B710" t="str">
            <v>910-10-A-CA-3PO-050</v>
          </cell>
          <cell r="C710">
            <v>406</v>
          </cell>
          <cell r="D710">
            <v>4910</v>
          </cell>
          <cell r="E710" t="str">
            <v>Yes</v>
          </cell>
          <cell r="F710" t="str">
            <v>Santa Barbara City</v>
          </cell>
          <cell r="G710" t="str">
            <v>BU-279</v>
          </cell>
          <cell r="H710" t="str">
            <v>SANTA BARBARA</v>
          </cell>
          <cell r="I710" t="str">
            <v>LOSANGELES</v>
          </cell>
          <cell r="J710" t="str">
            <v>LOS ANGELES DISTRICT</v>
          </cell>
          <cell r="K710" t="str">
            <v>WEST</v>
          </cell>
          <cell r="L710" t="str">
            <v>WEST REGION</v>
          </cell>
        </row>
        <row r="711">
          <cell r="A711">
            <v>915</v>
          </cell>
          <cell r="B711" t="str">
            <v>915-10-A-CA-C1O-050</v>
          </cell>
          <cell r="C711">
            <v>407</v>
          </cell>
          <cell r="D711">
            <v>4915</v>
          </cell>
          <cell r="E711" t="str">
            <v>Yes</v>
          </cell>
          <cell r="F711" t="str">
            <v>AWS - Santa Clara County</v>
          </cell>
          <cell r="G711" t="str">
            <v>BU-245</v>
          </cell>
          <cell r="H711" t="str">
            <v>SANTA CLARA</v>
          </cell>
          <cell r="I711" t="str">
            <v>BAYAREA</v>
          </cell>
          <cell r="J711" t="str">
            <v>BAY AREA DISTRICT</v>
          </cell>
          <cell r="K711" t="str">
            <v>WEST</v>
          </cell>
          <cell r="L711" t="str">
            <v>WEST REGION</v>
          </cell>
        </row>
        <row r="712">
          <cell r="A712">
            <v>916</v>
          </cell>
          <cell r="B712" t="str">
            <v>916-10-A-CA-C1O-050</v>
          </cell>
          <cell r="C712">
            <v>408</v>
          </cell>
          <cell r="D712">
            <v>4916</v>
          </cell>
          <cell r="E712" t="str">
            <v>Yes</v>
          </cell>
          <cell r="F712" t="str">
            <v>AWS - Alameda County</v>
          </cell>
          <cell r="G712" t="str">
            <v>BU-262</v>
          </cell>
          <cell r="H712" t="str">
            <v>ALAMEDA HAULING</v>
          </cell>
          <cell r="I712" t="str">
            <v>BAYAREA</v>
          </cell>
          <cell r="J712" t="str">
            <v>BAY AREA DISTRICT</v>
          </cell>
          <cell r="K712" t="str">
            <v>WEST</v>
          </cell>
          <cell r="L712" t="str">
            <v>WEST REGION</v>
          </cell>
        </row>
        <row r="713">
          <cell r="A713">
            <v>917</v>
          </cell>
          <cell r="B713" t="str">
            <v>917-10-A-CA-C1O-050</v>
          </cell>
          <cell r="C713">
            <v>409</v>
          </cell>
          <cell r="D713">
            <v>4917</v>
          </cell>
          <cell r="E713" t="str">
            <v>Yes</v>
          </cell>
          <cell r="F713" t="str">
            <v>AWS - Fresno</v>
          </cell>
          <cell r="G713" t="str">
            <v>BU-248</v>
          </cell>
          <cell r="H713" t="str">
            <v>FRESNO</v>
          </cell>
          <cell r="I713" t="str">
            <v>CCALIF</v>
          </cell>
          <cell r="J713" t="str">
            <v>CENTRAL CALIFORNIA DISTRICT</v>
          </cell>
          <cell r="K713" t="str">
            <v>WEST</v>
          </cell>
          <cell r="L713" t="str">
            <v>WEST REGION</v>
          </cell>
        </row>
        <row r="714">
          <cell r="A714">
            <v>922</v>
          </cell>
          <cell r="B714" t="str">
            <v>922-10-A-CA-3PO-050</v>
          </cell>
          <cell r="C714">
            <v>410</v>
          </cell>
          <cell r="D714">
            <v>4922</v>
          </cell>
          <cell r="E714" t="str">
            <v>Yes</v>
          </cell>
          <cell r="F714" t="str">
            <v>AWS - Sacramento</v>
          </cell>
          <cell r="G714" t="str">
            <v>BU-252</v>
          </cell>
          <cell r="H714" t="str">
            <v>SACRAMENTO</v>
          </cell>
          <cell r="I714" t="str">
            <v>CCALIF</v>
          </cell>
          <cell r="J714" t="str">
            <v>CENTRAL CALIFORNIA DISTRICT</v>
          </cell>
          <cell r="K714" t="str">
            <v>WEST</v>
          </cell>
          <cell r="L714" t="str">
            <v>WEST REGION</v>
          </cell>
        </row>
        <row r="715">
          <cell r="A715">
            <v>923</v>
          </cell>
          <cell r="B715" t="str">
            <v>923-10-A-MN-C1O-050</v>
          </cell>
          <cell r="C715">
            <v>411</v>
          </cell>
          <cell r="D715">
            <v>4923</v>
          </cell>
          <cell r="E715" t="str">
            <v>Yes</v>
          </cell>
          <cell r="F715" t="str">
            <v>AWS - Inver Grove Heights</v>
          </cell>
          <cell r="G715" t="str">
            <v>BU-047</v>
          </cell>
          <cell r="H715" t="str">
            <v>ST. PAUL</v>
          </cell>
          <cell r="I715" t="str">
            <v>MINNESOTA</v>
          </cell>
          <cell r="J715" t="str">
            <v>MINNESOTA DISTRICT</v>
          </cell>
          <cell r="K715" t="str">
            <v>MIDWEST</v>
          </cell>
          <cell r="L715" t="str">
            <v>MIDWEST REGION</v>
          </cell>
        </row>
        <row r="716">
          <cell r="A716">
            <v>924</v>
          </cell>
          <cell r="B716" t="str">
            <v>924-10-A-IN-8WO-050</v>
          </cell>
          <cell r="C716">
            <v>412</v>
          </cell>
          <cell r="D716">
            <v>4924</v>
          </cell>
          <cell r="E716" t="str">
            <v>Yes</v>
          </cell>
          <cell r="F716" t="str">
            <v>AWS - Evansville</v>
          </cell>
          <cell r="G716" t="str">
            <v>BU-105</v>
          </cell>
          <cell r="H716" t="str">
            <v>EVANSVILLE</v>
          </cell>
          <cell r="I716" t="str">
            <v>KENTUCKYTN</v>
          </cell>
          <cell r="J716" t="str">
            <v>KENTUCKY-TENNESSEE DISTRICT</v>
          </cell>
          <cell r="K716" t="str">
            <v>MIDWEST</v>
          </cell>
          <cell r="L716" t="str">
            <v>MIDWEST REGION</v>
          </cell>
        </row>
        <row r="717">
          <cell r="A717">
            <v>925</v>
          </cell>
          <cell r="B717" t="str">
            <v>925-10-A-CA-3PO-050</v>
          </cell>
          <cell r="C717">
            <v>413</v>
          </cell>
          <cell r="D717">
            <v>4925</v>
          </cell>
          <cell r="E717" t="str">
            <v>Yes</v>
          </cell>
          <cell r="F717" t="str">
            <v>AWS - San Mateo County</v>
          </cell>
          <cell r="G717" t="str">
            <v>BU-013</v>
          </cell>
          <cell r="H717" t="str">
            <v>SAN MATEO HAULING</v>
          </cell>
          <cell r="I717" t="str">
            <v>BAYAREA</v>
          </cell>
          <cell r="J717" t="str">
            <v>BAY AREA DISTRICT</v>
          </cell>
          <cell r="K717" t="str">
            <v>WEST</v>
          </cell>
          <cell r="L717" t="str">
            <v>WEST REGION</v>
          </cell>
        </row>
        <row r="718">
          <cell r="A718">
            <v>928</v>
          </cell>
          <cell r="B718" t="str">
            <v>928-10-A-IL-C1O-050</v>
          </cell>
          <cell r="C718">
            <v>415</v>
          </cell>
          <cell r="D718">
            <v>4928</v>
          </cell>
          <cell r="E718" t="str">
            <v>Yes</v>
          </cell>
          <cell r="F718" t="str">
            <v>AWS - Quincy</v>
          </cell>
          <cell r="G718" t="str">
            <v>BU-031</v>
          </cell>
          <cell r="H718" t="str">
            <v>QUINCY</v>
          </cell>
          <cell r="I718" t="str">
            <v>WILLINOIS</v>
          </cell>
          <cell r="J718" t="str">
            <v>WESTERN ILLINOIS DISTRICT</v>
          </cell>
          <cell r="K718" t="str">
            <v>MIDWEST</v>
          </cell>
          <cell r="L718" t="str">
            <v>MIDWEST REGION</v>
          </cell>
        </row>
        <row r="719">
          <cell r="A719">
            <v>930</v>
          </cell>
          <cell r="B719" t="str">
            <v>930-10-A-WI-C1O-050</v>
          </cell>
          <cell r="C719">
            <v>417</v>
          </cell>
          <cell r="D719">
            <v>4930</v>
          </cell>
          <cell r="E719" t="str">
            <v>Yes</v>
          </cell>
          <cell r="F719" t="str">
            <v>AWS - Wisconsin</v>
          </cell>
          <cell r="G719" t="str">
            <v>BU-046</v>
          </cell>
          <cell r="H719" t="str">
            <v>RICE LAKE</v>
          </cell>
          <cell r="I719" t="str">
            <v>MINNESOTA</v>
          </cell>
          <cell r="J719" t="str">
            <v>MINNESOTA DISTRICT</v>
          </cell>
          <cell r="K719" t="str">
            <v>MIDWEST</v>
          </cell>
          <cell r="L719" t="str">
            <v>MIDWEST REGION</v>
          </cell>
        </row>
        <row r="720">
          <cell r="A720">
            <v>933</v>
          </cell>
          <cell r="B720" t="str">
            <v>933-10-A-IL-C1O-050</v>
          </cell>
          <cell r="C720">
            <v>418</v>
          </cell>
          <cell r="D720">
            <v>4933</v>
          </cell>
          <cell r="E720" t="str">
            <v>Yes</v>
          </cell>
          <cell r="F720" t="str">
            <v>AWS - Elgin</v>
          </cell>
          <cell r="G720" t="str">
            <v>BU-037</v>
          </cell>
          <cell r="H720" t="str">
            <v>ELGIN</v>
          </cell>
          <cell r="I720" t="str">
            <v>CHICAGO</v>
          </cell>
          <cell r="J720" t="str">
            <v>CHICAGO DISTRICT</v>
          </cell>
          <cell r="K720" t="str">
            <v>MIDWEST</v>
          </cell>
          <cell r="L720" t="str">
            <v>MIDWEST REGION</v>
          </cell>
        </row>
        <row r="721">
          <cell r="A721">
            <v>936</v>
          </cell>
          <cell r="B721" t="str">
            <v>936-10-A-IL-E3O-050</v>
          </cell>
          <cell r="C721">
            <v>419</v>
          </cell>
          <cell r="D721">
            <v>4936</v>
          </cell>
          <cell r="F721" t="str">
            <v>Sexton-Congress Development</v>
          </cell>
          <cell r="G721" t="str">
            <v>BU-937</v>
          </cell>
          <cell r="H721" t="str">
            <v>NON-OP CHICAGO SUBURBAN</v>
          </cell>
          <cell r="I721" t="str">
            <v>CHICAGO</v>
          </cell>
          <cell r="J721" t="str">
            <v>CHICAGO DISTRICT</v>
          </cell>
          <cell r="K721" t="str">
            <v>MIDWEST</v>
          </cell>
          <cell r="L721" t="str">
            <v>MIDWEST REGION</v>
          </cell>
        </row>
        <row r="722">
          <cell r="A722">
            <v>939</v>
          </cell>
          <cell r="B722" t="str">
            <v>939-10-A-NC-9BO-050</v>
          </cell>
          <cell r="C722">
            <v>420</v>
          </cell>
          <cell r="D722">
            <v>4939</v>
          </cell>
          <cell r="E722" t="str">
            <v>Yes</v>
          </cell>
          <cell r="F722" t="str">
            <v>AWS - Raleigh</v>
          </cell>
          <cell r="G722" t="str">
            <v>BU-157</v>
          </cell>
          <cell r="H722" t="str">
            <v>RALEIGH / DURHAM</v>
          </cell>
          <cell r="I722" t="str">
            <v>CAROLINAS</v>
          </cell>
          <cell r="J722" t="str">
            <v>CAROLINAS DISTRICT</v>
          </cell>
          <cell r="K722" t="str">
            <v>EAST</v>
          </cell>
          <cell r="L722" t="str">
            <v>EAST REGION</v>
          </cell>
        </row>
        <row r="723">
          <cell r="A723">
            <v>954</v>
          </cell>
          <cell r="B723" t="str">
            <v>954-10-A-MA-8OO-050</v>
          </cell>
          <cell r="C723">
            <v>422</v>
          </cell>
          <cell r="D723">
            <v>4954</v>
          </cell>
          <cell r="E723" t="str">
            <v>Yes</v>
          </cell>
          <cell r="F723" t="str">
            <v>AWS - Auburn</v>
          </cell>
          <cell r="G723" t="str">
            <v>BU-127</v>
          </cell>
          <cell r="H723" t="str">
            <v>SPRINGFIELD MA</v>
          </cell>
          <cell r="I723" t="str">
            <v>NEWENG</v>
          </cell>
          <cell r="J723" t="str">
            <v>NEW ENGLAND DISTRICT</v>
          </cell>
          <cell r="K723" t="str">
            <v>EAST</v>
          </cell>
          <cell r="L723" t="str">
            <v>EAST REGION</v>
          </cell>
        </row>
        <row r="724">
          <cell r="A724">
            <v>955</v>
          </cell>
          <cell r="B724" t="str">
            <v>955-10-A-MA-8OO-050</v>
          </cell>
          <cell r="C724">
            <v>423</v>
          </cell>
          <cell r="D724">
            <v>4955</v>
          </cell>
          <cell r="E724" t="str">
            <v>Yes</v>
          </cell>
          <cell r="F724" t="str">
            <v>AWS - Pittsfield</v>
          </cell>
          <cell r="G724" t="str">
            <v>BU-150</v>
          </cell>
          <cell r="H724" t="str">
            <v>ALBANY</v>
          </cell>
          <cell r="I724" t="str">
            <v>NEW YORK</v>
          </cell>
          <cell r="J724" t="str">
            <v>NEW YORK DISTRICT</v>
          </cell>
          <cell r="K724" t="str">
            <v>EAST</v>
          </cell>
          <cell r="L724" t="str">
            <v>EAST REGION</v>
          </cell>
        </row>
        <row r="725">
          <cell r="A725">
            <v>956</v>
          </cell>
          <cell r="B725" t="str">
            <v>956-10-A-MA-8OO-050</v>
          </cell>
          <cell r="C725">
            <v>424</v>
          </cell>
          <cell r="D725">
            <v>4956</v>
          </cell>
          <cell r="E725" t="str">
            <v>Yes</v>
          </cell>
          <cell r="F725" t="str">
            <v>Springfield</v>
          </cell>
          <cell r="G725" t="str">
            <v>BU-127</v>
          </cell>
          <cell r="H725" t="str">
            <v>SPRINGFIELD MA</v>
          </cell>
          <cell r="I725" t="str">
            <v>NEWENG</v>
          </cell>
          <cell r="J725" t="str">
            <v>NEW ENGLAND DISTRICT</v>
          </cell>
          <cell r="K725" t="str">
            <v>EAST</v>
          </cell>
          <cell r="L725" t="str">
            <v>EAST REGION</v>
          </cell>
        </row>
        <row r="726">
          <cell r="A726">
            <v>957</v>
          </cell>
          <cell r="B726" t="str">
            <v>957-10-A-VA-9BO-050</v>
          </cell>
          <cell r="C726">
            <v>425</v>
          </cell>
          <cell r="D726">
            <v>4957</v>
          </cell>
          <cell r="E726" t="str">
            <v>Yes</v>
          </cell>
          <cell r="F726" t="str">
            <v>AWS - Williamsburg-Yorktown</v>
          </cell>
          <cell r="G726" t="str">
            <v>BU-131</v>
          </cell>
          <cell r="H726" t="str">
            <v>SE VIRGINIA HAULING &amp; T/S</v>
          </cell>
          <cell r="I726" t="str">
            <v>VIRGINIA</v>
          </cell>
          <cell r="J726" t="str">
            <v>VIRGINIA DISTRICT</v>
          </cell>
          <cell r="K726" t="str">
            <v>EAST</v>
          </cell>
          <cell r="L726" t="str">
            <v>EAST REGION</v>
          </cell>
        </row>
        <row r="727">
          <cell r="A727">
            <v>959</v>
          </cell>
          <cell r="B727" t="str">
            <v>959-10-A-FL-C1O-050</v>
          </cell>
          <cell r="C727">
            <v>427</v>
          </cell>
          <cell r="D727">
            <v>4959</v>
          </cell>
          <cell r="E727" t="str">
            <v>Yes</v>
          </cell>
          <cell r="F727" t="str">
            <v>AWS - Pensacola</v>
          </cell>
          <cell r="G727" t="str">
            <v>BU-200</v>
          </cell>
          <cell r="H727" t="str">
            <v>PENSACOLA</v>
          </cell>
          <cell r="I727" t="str">
            <v>GULFCOAST</v>
          </cell>
          <cell r="J727" t="str">
            <v>GULF COAST DISTRICT</v>
          </cell>
          <cell r="K727" t="str">
            <v>SOUTH</v>
          </cell>
          <cell r="L727" t="str">
            <v>SOUTH REGION</v>
          </cell>
        </row>
        <row r="728">
          <cell r="A728">
            <v>964</v>
          </cell>
          <cell r="B728" t="str">
            <v>964-10-A-NY-C1O-050</v>
          </cell>
          <cell r="C728">
            <v>429</v>
          </cell>
          <cell r="D728">
            <v>4964</v>
          </cell>
          <cell r="E728" t="str">
            <v>Yes</v>
          </cell>
          <cell r="F728" t="str">
            <v>AWS - Albany</v>
          </cell>
          <cell r="G728" t="str">
            <v>BU-150</v>
          </cell>
          <cell r="H728" t="str">
            <v>ALBANY</v>
          </cell>
          <cell r="I728" t="str">
            <v>NEW YORK</v>
          </cell>
          <cell r="J728" t="str">
            <v>NEW YORK DISTRICT</v>
          </cell>
          <cell r="K728" t="str">
            <v>EAST</v>
          </cell>
          <cell r="L728" t="str">
            <v>EAST REGION</v>
          </cell>
        </row>
        <row r="729">
          <cell r="A729">
            <v>965</v>
          </cell>
          <cell r="B729" t="str">
            <v>965-10-A-VA-9BO-050</v>
          </cell>
          <cell r="C729">
            <v>430</v>
          </cell>
          <cell r="D729">
            <v>4965</v>
          </cell>
          <cell r="E729" t="str">
            <v>Yes</v>
          </cell>
          <cell r="F729" t="str">
            <v>AWS - Richmond</v>
          </cell>
          <cell r="G729" t="str">
            <v>BU-125</v>
          </cell>
          <cell r="H729" t="str">
            <v>RICHMOND</v>
          </cell>
          <cell r="I729" t="str">
            <v>VIRGINIA</v>
          </cell>
          <cell r="J729" t="str">
            <v>VIRGINIA DISTRICT</v>
          </cell>
          <cell r="K729" t="str">
            <v>EAST</v>
          </cell>
          <cell r="L729" t="str">
            <v>EAST REGION</v>
          </cell>
        </row>
        <row r="730">
          <cell r="A730">
            <v>971</v>
          </cell>
          <cell r="B730" t="str">
            <v>971-10-A-WV-C1O-050</v>
          </cell>
          <cell r="C730">
            <v>431</v>
          </cell>
          <cell r="D730">
            <v>4971</v>
          </cell>
          <cell r="E730" t="str">
            <v>Yes</v>
          </cell>
          <cell r="F730" t="str">
            <v>AWS - Huntington</v>
          </cell>
          <cell r="G730" t="str">
            <v>BU-212</v>
          </cell>
          <cell r="H730" t="str">
            <v>HUNTINGTON</v>
          </cell>
          <cell r="I730" t="str">
            <v>WPENN</v>
          </cell>
          <cell r="J730" t="str">
            <v>WESTERN PENNSYLVANIA DISTRICT</v>
          </cell>
          <cell r="K730" t="str">
            <v>EAST</v>
          </cell>
          <cell r="L730" t="str">
            <v>EAST REGION</v>
          </cell>
        </row>
        <row r="731">
          <cell r="A731">
            <v>972</v>
          </cell>
          <cell r="B731" t="str">
            <v>972-10-A-WV-C1O-050</v>
          </cell>
          <cell r="C731">
            <v>432</v>
          </cell>
          <cell r="D731">
            <v>4972</v>
          </cell>
          <cell r="E731" t="str">
            <v>Yes</v>
          </cell>
          <cell r="F731" t="str">
            <v>AWS - Fairmont</v>
          </cell>
          <cell r="G731" t="str">
            <v>BU-211</v>
          </cell>
          <cell r="H731" t="str">
            <v>NORTHERN W VIRGINIA</v>
          </cell>
          <cell r="I731" t="str">
            <v>WPENN</v>
          </cell>
          <cell r="J731" t="str">
            <v>WESTERN PENNSYLVANIA DISTRICT</v>
          </cell>
          <cell r="K731" t="str">
            <v>EAST</v>
          </cell>
          <cell r="L731" t="str">
            <v>EAST REGION</v>
          </cell>
        </row>
        <row r="732">
          <cell r="A732">
            <v>973</v>
          </cell>
          <cell r="B732" t="str">
            <v>973-10-A-VA-9BO-050</v>
          </cell>
          <cell r="C732">
            <v>433</v>
          </cell>
          <cell r="D732">
            <v>4973</v>
          </cell>
          <cell r="E732" t="str">
            <v>Yes</v>
          </cell>
          <cell r="F732" t="str">
            <v>AWS - Roanoke Valley</v>
          </cell>
          <cell r="G732" t="str">
            <v>BU-128</v>
          </cell>
          <cell r="H732" t="str">
            <v>SW VIRGINIA</v>
          </cell>
          <cell r="I732" t="str">
            <v>VIRGINIA</v>
          </cell>
          <cell r="J732" t="str">
            <v>VIRGINIA DISTRICT</v>
          </cell>
          <cell r="K732" t="str">
            <v>EAST</v>
          </cell>
          <cell r="L732" t="str">
            <v>EAST REGION</v>
          </cell>
        </row>
        <row r="733">
          <cell r="A733">
            <v>974</v>
          </cell>
          <cell r="B733" t="str">
            <v>974-10-A-VA-9BO-050</v>
          </cell>
          <cell r="C733">
            <v>434</v>
          </cell>
          <cell r="D733">
            <v>4974</v>
          </cell>
          <cell r="E733" t="str">
            <v>Yes</v>
          </cell>
          <cell r="F733" t="str">
            <v>AWS - Lynchburg</v>
          </cell>
          <cell r="G733" t="str">
            <v>BU-128</v>
          </cell>
          <cell r="H733" t="str">
            <v>SW VIRGINIA</v>
          </cell>
          <cell r="I733" t="str">
            <v>VIRGINIA</v>
          </cell>
          <cell r="J733" t="str">
            <v>VIRGINIA DISTRICT</v>
          </cell>
          <cell r="K733" t="str">
            <v>EAST</v>
          </cell>
          <cell r="L733" t="str">
            <v>EAST REGION</v>
          </cell>
        </row>
        <row r="734">
          <cell r="A734">
            <v>975</v>
          </cell>
          <cell r="B734" t="str">
            <v>975-10-A-LA-9BO-050</v>
          </cell>
          <cell r="C734">
            <v>435</v>
          </cell>
          <cell r="D734">
            <v>4975</v>
          </cell>
          <cell r="E734" t="str">
            <v>Yes</v>
          </cell>
          <cell r="F734" t="str">
            <v>AWS - Shreveport</v>
          </cell>
          <cell r="G734" t="str">
            <v>BU-281</v>
          </cell>
          <cell r="H734" t="str">
            <v>SHREVEPORT</v>
          </cell>
          <cell r="I734" t="str">
            <v>ETEXAS</v>
          </cell>
          <cell r="J734" t="str">
            <v>EAST TEXAS DISTRICT</v>
          </cell>
          <cell r="K734" t="str">
            <v>SOUTH</v>
          </cell>
          <cell r="L734" t="str">
            <v>SOUTH REGION</v>
          </cell>
        </row>
        <row r="735">
          <cell r="A735">
            <v>976</v>
          </cell>
          <cell r="B735" t="str">
            <v>976-10-A-VA-9BO-050</v>
          </cell>
          <cell r="C735">
            <v>436</v>
          </cell>
          <cell r="D735">
            <v>4976</v>
          </cell>
          <cell r="E735" t="str">
            <v>Yes</v>
          </cell>
          <cell r="F735" t="str">
            <v>AWS - Winchester</v>
          </cell>
          <cell r="G735" t="str">
            <v>BU-209</v>
          </cell>
          <cell r="H735" t="str">
            <v>NORTHERN VIRGINIA</v>
          </cell>
          <cell r="I735" t="str">
            <v>CHESAPEAKE</v>
          </cell>
          <cell r="J735" t="str">
            <v>CHESAPEAKE DISTRICT</v>
          </cell>
          <cell r="K735" t="str">
            <v>EAST</v>
          </cell>
          <cell r="L735" t="str">
            <v>EAST REGION</v>
          </cell>
        </row>
        <row r="736">
          <cell r="A736">
            <v>979</v>
          </cell>
          <cell r="B736" t="str">
            <v>979-10-A-AL-9BO-050</v>
          </cell>
          <cell r="C736">
            <v>437</v>
          </cell>
          <cell r="D736">
            <v>4979</v>
          </cell>
          <cell r="E736" t="str">
            <v>Yes</v>
          </cell>
          <cell r="F736" t="str">
            <v>AWS - Huntsville</v>
          </cell>
          <cell r="G736" t="str">
            <v>BU-005</v>
          </cell>
          <cell r="H736" t="str">
            <v>HUNTSVILLE</v>
          </cell>
          <cell r="I736" t="str">
            <v>GEORGIA</v>
          </cell>
          <cell r="J736" t="str">
            <v>GEORGIA DISTRICT</v>
          </cell>
          <cell r="K736" t="str">
            <v>SOUTH</v>
          </cell>
          <cell r="L736" t="str">
            <v>SOUTH REGION</v>
          </cell>
        </row>
        <row r="737">
          <cell r="A737">
            <v>983</v>
          </cell>
          <cell r="B737" t="str">
            <v>983-10-A-AL-9BO-050</v>
          </cell>
          <cell r="C737">
            <v>438</v>
          </cell>
          <cell r="D737">
            <v>4983</v>
          </cell>
          <cell r="E737" t="str">
            <v>Yes</v>
          </cell>
          <cell r="F737" t="str">
            <v>AWS - Montgomery</v>
          </cell>
          <cell r="G737" t="str">
            <v>BU-199</v>
          </cell>
          <cell r="H737" t="str">
            <v>SOUTH CENTRAL ALABAMA</v>
          </cell>
          <cell r="I737" t="str">
            <v>GULFCOAST</v>
          </cell>
          <cell r="J737" t="str">
            <v>GULF COAST DISTRICT</v>
          </cell>
          <cell r="K737" t="str">
            <v>SOUTH</v>
          </cell>
          <cell r="L737" t="str">
            <v>SOUTH REGION</v>
          </cell>
        </row>
        <row r="738">
          <cell r="A738">
            <v>986</v>
          </cell>
          <cell r="B738" t="str">
            <v>986-10-A-AL-9BO-050</v>
          </cell>
          <cell r="C738">
            <v>441</v>
          </cell>
          <cell r="D738">
            <v>4986</v>
          </cell>
          <cell r="E738" t="str">
            <v>Yes</v>
          </cell>
          <cell r="F738" t="str">
            <v>AWS - Mobile</v>
          </cell>
          <cell r="G738" t="str">
            <v>BU-198</v>
          </cell>
          <cell r="H738" t="str">
            <v>MOBILE</v>
          </cell>
          <cell r="I738" t="str">
            <v>GULFCOAST</v>
          </cell>
          <cell r="J738" t="str">
            <v>GULF COAST DISTRICT</v>
          </cell>
          <cell r="K738" t="str">
            <v>SOUTH</v>
          </cell>
          <cell r="L738" t="str">
            <v>SOUTH REGION</v>
          </cell>
        </row>
        <row r="739">
          <cell r="A739">
            <v>991</v>
          </cell>
          <cell r="B739" t="str">
            <v>991-10-A-MS-9BO-050</v>
          </cell>
          <cell r="C739">
            <v>442</v>
          </cell>
          <cell r="D739">
            <v>4991</v>
          </cell>
          <cell r="E739" t="str">
            <v>Yes</v>
          </cell>
          <cell r="F739" t="str">
            <v>AWS - Hattiesburg</v>
          </cell>
          <cell r="G739" t="str">
            <v>BU-008</v>
          </cell>
          <cell r="H739" t="str">
            <v>JACKSON</v>
          </cell>
          <cell r="I739" t="str">
            <v>MISSVALLEY</v>
          </cell>
          <cell r="J739" t="str">
            <v>MISSISSIPPI VALLEY DISTRICT</v>
          </cell>
          <cell r="K739" t="str">
            <v>SOUTH</v>
          </cell>
          <cell r="L739" t="str">
            <v>SOUTH REGION</v>
          </cell>
        </row>
        <row r="740">
          <cell r="A740">
            <v>993</v>
          </cell>
          <cell r="B740" t="str">
            <v>993-10-A-KY-9BO-050</v>
          </cell>
          <cell r="C740">
            <v>443</v>
          </cell>
          <cell r="D740">
            <v>4993</v>
          </cell>
          <cell r="E740" t="str">
            <v>Yes</v>
          </cell>
          <cell r="F740" t="str">
            <v>AWS - Lexington</v>
          </cell>
          <cell r="G740" t="str">
            <v>BU-137</v>
          </cell>
          <cell r="H740" t="str">
            <v>LEXINGTON / FRANKFURT</v>
          </cell>
          <cell r="I740" t="str">
            <v>KENTUCKYTN</v>
          </cell>
          <cell r="J740" t="str">
            <v>KENTUCKY-TENNESSEE DISTRICT</v>
          </cell>
          <cell r="K740" t="str">
            <v>MIDWEST</v>
          </cell>
          <cell r="L740" t="str">
            <v>MIDWEST REGION</v>
          </cell>
        </row>
        <row r="741">
          <cell r="A741">
            <v>994</v>
          </cell>
          <cell r="B741" t="str">
            <v>994-10-A-KY-9BO-050</v>
          </cell>
          <cell r="C741">
            <v>444</v>
          </cell>
          <cell r="D741">
            <v>4994</v>
          </cell>
          <cell r="E741" t="str">
            <v>Yes</v>
          </cell>
          <cell r="F741" t="str">
            <v>AWS - Frankfort</v>
          </cell>
          <cell r="G741" t="str">
            <v>BU-137</v>
          </cell>
          <cell r="H741" t="str">
            <v>LEXINGTON / FRANKFURT</v>
          </cell>
          <cell r="I741" t="str">
            <v>KENTUCKYTN</v>
          </cell>
          <cell r="J741" t="str">
            <v>KENTUCKY-TENNESSEE DISTRICT</v>
          </cell>
          <cell r="K741" t="str">
            <v>MIDWEST</v>
          </cell>
          <cell r="L741" t="str">
            <v>MIDWEST REGION</v>
          </cell>
        </row>
        <row r="742">
          <cell r="A742">
            <v>997</v>
          </cell>
          <cell r="B742" t="str">
            <v>997-10-A-TN-9BO-050</v>
          </cell>
          <cell r="C742">
            <v>446</v>
          </cell>
          <cell r="D742">
            <v>4997</v>
          </cell>
          <cell r="E742" t="str">
            <v>Yes</v>
          </cell>
          <cell r="F742" t="str">
            <v>AWS - Chattanooga</v>
          </cell>
          <cell r="G742" t="str">
            <v>BU-006</v>
          </cell>
          <cell r="H742" t="str">
            <v>CHATTANOOGA</v>
          </cell>
          <cell r="I742" t="str">
            <v>GEORGIA</v>
          </cell>
          <cell r="J742" t="str">
            <v>GEORGIA DISTRICT</v>
          </cell>
          <cell r="K742" t="str">
            <v>SOUTH</v>
          </cell>
          <cell r="L742" t="str">
            <v>SOUTH REGION</v>
          </cell>
        </row>
        <row r="743">
          <cell r="A743">
            <v>999</v>
          </cell>
          <cell r="B743" t="str">
            <v>999-10-A-GA-9BO-050</v>
          </cell>
          <cell r="C743">
            <v>447</v>
          </cell>
          <cell r="D743">
            <v>4999</v>
          </cell>
          <cell r="E743" t="str">
            <v>Yes</v>
          </cell>
          <cell r="F743" t="str">
            <v>AWS - Rome</v>
          </cell>
          <cell r="G743" t="str">
            <v>BU-006</v>
          </cell>
          <cell r="H743" t="str">
            <v>CHATTANOOGA</v>
          </cell>
          <cell r="I743" t="str">
            <v>GEORGIA</v>
          </cell>
          <cell r="J743" t="str">
            <v>GEORGIA DISTRICT</v>
          </cell>
          <cell r="K743" t="str">
            <v>SOUTH</v>
          </cell>
          <cell r="L743" t="str">
            <v>SOUTH REGION</v>
          </cell>
        </row>
        <row r="744">
          <cell r="A744" t="str">
            <v>D26</v>
          </cell>
          <cell r="B744" t="str">
            <v>D26-10-A-LA-6CO-050</v>
          </cell>
          <cell r="C744">
            <v>491</v>
          </cell>
          <cell r="D744">
            <v>5001</v>
          </cell>
          <cell r="F744" t="str">
            <v>ERCA-Calcasieu</v>
          </cell>
          <cell r="G744" t="str">
            <v>BU-221</v>
          </cell>
          <cell r="H744" t="str">
            <v>CECOS</v>
          </cell>
          <cell r="I744" t="str">
            <v>HOUSTON</v>
          </cell>
          <cell r="J744" t="str">
            <v>HOUSTON DISTRICT</v>
          </cell>
          <cell r="K744" t="str">
            <v>SOUTH</v>
          </cell>
          <cell r="L744" t="str">
            <v>SOUTH REGION</v>
          </cell>
        </row>
        <row r="745">
          <cell r="A745" t="str">
            <v>F01</v>
          </cell>
          <cell r="B745" t="str">
            <v>F01-10-A-MT-D3O-050</v>
          </cell>
          <cell r="C745">
            <v>559</v>
          </cell>
          <cell r="D745">
            <v>5002</v>
          </cell>
          <cell r="F745" t="str">
            <v>Missoula Landfill</v>
          </cell>
          <cell r="G745" t="str">
            <v>BU-112</v>
          </cell>
          <cell r="H745" t="str">
            <v>MONTANA</v>
          </cell>
          <cell r="I745" t="str">
            <v>ORIDMT</v>
          </cell>
          <cell r="J745" t="str">
            <v>OREGON-IDAHO-MONTANA DISTRICT</v>
          </cell>
          <cell r="K745" t="str">
            <v>WEST</v>
          </cell>
          <cell r="L745" t="str">
            <v>WEST REGION</v>
          </cell>
        </row>
        <row r="746">
          <cell r="A746" t="str">
            <v>F04</v>
          </cell>
          <cell r="B746" t="str">
            <v>F04-10-A-MI-3PO-050</v>
          </cell>
          <cell r="C746">
            <v>561</v>
          </cell>
          <cell r="D746">
            <v>5003</v>
          </cell>
          <cell r="F746" t="str">
            <v>Milford Road Landfill</v>
          </cell>
          <cell r="G746" t="str">
            <v>BU-940</v>
          </cell>
          <cell r="H746" t="str">
            <v>NON-OP EASTERN MICHIGAN</v>
          </cell>
          <cell r="I746" t="str">
            <v>MICHIGAN</v>
          </cell>
          <cell r="J746" t="str">
            <v>MICHIGAN DISTRICT</v>
          </cell>
          <cell r="K746" t="str">
            <v>MIDWEST</v>
          </cell>
          <cell r="L746" t="str">
            <v>MIDWEST REGION</v>
          </cell>
        </row>
        <row r="747">
          <cell r="A747" t="str">
            <v>F05</v>
          </cell>
          <cell r="B747" t="str">
            <v>F05-10-A-PA-3PO-050</v>
          </cell>
          <cell r="C747">
            <v>562</v>
          </cell>
          <cell r="D747">
            <v>5004</v>
          </cell>
          <cell r="F747" t="str">
            <v>Mon Valley Landfill</v>
          </cell>
          <cell r="G747" t="str">
            <v>BU-166</v>
          </cell>
          <cell r="H747" t="str">
            <v>PITTSBURGH</v>
          </cell>
          <cell r="I747" t="str">
            <v>WPENN</v>
          </cell>
          <cell r="J747" t="str">
            <v>WESTERN PENNSYLVANIA DISTRICT</v>
          </cell>
          <cell r="K747" t="str">
            <v>EAST</v>
          </cell>
          <cell r="L747" t="str">
            <v>EAST REGION</v>
          </cell>
        </row>
        <row r="748">
          <cell r="A748" t="str">
            <v>F06</v>
          </cell>
          <cell r="B748" t="str">
            <v>F06-10-A-TN-3PO-050</v>
          </cell>
          <cell r="C748">
            <v>563</v>
          </cell>
          <cell r="D748">
            <v>5005</v>
          </cell>
          <cell r="F748" t="str">
            <v>Twin Oaks Landfill</v>
          </cell>
          <cell r="G748" t="str">
            <v>BU-970</v>
          </cell>
          <cell r="H748" t="str">
            <v>NON-OP TENNESSEE</v>
          </cell>
          <cell r="I748" t="str">
            <v>KENTUCKYTN</v>
          </cell>
          <cell r="J748" t="str">
            <v>KENTUCKY-TENNESSEE DISTRICT</v>
          </cell>
          <cell r="K748" t="str">
            <v>MIDWEST</v>
          </cell>
          <cell r="L748" t="str">
            <v>MIDWEST REGION</v>
          </cell>
        </row>
        <row r="749">
          <cell r="A749" t="str">
            <v>F08</v>
          </cell>
          <cell r="B749" t="str">
            <v>F08-10-A-OH-5ZO-050</v>
          </cell>
          <cell r="C749">
            <v>564</v>
          </cell>
          <cell r="D749">
            <v>5006</v>
          </cell>
          <cell r="F749" t="str">
            <v>Lorian County Landfill</v>
          </cell>
          <cell r="G749" t="str">
            <v>BU-077</v>
          </cell>
          <cell r="H749" t="str">
            <v>ELYRIA</v>
          </cell>
          <cell r="I749" t="str">
            <v>OHIO</v>
          </cell>
          <cell r="J749" t="str">
            <v>OHIO DISTRICT</v>
          </cell>
          <cell r="K749" t="str">
            <v>EAST</v>
          </cell>
          <cell r="L749" t="str">
            <v>EAST REGION</v>
          </cell>
        </row>
        <row r="750">
          <cell r="A750" t="str">
            <v>F11</v>
          </cell>
          <cell r="B750" t="str">
            <v>F11-10-A-MI-E7O-050</v>
          </cell>
          <cell r="C750">
            <v>565</v>
          </cell>
          <cell r="D750">
            <v>5007</v>
          </cell>
          <cell r="F750" t="str">
            <v>C &amp; C Landfill</v>
          </cell>
          <cell r="G750" t="str">
            <v>BU-083</v>
          </cell>
          <cell r="H750" t="str">
            <v>KALAMAZOO</v>
          </cell>
          <cell r="I750" t="str">
            <v>MICHIGAN</v>
          </cell>
          <cell r="J750" t="str">
            <v>MICHIGAN DISTRICT</v>
          </cell>
          <cell r="K750" t="str">
            <v>MIDWEST</v>
          </cell>
          <cell r="L750" t="str">
            <v>MIDWEST REGION</v>
          </cell>
        </row>
        <row r="751">
          <cell r="A751" t="str">
            <v>F12</v>
          </cell>
          <cell r="B751" t="str">
            <v>F12-10-A-MO-8IO-050</v>
          </cell>
          <cell r="C751">
            <v>566</v>
          </cell>
          <cell r="D751">
            <v>5008</v>
          </cell>
          <cell r="F751" t="str">
            <v>Praireview Landfill</v>
          </cell>
          <cell r="G751" t="str">
            <v>BU-099</v>
          </cell>
          <cell r="H751" t="str">
            <v>SPRINGFIELD MO</v>
          </cell>
          <cell r="I751" t="str">
            <v>W MO/OK</v>
          </cell>
          <cell r="J751" t="str">
            <v>W MISSOURI/OKLAHOMA DISTRICT</v>
          </cell>
          <cell r="K751" t="str">
            <v>MIDWEST</v>
          </cell>
          <cell r="L751" t="str">
            <v>MIDWEST REGION</v>
          </cell>
        </row>
        <row r="752">
          <cell r="A752" t="str">
            <v>F27</v>
          </cell>
          <cell r="B752" t="str">
            <v>F27-10-A-KS-3PO-050</v>
          </cell>
          <cell r="C752">
            <v>568</v>
          </cell>
          <cell r="D752">
            <v>5009</v>
          </cell>
          <cell r="F752" t="str">
            <v>Finney Country Landfill</v>
          </cell>
          <cell r="G752" t="str">
            <v>BU-960</v>
          </cell>
          <cell r="H752" t="str">
            <v>NON-OP OKLAHOMA / WEST TEXAS</v>
          </cell>
          <cell r="I752" t="str">
            <v>W MO/OK</v>
          </cell>
          <cell r="J752" t="str">
            <v>W MISSOURI/OKLAHOMA DISTRICT</v>
          </cell>
          <cell r="K752" t="str">
            <v>MIDWEST</v>
          </cell>
          <cell r="L752" t="str">
            <v>MIDWEST REGION</v>
          </cell>
        </row>
        <row r="753">
          <cell r="A753" t="str">
            <v>F31</v>
          </cell>
          <cell r="B753" t="str">
            <v>F31-10-A-NC-3PO-050</v>
          </cell>
          <cell r="C753">
            <v>571</v>
          </cell>
          <cell r="D753">
            <v>5010</v>
          </cell>
          <cell r="F753" t="str">
            <v>CMS Landfill</v>
          </cell>
          <cell r="G753" t="str">
            <v>BU-156</v>
          </cell>
          <cell r="H753" t="str">
            <v>CHARLOTTE POST COLLECTION</v>
          </cell>
          <cell r="I753" t="str">
            <v>CAROLINAS</v>
          </cell>
          <cell r="J753" t="str">
            <v>CAROLINAS DISTRICT</v>
          </cell>
          <cell r="K753" t="str">
            <v>EAST</v>
          </cell>
          <cell r="L753" t="str">
            <v>EAST REGION</v>
          </cell>
        </row>
        <row r="754">
          <cell r="A754" t="str">
            <v>F55</v>
          </cell>
          <cell r="B754" t="str">
            <v>F55-10-A-WI-3PO-050</v>
          </cell>
          <cell r="C754">
            <v>593</v>
          </cell>
          <cell r="D754">
            <v>5011</v>
          </cell>
          <cell r="F754" t="str">
            <v>Lake Area 2054 LF (closed)</v>
          </cell>
          <cell r="G754" t="str">
            <v>BU-948</v>
          </cell>
          <cell r="H754" t="str">
            <v>NON-OP MINNESOTA</v>
          </cell>
          <cell r="I754" t="str">
            <v>MINNESOTA</v>
          </cell>
          <cell r="J754" t="str">
            <v>MINNESOTA DISTRICT</v>
          </cell>
          <cell r="K754" t="str">
            <v>MIDWEST</v>
          </cell>
          <cell r="L754" t="str">
            <v>MIDWEST REGION</v>
          </cell>
        </row>
        <row r="755">
          <cell r="A755" t="str">
            <v>F56</v>
          </cell>
          <cell r="B755" t="str">
            <v>F56-10-A-WI-3PO-050</v>
          </cell>
          <cell r="C755">
            <v>594</v>
          </cell>
          <cell r="D755">
            <v>5012</v>
          </cell>
          <cell r="F755" t="str">
            <v>Lake Area South Expansion</v>
          </cell>
          <cell r="G755" t="str">
            <v>BU-948</v>
          </cell>
          <cell r="H755" t="str">
            <v>NON-OP MINNESOTA</v>
          </cell>
          <cell r="I755" t="str">
            <v>MINNESOTA</v>
          </cell>
          <cell r="J755" t="str">
            <v>MINNESOTA DISTRICT</v>
          </cell>
          <cell r="K755" t="str">
            <v>MIDWEST</v>
          </cell>
          <cell r="L755" t="str">
            <v>MIDWEST REGION</v>
          </cell>
        </row>
        <row r="756">
          <cell r="A756" t="str">
            <v>F63</v>
          </cell>
          <cell r="B756" t="str">
            <v>F63-10-A-TX-3PO-050</v>
          </cell>
          <cell r="C756">
            <v>601</v>
          </cell>
          <cell r="D756">
            <v>5013</v>
          </cell>
          <cell r="F756" t="str">
            <v>Galveston County Landfill</v>
          </cell>
          <cell r="G756" t="str">
            <v>BU-944</v>
          </cell>
          <cell r="H756" t="str">
            <v>NON-OP HOUSTON</v>
          </cell>
          <cell r="I756" t="str">
            <v>HOUSTON</v>
          </cell>
          <cell r="J756" t="str">
            <v>HOUSTON DISTRICT</v>
          </cell>
          <cell r="K756" t="str">
            <v>SOUTH</v>
          </cell>
          <cell r="L756" t="str">
            <v>SOUTH REGION</v>
          </cell>
        </row>
        <row r="757">
          <cell r="A757" t="str">
            <v>G01</v>
          </cell>
          <cell r="B757" t="str">
            <v>G01-10-A-CA-3PO-050</v>
          </cell>
          <cell r="C757">
            <v>623</v>
          </cell>
          <cell r="D757">
            <v>5014</v>
          </cell>
          <cell r="F757" t="str">
            <v>Azusa Gas Systems</v>
          </cell>
          <cell r="G757" t="str">
            <v>BU-264</v>
          </cell>
          <cell r="H757" t="str">
            <v>SUNSHINE CANYON LANDFILL</v>
          </cell>
          <cell r="I757" t="str">
            <v>LOSANGELES</v>
          </cell>
          <cell r="J757" t="str">
            <v>LOS ANGELES DISTRICT</v>
          </cell>
          <cell r="K757" t="str">
            <v>WEST</v>
          </cell>
          <cell r="L757" t="str">
            <v>WEST REGION</v>
          </cell>
        </row>
        <row r="758">
          <cell r="A758" t="str">
            <v>K01</v>
          </cell>
          <cell r="B758" t="str">
            <v>K01-10-A-MA-5TO-050</v>
          </cell>
          <cell r="C758">
            <v>727</v>
          </cell>
          <cell r="D758">
            <v>5015</v>
          </cell>
          <cell r="F758" t="str">
            <v>AW  Randolph Landfill</v>
          </cell>
          <cell r="G758" t="str">
            <v>BU-954</v>
          </cell>
          <cell r="H758" t="str">
            <v>NON-OP NEW ENGLAND</v>
          </cell>
          <cell r="I758" t="str">
            <v>NEWENG</v>
          </cell>
          <cell r="J758" t="str">
            <v>NEW ENGLAND DISTRICT</v>
          </cell>
          <cell r="K758" t="str">
            <v>EAST</v>
          </cell>
          <cell r="L758" t="str">
            <v>EAST REGION</v>
          </cell>
        </row>
        <row r="759">
          <cell r="A759" t="str">
            <v>K02</v>
          </cell>
          <cell r="B759" t="str">
            <v>K02-10-A-MA-3PO-050</v>
          </cell>
          <cell r="C759">
            <v>728</v>
          </cell>
          <cell r="D759">
            <v>5016</v>
          </cell>
          <cell r="F759" t="str">
            <v>AW -E Bridgewater Landfill</v>
          </cell>
          <cell r="G759" t="str">
            <v>BU-954</v>
          </cell>
          <cell r="H759" t="str">
            <v>NON-OP NEW ENGLAND</v>
          </cell>
          <cell r="I759" t="str">
            <v>NEWENG</v>
          </cell>
          <cell r="J759" t="str">
            <v>NEW ENGLAND DISTRICT</v>
          </cell>
          <cell r="K759" t="str">
            <v>EAST</v>
          </cell>
          <cell r="L759" t="str">
            <v>EAST REGION</v>
          </cell>
        </row>
        <row r="760">
          <cell r="A760" t="str">
            <v>K03</v>
          </cell>
          <cell r="B760" t="str">
            <v>K03-10-A-MA-5TO-050</v>
          </cell>
          <cell r="C760">
            <v>729</v>
          </cell>
          <cell r="D760">
            <v>5017</v>
          </cell>
          <cell r="F760" t="str">
            <v>AW -Halifax Landfill</v>
          </cell>
          <cell r="G760" t="str">
            <v>BU-954</v>
          </cell>
          <cell r="H760" t="str">
            <v>NON-OP NEW ENGLAND</v>
          </cell>
          <cell r="I760" t="str">
            <v>NEWENG</v>
          </cell>
          <cell r="J760" t="str">
            <v>NEW ENGLAND DISTRICT</v>
          </cell>
          <cell r="K760" t="str">
            <v>EAST</v>
          </cell>
          <cell r="L760" t="str">
            <v>EAST REGION</v>
          </cell>
        </row>
        <row r="761">
          <cell r="A761" t="str">
            <v>K04</v>
          </cell>
          <cell r="B761" t="str">
            <v>K04-10-A-MA-5TO-050</v>
          </cell>
          <cell r="C761">
            <v>730</v>
          </cell>
          <cell r="D761">
            <v>5018</v>
          </cell>
          <cell r="F761" t="str">
            <v>AW -Chicopee Landfill</v>
          </cell>
          <cell r="G761" t="str">
            <v>BU-954</v>
          </cell>
          <cell r="H761" t="str">
            <v>NON-OP NEW ENGLAND</v>
          </cell>
          <cell r="I761" t="str">
            <v>NEWENG</v>
          </cell>
          <cell r="J761" t="str">
            <v>NEW ENGLAND DISTRICT</v>
          </cell>
          <cell r="K761" t="str">
            <v>EAST</v>
          </cell>
          <cell r="L761" t="str">
            <v>EAST REGION</v>
          </cell>
        </row>
        <row r="762">
          <cell r="A762" t="str">
            <v>K05</v>
          </cell>
          <cell r="B762" t="str">
            <v>K05-10-A-OH-5ZO-050</v>
          </cell>
          <cell r="C762">
            <v>731</v>
          </cell>
          <cell r="D762">
            <v>5019</v>
          </cell>
          <cell r="F762" t="str">
            <v>AW -Muskingham Landfill</v>
          </cell>
          <cell r="G762" t="str">
            <v>BU-956</v>
          </cell>
          <cell r="H762" t="str">
            <v>NON-OP NORTHERN OHIO</v>
          </cell>
          <cell r="I762" t="str">
            <v>OHIO</v>
          </cell>
          <cell r="J762" t="str">
            <v>OHIO DISTRICT</v>
          </cell>
          <cell r="K762" t="str">
            <v>EAST</v>
          </cell>
          <cell r="L762" t="str">
            <v>EAST REGION</v>
          </cell>
        </row>
        <row r="763">
          <cell r="A763" t="str">
            <v>K06</v>
          </cell>
          <cell r="B763" t="str">
            <v>K06-10-A-VA-3PO-050</v>
          </cell>
          <cell r="C763">
            <v>732</v>
          </cell>
          <cell r="D763">
            <v>5020</v>
          </cell>
          <cell r="F763" t="str">
            <v>AW -Richmond Landfill</v>
          </cell>
          <cell r="G763" t="str">
            <v>BU-972</v>
          </cell>
          <cell r="H763" t="str">
            <v>NON-OP VIRGINIA</v>
          </cell>
          <cell r="I763" t="str">
            <v>VIRGINIA</v>
          </cell>
          <cell r="J763" t="str">
            <v>VIRGINIA DISTRICT</v>
          </cell>
          <cell r="K763" t="str">
            <v>EAST</v>
          </cell>
          <cell r="L763" t="str">
            <v>EAST REGION</v>
          </cell>
        </row>
        <row r="764">
          <cell r="A764" t="str">
            <v>K07</v>
          </cell>
          <cell r="B764" t="str">
            <v>K07-10-A-MS-3PO-050</v>
          </cell>
          <cell r="C764">
            <v>733</v>
          </cell>
          <cell r="D764">
            <v>5021</v>
          </cell>
          <cell r="F764" t="str">
            <v>AW -Gulf Pines Landfill</v>
          </cell>
          <cell r="G764" t="str">
            <v>BU-942</v>
          </cell>
          <cell r="H764" t="str">
            <v>NON-OP GULF COAST</v>
          </cell>
          <cell r="I764" t="str">
            <v>GULFCOAST</v>
          </cell>
          <cell r="J764" t="str">
            <v>GULF COAST DISTRICT</v>
          </cell>
          <cell r="K764" t="str">
            <v>SOUTH</v>
          </cell>
          <cell r="L764" t="str">
            <v>SOUTH REGION</v>
          </cell>
        </row>
        <row r="765">
          <cell r="A765" t="str">
            <v>K08</v>
          </cell>
          <cell r="B765" t="str">
            <v>K08-10-A-TX-3PO-050</v>
          </cell>
          <cell r="C765">
            <v>734</v>
          </cell>
          <cell r="D765">
            <v>5022</v>
          </cell>
          <cell r="F765" t="str">
            <v>AW -Hutchins Landfill</v>
          </cell>
          <cell r="G765" t="str">
            <v>BU-982</v>
          </cell>
          <cell r="H765" t="str">
            <v>NON-OP DALLAS FORT WORTH</v>
          </cell>
          <cell r="I765" t="str">
            <v>DFW/WESTTX</v>
          </cell>
          <cell r="J765" t="str">
            <v>DFW/WEST TEXAS DISTIRCT</v>
          </cell>
          <cell r="K765" t="str">
            <v>SOUTH</v>
          </cell>
          <cell r="L765" t="str">
            <v>SOUTH REGION</v>
          </cell>
        </row>
        <row r="766">
          <cell r="A766" t="str">
            <v>K09</v>
          </cell>
          <cell r="B766" t="str">
            <v>K09-10-A-IL-3PO-050</v>
          </cell>
          <cell r="C766">
            <v>735</v>
          </cell>
          <cell r="D766">
            <v>5023</v>
          </cell>
          <cell r="F766" t="str">
            <v>AW -S Barrington Landfill</v>
          </cell>
          <cell r="G766" t="str">
            <v>BU-937</v>
          </cell>
          <cell r="H766" t="str">
            <v>NON-OP CHICAGO SUBURBAN</v>
          </cell>
          <cell r="I766" t="str">
            <v>CHICAGO</v>
          </cell>
          <cell r="J766" t="str">
            <v>CHICAGO DISTRICT</v>
          </cell>
          <cell r="K766" t="str">
            <v>MIDWEST</v>
          </cell>
          <cell r="L766" t="str">
            <v>MIDWEST REGION</v>
          </cell>
        </row>
        <row r="767">
          <cell r="A767" t="str">
            <v>K10</v>
          </cell>
          <cell r="B767" t="str">
            <v>K10-10-A-WI-3PO-050</v>
          </cell>
          <cell r="C767">
            <v>736</v>
          </cell>
          <cell r="D767">
            <v>5024</v>
          </cell>
          <cell r="F767" t="str">
            <v>AW -Troy Landfill</v>
          </cell>
          <cell r="G767" t="str">
            <v>BU-948</v>
          </cell>
          <cell r="H767" t="str">
            <v>NON-OP MINNESOTA</v>
          </cell>
          <cell r="I767" t="str">
            <v>MINNESOTA</v>
          </cell>
          <cell r="J767" t="str">
            <v>MINNESOTA DISTRICT</v>
          </cell>
          <cell r="K767" t="str">
            <v>MIDWEST</v>
          </cell>
          <cell r="L767" t="str">
            <v>MIDWEST REGION</v>
          </cell>
        </row>
        <row r="768">
          <cell r="A768" t="str">
            <v>K12</v>
          </cell>
          <cell r="B768" t="str">
            <v>K12-10-A-LA-6LO-050</v>
          </cell>
          <cell r="C768">
            <v>738</v>
          </cell>
          <cell r="D768">
            <v>5025</v>
          </cell>
          <cell r="F768" t="str">
            <v>AW -Siegen Lane Landfill</v>
          </cell>
          <cell r="G768" t="str">
            <v>BU-942</v>
          </cell>
          <cell r="H768" t="str">
            <v>NON-OP GULF COAST</v>
          </cell>
          <cell r="I768" t="str">
            <v>GULFCOAST</v>
          </cell>
          <cell r="J768" t="str">
            <v>GULF COAST DISTRICT</v>
          </cell>
          <cell r="K768" t="str">
            <v>SOUTH</v>
          </cell>
          <cell r="L768" t="str">
            <v>SOUTH REGION</v>
          </cell>
        </row>
        <row r="769">
          <cell r="A769" t="str">
            <v>K13</v>
          </cell>
          <cell r="B769" t="str">
            <v>K13-10-A-TX-6LO-050</v>
          </cell>
          <cell r="C769">
            <v>739</v>
          </cell>
          <cell r="D769">
            <v>5026</v>
          </cell>
          <cell r="F769" t="str">
            <v>AW -Laporte Landfill</v>
          </cell>
          <cell r="G769" t="str">
            <v>BU-944</v>
          </cell>
          <cell r="H769" t="str">
            <v>NON-OP HOUSTON</v>
          </cell>
          <cell r="I769" t="str">
            <v>HOUSTON</v>
          </cell>
          <cell r="J769" t="str">
            <v>HOUSTON DISTRICT</v>
          </cell>
          <cell r="K769" t="str">
            <v>SOUTH</v>
          </cell>
          <cell r="L769" t="str">
            <v>SOUTH REGION</v>
          </cell>
        </row>
        <row r="770">
          <cell r="A770" t="str">
            <v>K15</v>
          </cell>
          <cell r="B770" t="str">
            <v>K15-10-A-LA-6LO-050</v>
          </cell>
          <cell r="C770">
            <v>741</v>
          </cell>
          <cell r="D770">
            <v>5027</v>
          </cell>
          <cell r="F770" t="str">
            <v>AW -Carlyss Landfill</v>
          </cell>
          <cell r="G770" t="str">
            <v>BU-944</v>
          </cell>
          <cell r="H770" t="str">
            <v>NON-OP HOUSTON</v>
          </cell>
          <cell r="I770" t="str">
            <v>HOUSTON</v>
          </cell>
          <cell r="J770" t="str">
            <v>HOUSTON DISTRICT</v>
          </cell>
          <cell r="K770" t="str">
            <v>SOUTH</v>
          </cell>
          <cell r="L770" t="str">
            <v>SOUTH REGION</v>
          </cell>
        </row>
        <row r="771">
          <cell r="A771" t="str">
            <v>K16</v>
          </cell>
          <cell r="B771" t="str">
            <v>K16-10-A-OH-5ZO-050</v>
          </cell>
          <cell r="C771">
            <v>742</v>
          </cell>
          <cell r="D771">
            <v>5028</v>
          </cell>
          <cell r="F771" t="str">
            <v>AW -E Palestine Landfill</v>
          </cell>
          <cell r="G771" t="str">
            <v>BU-978</v>
          </cell>
          <cell r="H771" t="str">
            <v>NON-OP WESTERN PENNSYLVANIA</v>
          </cell>
          <cell r="I771" t="str">
            <v>WPENN</v>
          </cell>
          <cell r="J771" t="str">
            <v>WESTERN PENNSYLVANIA DISTRICT</v>
          </cell>
          <cell r="K771" t="str">
            <v>EAST</v>
          </cell>
          <cell r="L771" t="str">
            <v>EAST REGION</v>
          </cell>
        </row>
        <row r="772">
          <cell r="A772" t="str">
            <v>K17</v>
          </cell>
          <cell r="B772" t="str">
            <v>K17-10-A-NH-5TO-050</v>
          </cell>
          <cell r="C772">
            <v>743</v>
          </cell>
          <cell r="D772">
            <v>5029</v>
          </cell>
          <cell r="F772" t="str">
            <v>AW -Pelham Landfill</v>
          </cell>
          <cell r="G772" t="str">
            <v>BU-955</v>
          </cell>
          <cell r="H772" t="str">
            <v>NON-OP NEW JERSEY</v>
          </cell>
          <cell r="I772" t="str">
            <v>EPENN</v>
          </cell>
          <cell r="J772" t="str">
            <v>EASTERN PENNSYLVANIA DISTRICT</v>
          </cell>
          <cell r="K772" t="str">
            <v>EAST</v>
          </cell>
          <cell r="L772" t="str">
            <v>EAST REGION</v>
          </cell>
        </row>
        <row r="773">
          <cell r="A773" t="str">
            <v>K18</v>
          </cell>
          <cell r="B773" t="str">
            <v>K18-10-A-NJ-6LO-050</v>
          </cell>
          <cell r="C773">
            <v>744</v>
          </cell>
          <cell r="D773">
            <v>5030</v>
          </cell>
          <cell r="F773" t="str">
            <v>AW -Pedricktown Landfill</v>
          </cell>
          <cell r="G773" t="str">
            <v>BU-955</v>
          </cell>
          <cell r="H773" t="str">
            <v>NON-OP NEW JERSEY</v>
          </cell>
          <cell r="I773" t="str">
            <v>EPENN</v>
          </cell>
          <cell r="J773" t="str">
            <v>EASTERN PENNSYLVANIA DISTRICT</v>
          </cell>
          <cell r="K773" t="str">
            <v>EAST</v>
          </cell>
          <cell r="L773" t="str">
            <v>EAST REGION</v>
          </cell>
        </row>
        <row r="774">
          <cell r="A774" t="str">
            <v>K19</v>
          </cell>
          <cell r="B774" t="str">
            <v>K19-10-A-NY-3PO-050</v>
          </cell>
          <cell r="C774">
            <v>745</v>
          </cell>
          <cell r="D774">
            <v>5031</v>
          </cell>
          <cell r="F774" t="str">
            <v>AW -Niagara Landfill</v>
          </cell>
          <cell r="G774" t="str">
            <v>BU-136</v>
          </cell>
          <cell r="H774" t="str">
            <v>NON-OP BUFFALO</v>
          </cell>
          <cell r="I774" t="str">
            <v>WPENN</v>
          </cell>
          <cell r="J774" t="str">
            <v>WESTERN PENNSYLVANIA DISTRICT</v>
          </cell>
          <cell r="K774" t="str">
            <v>EAST</v>
          </cell>
          <cell r="L774" t="str">
            <v>EAST REGION</v>
          </cell>
        </row>
        <row r="775">
          <cell r="A775" t="str">
            <v>K20</v>
          </cell>
          <cell r="B775" t="str">
            <v>K20-10-A-NY-3PO-050</v>
          </cell>
          <cell r="C775">
            <v>746</v>
          </cell>
          <cell r="D775">
            <v>5032</v>
          </cell>
          <cell r="F775" t="str">
            <v>AW -Land Rec Landfill</v>
          </cell>
          <cell r="G775" t="str">
            <v>BU-136</v>
          </cell>
          <cell r="H775" t="str">
            <v>NON-OP BUFFALO</v>
          </cell>
          <cell r="I775" t="str">
            <v>WPENN</v>
          </cell>
          <cell r="J775" t="str">
            <v>WESTERN PENNSYLVANIA DISTRICT</v>
          </cell>
          <cell r="K775" t="str">
            <v>EAST</v>
          </cell>
          <cell r="L775" t="str">
            <v>EAST REGION</v>
          </cell>
        </row>
        <row r="776">
          <cell r="A776" t="str">
            <v>K21</v>
          </cell>
          <cell r="B776" t="str">
            <v>K21-10-A-NY-3PO-050</v>
          </cell>
          <cell r="C776">
            <v>747</v>
          </cell>
          <cell r="D776">
            <v>5033</v>
          </cell>
          <cell r="F776" t="str">
            <v>AW -Amsterdam Landfill</v>
          </cell>
          <cell r="G776" t="str">
            <v>BU-958</v>
          </cell>
          <cell r="H776" t="str">
            <v>NON-OP EASTERN NEWYORK</v>
          </cell>
          <cell r="I776" t="str">
            <v>NEW YORK</v>
          </cell>
          <cell r="J776" t="str">
            <v>NEW YORK DISTRICT</v>
          </cell>
          <cell r="K776" t="str">
            <v>EAST</v>
          </cell>
          <cell r="L776" t="str">
            <v>EAST REGION</v>
          </cell>
        </row>
        <row r="777">
          <cell r="A777" t="str">
            <v>K23</v>
          </cell>
          <cell r="B777" t="str">
            <v>K23-10-A-NJ-5NO-050</v>
          </cell>
          <cell r="C777">
            <v>749</v>
          </cell>
          <cell r="D777">
            <v>5034</v>
          </cell>
          <cell r="F777" t="str">
            <v>AW -Monroe Landfill</v>
          </cell>
          <cell r="G777" t="str">
            <v>BU-958</v>
          </cell>
          <cell r="H777" t="str">
            <v>NON-OP EASTERN NEWYORK</v>
          </cell>
          <cell r="I777" t="str">
            <v>NEW YORK</v>
          </cell>
          <cell r="J777" t="str">
            <v>NEW YORK DISTRICT</v>
          </cell>
          <cell r="K777" t="str">
            <v>EAST</v>
          </cell>
          <cell r="L777" t="str">
            <v>EAST REGION</v>
          </cell>
        </row>
        <row r="778">
          <cell r="A778" t="str">
            <v>K24</v>
          </cell>
          <cell r="B778" t="str">
            <v>K24-10-A-NJ-5NO-050</v>
          </cell>
          <cell r="C778">
            <v>750</v>
          </cell>
          <cell r="D778">
            <v>5035</v>
          </cell>
          <cell r="F778" t="str">
            <v>AW -S Brunswick Landfill</v>
          </cell>
          <cell r="G778" t="str">
            <v>BU-955</v>
          </cell>
          <cell r="H778" t="str">
            <v>NON-OP NEW JERSEY</v>
          </cell>
          <cell r="I778" t="str">
            <v>EPENN</v>
          </cell>
          <cell r="J778" t="str">
            <v>EASTERN PENNSYLVANIA DISTRICT</v>
          </cell>
          <cell r="K778" t="str">
            <v>EAST</v>
          </cell>
          <cell r="L778" t="str">
            <v>EAST REGION</v>
          </cell>
        </row>
        <row r="779">
          <cell r="A779" t="str">
            <v>K25</v>
          </cell>
          <cell r="B779" t="str">
            <v>K25-10-A-MD-3PO-050</v>
          </cell>
          <cell r="C779">
            <v>751</v>
          </cell>
          <cell r="D779">
            <v>5036</v>
          </cell>
          <cell r="F779" t="str">
            <v>AW -Norris Landfill</v>
          </cell>
          <cell r="G779" t="str">
            <v>BU-935</v>
          </cell>
          <cell r="H779" t="str">
            <v>NON-OP CHESAPEAKE</v>
          </cell>
          <cell r="I779" t="str">
            <v>CHESAPEAKE</v>
          </cell>
          <cell r="J779" t="str">
            <v>CHESAPEAKE DISTRICT</v>
          </cell>
          <cell r="K779" t="str">
            <v>EAST</v>
          </cell>
          <cell r="L779" t="str">
            <v>EAST REGION</v>
          </cell>
        </row>
        <row r="780">
          <cell r="A780" t="str">
            <v>K26</v>
          </cell>
          <cell r="B780" t="str">
            <v>K26-10-A-VA-3PO-050</v>
          </cell>
          <cell r="C780">
            <v>752</v>
          </cell>
          <cell r="D780">
            <v>5037</v>
          </cell>
          <cell r="F780" t="str">
            <v>AW -Telegraph Landfill</v>
          </cell>
          <cell r="G780" t="str">
            <v>BU-935</v>
          </cell>
          <cell r="H780" t="str">
            <v>NON-OP CHESAPEAKE</v>
          </cell>
          <cell r="I780" t="str">
            <v>CHESAPEAKE</v>
          </cell>
          <cell r="J780" t="str">
            <v>CHESAPEAKE DISTRICT</v>
          </cell>
          <cell r="K780" t="str">
            <v>EAST</v>
          </cell>
          <cell r="L780" t="str">
            <v>EAST REGION</v>
          </cell>
        </row>
        <row r="781">
          <cell r="A781" t="str">
            <v>K27</v>
          </cell>
          <cell r="B781" t="str">
            <v>K27-10-A-PA-3PO-050</v>
          </cell>
          <cell r="C781">
            <v>753</v>
          </cell>
          <cell r="D781">
            <v>5038</v>
          </cell>
          <cell r="F781" t="str">
            <v>AW -Forest Lawn Landfill</v>
          </cell>
          <cell r="G781" t="str">
            <v>BU-941</v>
          </cell>
          <cell r="H781" t="str">
            <v>NON-OP EASTERN PENNSYLVANIA</v>
          </cell>
          <cell r="I781" t="str">
            <v>EPENN</v>
          </cell>
          <cell r="J781" t="str">
            <v>EASTERN PENNSYLVANIA DISTRICT</v>
          </cell>
          <cell r="K781" t="str">
            <v>EAST</v>
          </cell>
          <cell r="L781" t="str">
            <v>EAST REGION</v>
          </cell>
        </row>
        <row r="782">
          <cell r="A782" t="str">
            <v>K28</v>
          </cell>
          <cell r="B782" t="str">
            <v>K28-10-A-MN-6HO-050</v>
          </cell>
          <cell r="C782">
            <v>754</v>
          </cell>
          <cell r="D782">
            <v>5039</v>
          </cell>
          <cell r="F782" t="str">
            <v>AW -Flying Cloud Landfill</v>
          </cell>
          <cell r="G782" t="str">
            <v>BU-948</v>
          </cell>
          <cell r="H782" t="str">
            <v>NON-OP MINNESOTA</v>
          </cell>
          <cell r="I782" t="str">
            <v>MINNESOTA</v>
          </cell>
          <cell r="J782" t="str">
            <v>MINNESOTA DISTRICT</v>
          </cell>
          <cell r="K782" t="str">
            <v>MIDWEST</v>
          </cell>
          <cell r="L782" t="str">
            <v>MIDWEST REGION</v>
          </cell>
        </row>
        <row r="783">
          <cell r="A783" t="str">
            <v>K29</v>
          </cell>
          <cell r="B783" t="str">
            <v>K29-10-A-MO-3PO-050</v>
          </cell>
          <cell r="C783">
            <v>755</v>
          </cell>
          <cell r="D783">
            <v>5040</v>
          </cell>
          <cell r="F783" t="str">
            <v>AW -Red Bird Landfill</v>
          </cell>
          <cell r="G783" t="str">
            <v>BU-969</v>
          </cell>
          <cell r="H783" t="str">
            <v>NON-OP ST. LOUIS</v>
          </cell>
          <cell r="I783" t="str">
            <v>STL METRO</v>
          </cell>
          <cell r="J783" t="str">
            <v>ST LOUIS METRO DISTRICT</v>
          </cell>
          <cell r="K783" t="str">
            <v>MIDWEST</v>
          </cell>
          <cell r="L783" t="str">
            <v>MIDWEST REGION</v>
          </cell>
        </row>
        <row r="784">
          <cell r="A784" t="str">
            <v>K30</v>
          </cell>
          <cell r="B784" t="str">
            <v>K30-10-A-MO-3PO-050</v>
          </cell>
          <cell r="C784">
            <v>756</v>
          </cell>
          <cell r="D784">
            <v>5041</v>
          </cell>
          <cell r="F784" t="str">
            <v>AW -Missouri City Landfill</v>
          </cell>
          <cell r="G784" t="str">
            <v>BU-960</v>
          </cell>
          <cell r="H784" t="str">
            <v>NON-OP OKLAHOMA / WEST TEXAS</v>
          </cell>
          <cell r="I784" t="str">
            <v>W MO/OK</v>
          </cell>
          <cell r="J784" t="str">
            <v>W MISSOURI/OKLAHOMA DISTRICT</v>
          </cell>
          <cell r="K784" t="str">
            <v>MIDWEST</v>
          </cell>
          <cell r="L784" t="str">
            <v>MIDWEST REGION</v>
          </cell>
        </row>
        <row r="785">
          <cell r="A785" t="str">
            <v>K31</v>
          </cell>
          <cell r="B785" t="str">
            <v>K31-10-A-OH-5ZO-050</v>
          </cell>
          <cell r="C785">
            <v>757</v>
          </cell>
          <cell r="D785">
            <v>5042</v>
          </cell>
          <cell r="F785" t="str">
            <v>AW -Lorain Co 1 Landfill</v>
          </cell>
          <cell r="G785" t="str">
            <v>BU-956</v>
          </cell>
          <cell r="H785" t="str">
            <v>NON-OP NORTHERN OHIO</v>
          </cell>
          <cell r="I785" t="str">
            <v>OHIO</v>
          </cell>
          <cell r="J785" t="str">
            <v>OHIO DISTRICT</v>
          </cell>
          <cell r="K785" t="str">
            <v>EAST</v>
          </cell>
          <cell r="L785" t="str">
            <v>EAST REGION</v>
          </cell>
        </row>
        <row r="786">
          <cell r="A786" t="str">
            <v>K32</v>
          </cell>
          <cell r="B786" t="str">
            <v>K32-10-A-IL-3PO-050</v>
          </cell>
          <cell r="C786">
            <v>758</v>
          </cell>
          <cell r="D786">
            <v>5043</v>
          </cell>
          <cell r="F786" t="str">
            <v>AW -N Chicago Landfill</v>
          </cell>
          <cell r="G786" t="str">
            <v>BU-937</v>
          </cell>
          <cell r="H786" t="str">
            <v>NON-OP CHICAGO SUBURBAN</v>
          </cell>
          <cell r="I786" t="str">
            <v>CHICAGO</v>
          </cell>
          <cell r="J786" t="str">
            <v>CHICAGO DISTRICT</v>
          </cell>
          <cell r="K786" t="str">
            <v>MIDWEST</v>
          </cell>
          <cell r="L786" t="str">
            <v>MIDWEST REGION</v>
          </cell>
        </row>
        <row r="787">
          <cell r="A787" t="str">
            <v>K33</v>
          </cell>
          <cell r="B787" t="str">
            <v>K33-10-A-OH-5ZO-050</v>
          </cell>
          <cell r="C787">
            <v>759</v>
          </cell>
          <cell r="D787">
            <v>5044</v>
          </cell>
          <cell r="F787" t="str">
            <v>AW -Ford Road Landfill</v>
          </cell>
          <cell r="G787" t="str">
            <v>BU-956</v>
          </cell>
          <cell r="H787" t="str">
            <v>NON-OP NORTHERN OHIO</v>
          </cell>
          <cell r="I787" t="str">
            <v>OHIO</v>
          </cell>
          <cell r="J787" t="str">
            <v>OHIO DISTRICT</v>
          </cell>
          <cell r="K787" t="str">
            <v>EAST</v>
          </cell>
          <cell r="L787" t="str">
            <v>EAST REGION</v>
          </cell>
        </row>
        <row r="788">
          <cell r="A788" t="str">
            <v>K34</v>
          </cell>
          <cell r="B788" t="str">
            <v>K34-10-A-OH-5ZO-050</v>
          </cell>
          <cell r="C788">
            <v>760</v>
          </cell>
          <cell r="D788">
            <v>5045</v>
          </cell>
          <cell r="F788" t="str">
            <v>AW -Duck Creek Landfill</v>
          </cell>
          <cell r="G788" t="str">
            <v>BU-978</v>
          </cell>
          <cell r="H788" t="str">
            <v>NON-OP WESTERN PENNSYLVANIA</v>
          </cell>
          <cell r="I788" t="str">
            <v>WPENN</v>
          </cell>
          <cell r="J788" t="str">
            <v>WESTERN PENNSYLVANIA DISTRICT</v>
          </cell>
          <cell r="K788" t="str">
            <v>EAST</v>
          </cell>
          <cell r="L788" t="str">
            <v>EAST REGION</v>
          </cell>
        </row>
        <row r="789">
          <cell r="A789" t="str">
            <v>K35</v>
          </cell>
          <cell r="B789" t="str">
            <v>K35-10-A-MO-3PO-050</v>
          </cell>
          <cell r="C789">
            <v>761</v>
          </cell>
          <cell r="D789">
            <v>5046</v>
          </cell>
          <cell r="F789" t="str">
            <v>AW -Plattco Landfill</v>
          </cell>
          <cell r="G789" t="str">
            <v>BU-960</v>
          </cell>
          <cell r="H789" t="str">
            <v>NON-OP OKLAHOMA / WEST TEXAS</v>
          </cell>
          <cell r="I789" t="str">
            <v>W MO/OK</v>
          </cell>
          <cell r="J789" t="str">
            <v>W MISSOURI/OKLAHOMA DISTRICT</v>
          </cell>
          <cell r="K789" t="str">
            <v>MIDWEST</v>
          </cell>
          <cell r="L789" t="str">
            <v>MIDWEST REGION</v>
          </cell>
        </row>
        <row r="790">
          <cell r="A790" t="str">
            <v>K36</v>
          </cell>
          <cell r="B790" t="str">
            <v>K36-10-A-LA-3PO-050</v>
          </cell>
          <cell r="C790">
            <v>762</v>
          </cell>
          <cell r="D790">
            <v>5047</v>
          </cell>
          <cell r="F790" t="str">
            <v>AW -E St Charles Landfill</v>
          </cell>
          <cell r="G790" t="str">
            <v>BU-942</v>
          </cell>
          <cell r="H790" t="str">
            <v>NON-OP GULF COAST</v>
          </cell>
          <cell r="I790" t="str">
            <v>GULFCOAST</v>
          </cell>
          <cell r="J790" t="str">
            <v>GULF COAST DISTRICT</v>
          </cell>
          <cell r="K790" t="str">
            <v>SOUTH</v>
          </cell>
          <cell r="L790" t="str">
            <v>SOUTH REGION</v>
          </cell>
        </row>
        <row r="791">
          <cell r="A791" t="str">
            <v>K37</v>
          </cell>
          <cell r="B791" t="str">
            <v>K37-10-A-SC-3PO-050</v>
          </cell>
          <cell r="C791">
            <v>763</v>
          </cell>
          <cell r="D791">
            <v>5048</v>
          </cell>
          <cell r="F791" t="str">
            <v>AW -Jedburg Landfill</v>
          </cell>
          <cell r="G791" t="str">
            <v>BU-952</v>
          </cell>
          <cell r="H791" t="str">
            <v>NON-OP NORTH CAROLINA</v>
          </cell>
          <cell r="I791" t="str">
            <v>CAROLINAS</v>
          </cell>
          <cell r="J791" t="str">
            <v>CAROLINAS DISTRICT</v>
          </cell>
          <cell r="K791" t="str">
            <v>EAST</v>
          </cell>
          <cell r="L791" t="str">
            <v>EAST REGION</v>
          </cell>
        </row>
        <row r="792">
          <cell r="A792" t="str">
            <v>K38</v>
          </cell>
          <cell r="B792" t="str">
            <v>K38-10-A-GA-3PO-050</v>
          </cell>
          <cell r="C792">
            <v>764</v>
          </cell>
          <cell r="D792">
            <v>5049</v>
          </cell>
          <cell r="F792" t="str">
            <v>AW -Watts Road Landfill</v>
          </cell>
          <cell r="G792" t="str">
            <v>BU-931</v>
          </cell>
          <cell r="H792" t="str">
            <v>NON-OP ATLANTA</v>
          </cell>
          <cell r="I792" t="str">
            <v>GEORGIA</v>
          </cell>
          <cell r="J792" t="str">
            <v>GEORGIA DISTRICT</v>
          </cell>
          <cell r="K792" t="str">
            <v>SOUTH</v>
          </cell>
          <cell r="L792" t="str">
            <v>SOUTH REGION</v>
          </cell>
        </row>
        <row r="793">
          <cell r="A793" t="str">
            <v>K39</v>
          </cell>
          <cell r="B793" t="str">
            <v>K39-10-A-LA-3PO-050</v>
          </cell>
          <cell r="C793">
            <v>765</v>
          </cell>
          <cell r="D793">
            <v>5050</v>
          </cell>
          <cell r="F793" t="str">
            <v>AW -W St Charles Landfill</v>
          </cell>
          <cell r="G793" t="str">
            <v>BU-942</v>
          </cell>
          <cell r="H793" t="str">
            <v>NON-OP GULF COAST</v>
          </cell>
          <cell r="I793" t="str">
            <v>GULFCOAST</v>
          </cell>
          <cell r="J793" t="str">
            <v>GULF COAST DISTRICT</v>
          </cell>
          <cell r="K793" t="str">
            <v>SOUTH</v>
          </cell>
          <cell r="L793" t="str">
            <v>SOUTH REGION</v>
          </cell>
        </row>
        <row r="794">
          <cell r="A794" t="str">
            <v>K40</v>
          </cell>
          <cell r="B794" t="str">
            <v>K40-10-A-LA-3PO-050</v>
          </cell>
          <cell r="C794">
            <v>766</v>
          </cell>
          <cell r="D794">
            <v>5051</v>
          </cell>
          <cell r="F794" t="str">
            <v>AW -White Oak Landfill</v>
          </cell>
          <cell r="G794" t="str">
            <v>BU-942</v>
          </cell>
          <cell r="H794" t="str">
            <v>NON-OP GULF COAST</v>
          </cell>
          <cell r="I794" t="str">
            <v>GULFCOAST</v>
          </cell>
          <cell r="J794" t="str">
            <v>GULF COAST DISTRICT</v>
          </cell>
          <cell r="K794" t="str">
            <v>SOUTH</v>
          </cell>
          <cell r="L794" t="str">
            <v>SOUTH REGION</v>
          </cell>
        </row>
        <row r="795">
          <cell r="A795" t="str">
            <v>K41</v>
          </cell>
          <cell r="B795" t="str">
            <v>K41-10-A-TX-3PO-050</v>
          </cell>
          <cell r="C795">
            <v>767</v>
          </cell>
          <cell r="D795">
            <v>5052</v>
          </cell>
          <cell r="F795" t="str">
            <v>AW -51st Street Landfill</v>
          </cell>
          <cell r="G795" t="str">
            <v>BU-960</v>
          </cell>
          <cell r="H795" t="str">
            <v>NON-OP OKLAHOMA / WEST TEXAS</v>
          </cell>
          <cell r="I795" t="str">
            <v>W MO/OK</v>
          </cell>
          <cell r="J795" t="str">
            <v>W MISSOURI/OKLAHOMA DISTRICT</v>
          </cell>
          <cell r="K795" t="str">
            <v>MIDWEST</v>
          </cell>
          <cell r="L795" t="str">
            <v>MIDWEST REGION</v>
          </cell>
        </row>
        <row r="796">
          <cell r="A796" t="str">
            <v>K42</v>
          </cell>
          <cell r="B796" t="str">
            <v>K42-10-A-CO-3PO-050</v>
          </cell>
          <cell r="C796">
            <v>768</v>
          </cell>
          <cell r="D796">
            <v>5053</v>
          </cell>
          <cell r="F796" t="str">
            <v>AW -Boulder Landfill</v>
          </cell>
          <cell r="G796" t="str">
            <v>BU-192</v>
          </cell>
          <cell r="H796" t="str">
            <v>NON-OP COLORADO</v>
          </cell>
          <cell r="I796" t="str">
            <v>MOUNTAIN</v>
          </cell>
          <cell r="J796" t="str">
            <v>MOUNTAIN DISTRICT</v>
          </cell>
          <cell r="K796" t="str">
            <v>WEST</v>
          </cell>
          <cell r="L796" t="str">
            <v>WEST REGION</v>
          </cell>
        </row>
        <row r="797">
          <cell r="A797" t="str">
            <v>K43</v>
          </cell>
          <cell r="B797" t="str">
            <v>K43-10-A-CA-3PO-050</v>
          </cell>
          <cell r="C797">
            <v>769</v>
          </cell>
          <cell r="D797">
            <v>5054</v>
          </cell>
          <cell r="F797" t="str">
            <v>AW -Chestnut Landfill</v>
          </cell>
          <cell r="G797" t="str">
            <v>BU-248</v>
          </cell>
          <cell r="H797" t="str">
            <v>FRESNO</v>
          </cell>
          <cell r="I797" t="str">
            <v>CCALIF</v>
          </cell>
          <cell r="J797" t="str">
            <v>CENTRAL CALIFORNIA DISTRICT</v>
          </cell>
          <cell r="K797" t="str">
            <v>WEST</v>
          </cell>
          <cell r="L797" t="str">
            <v>WEST REGION</v>
          </cell>
        </row>
        <row r="798">
          <cell r="A798" t="str">
            <v>K44</v>
          </cell>
          <cell r="B798" t="str">
            <v>K44-10-A-OK-3PO-050</v>
          </cell>
          <cell r="C798">
            <v>770</v>
          </cell>
          <cell r="D798">
            <v>5055</v>
          </cell>
          <cell r="F798" t="str">
            <v>AW -Fillsand Landfill</v>
          </cell>
          <cell r="G798" t="str">
            <v>BU-960</v>
          </cell>
          <cell r="H798" t="str">
            <v>NON-OP OKLAHOMA / WEST TEXAS</v>
          </cell>
          <cell r="I798" t="str">
            <v>W MO/OK</v>
          </cell>
          <cell r="J798" t="str">
            <v>W MISSOURI/OKLAHOMA DISTRICT</v>
          </cell>
          <cell r="K798" t="str">
            <v>MIDWEST</v>
          </cell>
          <cell r="L798" t="str">
            <v>MIDWEST REGION</v>
          </cell>
        </row>
        <row r="799">
          <cell r="A799" t="str">
            <v>K45</v>
          </cell>
          <cell r="B799" t="str">
            <v>K45-10-A-CO-3PO-050</v>
          </cell>
          <cell r="C799">
            <v>771</v>
          </cell>
          <cell r="D799">
            <v>5056</v>
          </cell>
          <cell r="F799" t="str">
            <v>AW -Jeffco 1 Landfill</v>
          </cell>
          <cell r="G799" t="str">
            <v>BU-192</v>
          </cell>
          <cell r="H799" t="str">
            <v>NON-OP COLORADO</v>
          </cell>
          <cell r="I799" t="str">
            <v>MOUNTAIN</v>
          </cell>
          <cell r="J799" t="str">
            <v>MOUNTAIN DISTRICT</v>
          </cell>
          <cell r="K799" t="str">
            <v>WEST</v>
          </cell>
          <cell r="L799" t="str">
            <v>WEST REGION</v>
          </cell>
        </row>
        <row r="800">
          <cell r="A800" t="str">
            <v>K46</v>
          </cell>
          <cell r="B800" t="str">
            <v>K46-10-A-OK-3PO-050</v>
          </cell>
          <cell r="C800">
            <v>772</v>
          </cell>
          <cell r="D800">
            <v>5057</v>
          </cell>
          <cell r="F800" t="str">
            <v>AW -Perkins Landfill</v>
          </cell>
          <cell r="G800" t="str">
            <v>BU-960</v>
          </cell>
          <cell r="H800" t="str">
            <v>NON-OP OKLAHOMA / WEST TEXAS</v>
          </cell>
          <cell r="I800" t="str">
            <v>W MO/OK</v>
          </cell>
          <cell r="J800" t="str">
            <v>W MISSOURI/OKLAHOMA DISTRICT</v>
          </cell>
          <cell r="K800" t="str">
            <v>MIDWEST</v>
          </cell>
          <cell r="L800" t="str">
            <v>MIDWEST REGION</v>
          </cell>
        </row>
        <row r="801">
          <cell r="A801" t="str">
            <v>K47</v>
          </cell>
          <cell r="B801" t="str">
            <v>K47-10-A-TX-3PO-050</v>
          </cell>
          <cell r="C801">
            <v>773</v>
          </cell>
          <cell r="D801">
            <v>5058</v>
          </cell>
          <cell r="F801" t="str">
            <v>AW -Pinn 1 Landfill</v>
          </cell>
          <cell r="G801" t="str">
            <v>BU-966</v>
          </cell>
          <cell r="H801" t="str">
            <v>NON-OP SOUTH CENTRAL TEXAS</v>
          </cell>
          <cell r="I801" t="str">
            <v>SCTEXAS</v>
          </cell>
          <cell r="J801" t="str">
            <v>SOUTH CENTRAL TEXAS DISTRICT</v>
          </cell>
          <cell r="K801" t="str">
            <v>SOUTH</v>
          </cell>
          <cell r="L801" t="str">
            <v>SOUTH REGION</v>
          </cell>
        </row>
        <row r="802">
          <cell r="A802" t="str">
            <v>K48</v>
          </cell>
          <cell r="B802" t="str">
            <v>K48-10-A-TX-3PO-050</v>
          </cell>
          <cell r="C802">
            <v>774</v>
          </cell>
          <cell r="D802">
            <v>5059</v>
          </cell>
          <cell r="F802" t="str">
            <v>AW -Pinn 2 Landfill</v>
          </cell>
          <cell r="G802" t="str">
            <v>BU-966</v>
          </cell>
          <cell r="H802" t="str">
            <v>NON-OP SOUTH CENTRAL TEXAS</v>
          </cell>
          <cell r="I802" t="str">
            <v>SCTEXAS</v>
          </cell>
          <cell r="J802" t="str">
            <v>SOUTH CENTRAL TEXAS DISTRICT</v>
          </cell>
          <cell r="K802" t="str">
            <v>SOUTH</v>
          </cell>
          <cell r="L802" t="str">
            <v>SOUTH REGION</v>
          </cell>
        </row>
        <row r="803">
          <cell r="A803" t="str">
            <v>K49</v>
          </cell>
          <cell r="B803" t="str">
            <v>K49-10-A-TX-3PO-050</v>
          </cell>
          <cell r="C803">
            <v>775</v>
          </cell>
          <cell r="D803">
            <v>5060</v>
          </cell>
          <cell r="F803" t="str">
            <v>AW -Quail Canyon Landfill</v>
          </cell>
          <cell r="G803" t="str">
            <v>BU-982</v>
          </cell>
          <cell r="H803" t="str">
            <v>NON-OP DALLAS FORT WORTH</v>
          </cell>
          <cell r="I803" t="str">
            <v>DFW/WESTTX</v>
          </cell>
          <cell r="J803" t="str">
            <v>DFW/WEST TEXAS DISTIRCT</v>
          </cell>
          <cell r="K803" t="str">
            <v>SOUTH</v>
          </cell>
          <cell r="L803" t="str">
            <v>SOUTH REGION</v>
          </cell>
        </row>
        <row r="804">
          <cell r="A804" t="str">
            <v>K50</v>
          </cell>
          <cell r="B804" t="str">
            <v>K50-10-A-TX-3PO-050</v>
          </cell>
          <cell r="C804">
            <v>776</v>
          </cell>
          <cell r="D804">
            <v>5061</v>
          </cell>
          <cell r="F804" t="str">
            <v>AW -Bridge City Landfill</v>
          </cell>
          <cell r="G804" t="str">
            <v>BU-944</v>
          </cell>
          <cell r="H804" t="str">
            <v>NON-OP HOUSTON</v>
          </cell>
          <cell r="I804" t="str">
            <v>HOUSTON</v>
          </cell>
          <cell r="J804" t="str">
            <v>HOUSTON DISTRICT</v>
          </cell>
          <cell r="K804" t="str">
            <v>SOUTH</v>
          </cell>
          <cell r="L804" t="str">
            <v>SOUTH REGION</v>
          </cell>
        </row>
        <row r="805">
          <cell r="A805" t="str">
            <v>K51</v>
          </cell>
          <cell r="B805" t="str">
            <v>K51-10-A-LA-3PO-050</v>
          </cell>
          <cell r="C805">
            <v>777</v>
          </cell>
          <cell r="D805">
            <v>5062</v>
          </cell>
          <cell r="F805" t="str">
            <v>AW -Hackberry Landfill</v>
          </cell>
          <cell r="G805" t="str">
            <v>BU-944</v>
          </cell>
          <cell r="H805" t="str">
            <v>NON-OP HOUSTON</v>
          </cell>
          <cell r="I805" t="str">
            <v>HOUSTON</v>
          </cell>
          <cell r="J805" t="str">
            <v>HOUSTON DISTRICT</v>
          </cell>
          <cell r="K805" t="str">
            <v>SOUTH</v>
          </cell>
          <cell r="L805" t="str">
            <v>SOUTH REGION</v>
          </cell>
        </row>
        <row r="806">
          <cell r="A806" t="str">
            <v>K52</v>
          </cell>
          <cell r="B806" t="str">
            <v>K52-10-A-LA-3PO-050</v>
          </cell>
          <cell r="C806">
            <v>778</v>
          </cell>
          <cell r="D806">
            <v>5063</v>
          </cell>
          <cell r="F806" t="str">
            <v>AW -Woodland Hills Landfill</v>
          </cell>
          <cell r="G806" t="str">
            <v>BU-944</v>
          </cell>
          <cell r="H806" t="str">
            <v>NON-OP HOUSTON</v>
          </cell>
          <cell r="I806" t="str">
            <v>HOUSTON</v>
          </cell>
          <cell r="J806" t="str">
            <v>HOUSTON DISTRICT</v>
          </cell>
          <cell r="K806" t="str">
            <v>SOUTH</v>
          </cell>
          <cell r="L806" t="str">
            <v>SOUTH REGION</v>
          </cell>
        </row>
        <row r="807">
          <cell r="A807" t="str">
            <v>K53</v>
          </cell>
          <cell r="B807" t="str">
            <v>K53-10-A-VA-3PO-050</v>
          </cell>
          <cell r="C807">
            <v>779</v>
          </cell>
          <cell r="D807">
            <v>5064</v>
          </cell>
          <cell r="F807" t="str">
            <v>AW -Berryville Landfill</v>
          </cell>
          <cell r="G807" t="str">
            <v>BU-935</v>
          </cell>
          <cell r="H807" t="str">
            <v>NON-OP CHESAPEAKE</v>
          </cell>
          <cell r="I807" t="str">
            <v>CHESAPEAKE</v>
          </cell>
          <cell r="J807" t="str">
            <v>CHESAPEAKE DISTRICT</v>
          </cell>
          <cell r="K807" t="str">
            <v>EAST</v>
          </cell>
          <cell r="L807" t="str">
            <v>EAST REGION</v>
          </cell>
        </row>
        <row r="808">
          <cell r="A808" t="str">
            <v>K55</v>
          </cell>
          <cell r="B808" t="str">
            <v>K55-10-A-MD-3PO-050</v>
          </cell>
          <cell r="C808">
            <v>781</v>
          </cell>
          <cell r="D808">
            <v>5065</v>
          </cell>
          <cell r="F808" t="str">
            <v>AW -Quarantine Landfill</v>
          </cell>
          <cell r="G808" t="str">
            <v>BU-935</v>
          </cell>
          <cell r="H808" t="str">
            <v>NON-OP CHESAPEAKE</v>
          </cell>
          <cell r="I808" t="str">
            <v>CHESAPEAKE</v>
          </cell>
          <cell r="J808" t="str">
            <v>CHESAPEAKE DISTRICT</v>
          </cell>
          <cell r="K808" t="str">
            <v>EAST</v>
          </cell>
          <cell r="L808" t="str">
            <v>EAST REGION</v>
          </cell>
        </row>
        <row r="809">
          <cell r="A809" t="str">
            <v>K56</v>
          </cell>
          <cell r="B809" t="str">
            <v>K56-10-A-MD-5RO-050</v>
          </cell>
          <cell r="C809">
            <v>782</v>
          </cell>
          <cell r="D809">
            <v>5066</v>
          </cell>
          <cell r="F809" t="str">
            <v>AW -Solley Road Landfill</v>
          </cell>
          <cell r="G809" t="str">
            <v>BU-935</v>
          </cell>
          <cell r="H809" t="str">
            <v>NON-OP CHESAPEAKE</v>
          </cell>
          <cell r="I809" t="str">
            <v>CHESAPEAKE</v>
          </cell>
          <cell r="J809" t="str">
            <v>CHESAPEAKE DISTRICT</v>
          </cell>
          <cell r="K809" t="str">
            <v>EAST</v>
          </cell>
          <cell r="L809" t="str">
            <v>EAST REGION</v>
          </cell>
        </row>
        <row r="810">
          <cell r="A810" t="str">
            <v>K57</v>
          </cell>
          <cell r="B810" t="str">
            <v>K57-10-A-MO-3PO-050</v>
          </cell>
          <cell r="C810">
            <v>783</v>
          </cell>
          <cell r="D810">
            <v>5067</v>
          </cell>
          <cell r="F810" t="str">
            <v>AW -St Louis Jeffco Landfill</v>
          </cell>
          <cell r="G810" t="str">
            <v>BU-969</v>
          </cell>
          <cell r="H810" t="str">
            <v>NON-OP ST. LOUIS</v>
          </cell>
          <cell r="I810" t="str">
            <v>STL METRO</v>
          </cell>
          <cell r="J810" t="str">
            <v>ST LOUIS METRO DISTRICT</v>
          </cell>
          <cell r="K810" t="str">
            <v>MIDWEST</v>
          </cell>
          <cell r="L810" t="str">
            <v>MIDWEST REGION</v>
          </cell>
        </row>
        <row r="811">
          <cell r="A811" t="str">
            <v>K59</v>
          </cell>
          <cell r="B811" t="str">
            <v>K59-10-A-LA-3PO-050</v>
          </cell>
          <cell r="C811">
            <v>785</v>
          </cell>
          <cell r="D811">
            <v>5068</v>
          </cell>
          <cell r="F811" t="str">
            <v>AW -Geismar Landfill</v>
          </cell>
          <cell r="G811" t="str">
            <v>BU-942</v>
          </cell>
          <cell r="H811" t="str">
            <v>NON-OP GULF COAST</v>
          </cell>
          <cell r="I811" t="str">
            <v>GULFCOAST</v>
          </cell>
          <cell r="J811" t="str">
            <v>GULF COAST DISTRICT</v>
          </cell>
          <cell r="K811" t="str">
            <v>SOUTH</v>
          </cell>
          <cell r="L811" t="str">
            <v>SOUTH REGION</v>
          </cell>
        </row>
        <row r="812">
          <cell r="A812" t="str">
            <v>K60</v>
          </cell>
          <cell r="B812" t="str">
            <v>K60-10-A-TN-3PO-050</v>
          </cell>
          <cell r="C812">
            <v>786</v>
          </cell>
          <cell r="D812">
            <v>5069</v>
          </cell>
          <cell r="F812" t="str">
            <v>AW -Sykes Landfill</v>
          </cell>
          <cell r="G812" t="str">
            <v>BU-282</v>
          </cell>
          <cell r="H812" t="str">
            <v>MEMPHIS POST COLLECTION</v>
          </cell>
          <cell r="I812" t="str">
            <v>MISSVALLEY</v>
          </cell>
          <cell r="J812" t="str">
            <v>MISSISSIPPI VALLEY DISTRICT</v>
          </cell>
          <cell r="K812" t="str">
            <v>SOUTH</v>
          </cell>
          <cell r="L812" t="str">
            <v>SOUTH REGION</v>
          </cell>
        </row>
        <row r="813">
          <cell r="A813" t="str">
            <v>K61</v>
          </cell>
          <cell r="B813" t="str">
            <v>K61-10-A-NY-6CO-050</v>
          </cell>
          <cell r="C813">
            <v>787</v>
          </cell>
          <cell r="D813">
            <v>5070</v>
          </cell>
          <cell r="F813" t="str">
            <v>AW -ERCA Niagara Falls L/F</v>
          </cell>
          <cell r="G813" t="str">
            <v>BU-191</v>
          </cell>
          <cell r="H813" t="str">
            <v>BUFFALO POST COLLECTION</v>
          </cell>
          <cell r="I813" t="str">
            <v>WPENN</v>
          </cell>
          <cell r="J813" t="str">
            <v>WESTERN PENNSYLVANIA DISTRICT</v>
          </cell>
          <cell r="K813" t="str">
            <v>EAST</v>
          </cell>
          <cell r="L813" t="str">
            <v>EAST REGION</v>
          </cell>
        </row>
        <row r="814">
          <cell r="A814" t="str">
            <v>K62</v>
          </cell>
          <cell r="B814" t="str">
            <v>K62-10-A-OH-6CO-050</v>
          </cell>
          <cell r="C814">
            <v>788</v>
          </cell>
          <cell r="D814">
            <v>5071</v>
          </cell>
          <cell r="F814" t="str">
            <v>AW -ERCA Aber Road Landfill</v>
          </cell>
          <cell r="G814" t="str">
            <v>BU-938</v>
          </cell>
          <cell r="H814" t="str">
            <v>NON-OP CENTRAL OHIO</v>
          </cell>
          <cell r="I814" t="str">
            <v>OHIO</v>
          </cell>
          <cell r="J814" t="str">
            <v>OHIO DISTRICT</v>
          </cell>
          <cell r="K814" t="str">
            <v>EAST</v>
          </cell>
          <cell r="L814" t="str">
            <v>EAST REGION</v>
          </cell>
        </row>
        <row r="815">
          <cell r="A815" t="str">
            <v>K63</v>
          </cell>
          <cell r="B815" t="str">
            <v>K63-10-A-LA-6CO-050</v>
          </cell>
          <cell r="C815">
            <v>789</v>
          </cell>
          <cell r="D815">
            <v>5072</v>
          </cell>
          <cell r="F815" t="str">
            <v>AW -ERCA Livingston Landfill</v>
          </cell>
          <cell r="G815" t="str">
            <v>BU-942</v>
          </cell>
          <cell r="H815" t="str">
            <v>NON-OP GULF COAST</v>
          </cell>
          <cell r="I815" t="str">
            <v>GULFCOAST</v>
          </cell>
          <cell r="J815" t="str">
            <v>GULF COAST DISTRICT</v>
          </cell>
          <cell r="K815" t="str">
            <v>SOUTH</v>
          </cell>
          <cell r="L815" t="str">
            <v>SOUTH REGION</v>
          </cell>
        </row>
        <row r="816">
          <cell r="A816" t="str">
            <v>L01</v>
          </cell>
          <cell r="B816" t="str">
            <v>L01-10-A-MA-5TO-050</v>
          </cell>
          <cell r="C816">
            <v>804</v>
          </cell>
          <cell r="D816">
            <v>5073</v>
          </cell>
          <cell r="F816" t="str">
            <v>Fall River Landfill</v>
          </cell>
          <cell r="G816" t="str">
            <v>BU-134</v>
          </cell>
          <cell r="H816" t="str">
            <v>FALL RIVER</v>
          </cell>
          <cell r="I816" t="str">
            <v>NEWENG</v>
          </cell>
          <cell r="J816" t="str">
            <v>NEW ENGLAND DISTRICT</v>
          </cell>
          <cell r="K816" t="str">
            <v>EAST</v>
          </cell>
          <cell r="L816" t="str">
            <v>EAST REGION</v>
          </cell>
        </row>
        <row r="817">
          <cell r="A817" t="str">
            <v>L02</v>
          </cell>
          <cell r="B817" t="str">
            <v>L02-10-A-MI-3PO-050</v>
          </cell>
          <cell r="C817">
            <v>805</v>
          </cell>
          <cell r="D817">
            <v>5074</v>
          </cell>
          <cell r="F817" t="str">
            <v>Vienna Junction Landfill</v>
          </cell>
          <cell r="G817" t="str">
            <v>BU-066</v>
          </cell>
          <cell r="H817" t="str">
            <v>TOLEDO</v>
          </cell>
          <cell r="I817" t="str">
            <v>OHIO</v>
          </cell>
          <cell r="J817" t="str">
            <v>OHIO DISTRICT</v>
          </cell>
          <cell r="K817" t="str">
            <v>EAST</v>
          </cell>
          <cell r="L817" t="str">
            <v>EAST REGION</v>
          </cell>
        </row>
        <row r="818">
          <cell r="A818" t="str">
            <v>L05</v>
          </cell>
          <cell r="B818" t="str">
            <v>L05-10-A-OH-E9O-050</v>
          </cell>
          <cell r="C818">
            <v>806</v>
          </cell>
          <cell r="D818">
            <v>5075</v>
          </cell>
          <cell r="F818" t="str">
            <v>Ohio Demo Landfill</v>
          </cell>
          <cell r="G818" t="str">
            <v>BU-066</v>
          </cell>
          <cell r="H818" t="str">
            <v>TOLEDO</v>
          </cell>
          <cell r="I818" t="str">
            <v>OHIO</v>
          </cell>
          <cell r="J818" t="str">
            <v>OHIO DISTRICT</v>
          </cell>
          <cell r="K818" t="str">
            <v>EAST</v>
          </cell>
          <cell r="L818" t="str">
            <v>EAST REGION</v>
          </cell>
        </row>
        <row r="819">
          <cell r="A819" t="str">
            <v>L08</v>
          </cell>
          <cell r="B819" t="str">
            <v>L08-10-A-OH-F6O-050</v>
          </cell>
          <cell r="C819">
            <v>808</v>
          </cell>
          <cell r="D819">
            <v>5076</v>
          </cell>
          <cell r="F819" t="str">
            <v>Carbon Limestone Landfill</v>
          </cell>
          <cell r="G819" t="str">
            <v>BU-183</v>
          </cell>
          <cell r="H819" t="str">
            <v>YOUNGSTOWN</v>
          </cell>
          <cell r="I819" t="str">
            <v>WPENN</v>
          </cell>
          <cell r="J819" t="str">
            <v>WESTERN PENNSYLVANIA DISTRICT</v>
          </cell>
          <cell r="K819" t="str">
            <v>EAST</v>
          </cell>
          <cell r="L819" t="str">
            <v>EAST REGION</v>
          </cell>
        </row>
        <row r="820">
          <cell r="A820" t="str">
            <v>L10</v>
          </cell>
          <cell r="B820" t="str">
            <v>L10-10-A-OH-5ZO-050</v>
          </cell>
          <cell r="C820">
            <v>810</v>
          </cell>
          <cell r="D820">
            <v>5077</v>
          </cell>
          <cell r="F820" t="str">
            <v>Cincinnati Landfill</v>
          </cell>
          <cell r="G820" t="str">
            <v>BU-089</v>
          </cell>
          <cell r="H820" t="str">
            <v>WESTERN OHIO</v>
          </cell>
          <cell r="I820" t="str">
            <v>OHIO</v>
          </cell>
          <cell r="J820" t="str">
            <v>OHIO DISTRICT</v>
          </cell>
          <cell r="K820" t="str">
            <v>EAST</v>
          </cell>
          <cell r="L820" t="str">
            <v>EAST REGION</v>
          </cell>
        </row>
        <row r="821">
          <cell r="A821" t="str">
            <v>L11</v>
          </cell>
          <cell r="B821" t="str">
            <v>L11-10-A-OH-5ZO-050</v>
          </cell>
          <cell r="C821">
            <v>811</v>
          </cell>
          <cell r="D821">
            <v>5078</v>
          </cell>
          <cell r="F821" t="str">
            <v>Bobmeyer Road Demolition</v>
          </cell>
          <cell r="G821" t="str">
            <v>BU-938</v>
          </cell>
          <cell r="H821" t="str">
            <v>NON-OP CENTRAL OHIO</v>
          </cell>
          <cell r="I821" t="str">
            <v>OHIO</v>
          </cell>
          <cell r="J821" t="str">
            <v>OHIO DISTRICT</v>
          </cell>
          <cell r="K821" t="str">
            <v>EAST</v>
          </cell>
          <cell r="L821" t="str">
            <v>EAST REGION</v>
          </cell>
        </row>
        <row r="822">
          <cell r="A822" t="str">
            <v>L12</v>
          </cell>
          <cell r="B822" t="str">
            <v>L12-10-A-OH-5ZO-050</v>
          </cell>
          <cell r="C822">
            <v>812</v>
          </cell>
          <cell r="D822">
            <v>5080</v>
          </cell>
          <cell r="F822" t="str">
            <v>Glenwillow Landfill</v>
          </cell>
          <cell r="G822" t="str">
            <v>BU-077</v>
          </cell>
          <cell r="H822" t="str">
            <v>ELYRIA</v>
          </cell>
          <cell r="I822" t="str">
            <v>OHIO</v>
          </cell>
          <cell r="J822" t="str">
            <v>OHIO DISTRICT</v>
          </cell>
          <cell r="K822" t="str">
            <v>EAST</v>
          </cell>
          <cell r="L822" t="str">
            <v>EAST REGION</v>
          </cell>
        </row>
        <row r="823">
          <cell r="A823" t="str">
            <v>L13</v>
          </cell>
          <cell r="B823" t="str">
            <v>L13-10-A-PA-5KO-050</v>
          </cell>
          <cell r="C823">
            <v>813</v>
          </cell>
          <cell r="D823">
            <v>5081</v>
          </cell>
          <cell r="F823" t="str">
            <v>Conestoga Landfill</v>
          </cell>
          <cell r="G823" t="str">
            <v>BU-119</v>
          </cell>
          <cell r="H823" t="str">
            <v>CONESTOGA</v>
          </cell>
          <cell r="I823" t="str">
            <v>EPENN</v>
          </cell>
          <cell r="J823" t="str">
            <v>EASTERN PENNSYLVANIA DISTRICT</v>
          </cell>
          <cell r="K823" t="str">
            <v>EAST</v>
          </cell>
          <cell r="L823" t="str">
            <v>EAST REGION</v>
          </cell>
        </row>
        <row r="824">
          <cell r="A824" t="str">
            <v>L14</v>
          </cell>
          <cell r="B824" t="str">
            <v>L14-10-A-OH-5ZO-050</v>
          </cell>
          <cell r="C824">
            <v>814</v>
          </cell>
          <cell r="D824">
            <v>5082</v>
          </cell>
          <cell r="F824" t="str">
            <v>Willow Creek Landfill</v>
          </cell>
          <cell r="G824" t="str">
            <v>BU-077</v>
          </cell>
          <cell r="H824" t="str">
            <v>ELYRIA</v>
          </cell>
          <cell r="I824" t="str">
            <v>OHIO</v>
          </cell>
          <cell r="J824" t="str">
            <v>OHIO DISTRICT</v>
          </cell>
          <cell r="K824" t="str">
            <v>EAST</v>
          </cell>
          <cell r="L824" t="str">
            <v>EAST REGION</v>
          </cell>
        </row>
        <row r="825">
          <cell r="A825" t="str">
            <v>L15</v>
          </cell>
          <cell r="B825" t="str">
            <v>L15-10-A-PA-8BO-050</v>
          </cell>
          <cell r="C825">
            <v>815</v>
          </cell>
          <cell r="D825">
            <v>5083</v>
          </cell>
          <cell r="F825" t="str">
            <v>Imperial Landfill</v>
          </cell>
          <cell r="G825" t="str">
            <v>BU-166</v>
          </cell>
          <cell r="H825" t="str">
            <v>PITTSBURGH</v>
          </cell>
          <cell r="I825" t="str">
            <v>WPENN</v>
          </cell>
          <cell r="J825" t="str">
            <v>WESTERN PENNSYLVANIA DISTRICT</v>
          </cell>
          <cell r="K825" t="str">
            <v>EAST</v>
          </cell>
          <cell r="L825" t="str">
            <v>EAST REGION</v>
          </cell>
        </row>
        <row r="826">
          <cell r="A826" t="str">
            <v>L16</v>
          </cell>
          <cell r="B826" t="str">
            <v>L16-10-A-OH-E8O-050</v>
          </cell>
          <cell r="C826">
            <v>816</v>
          </cell>
          <cell r="D826">
            <v>5084</v>
          </cell>
          <cell r="F826" t="str">
            <v>Ottawa County Landfill</v>
          </cell>
          <cell r="G826" t="str">
            <v>BU-080</v>
          </cell>
          <cell r="H826" t="str">
            <v>SANDUSKY</v>
          </cell>
          <cell r="I826" t="str">
            <v>OHIO</v>
          </cell>
          <cell r="J826" t="str">
            <v>OHIO DISTRICT</v>
          </cell>
          <cell r="K826" t="str">
            <v>EAST</v>
          </cell>
          <cell r="L826" t="str">
            <v>EAST REGION</v>
          </cell>
        </row>
        <row r="827">
          <cell r="A827" t="str">
            <v>L17</v>
          </cell>
          <cell r="B827" t="str">
            <v>L17-10-A-VA-8NO-050</v>
          </cell>
          <cell r="C827">
            <v>817</v>
          </cell>
          <cell r="D827">
            <v>5085</v>
          </cell>
          <cell r="F827" t="str">
            <v>Old Diminion Landfill</v>
          </cell>
          <cell r="G827" t="str">
            <v>BU-126</v>
          </cell>
          <cell r="H827" t="str">
            <v>RICHMOND / LAWRENCEVILLE</v>
          </cell>
          <cell r="I827" t="str">
            <v>VIRGINIA</v>
          </cell>
          <cell r="J827" t="str">
            <v>VIRGINIA DISTRICT</v>
          </cell>
          <cell r="K827" t="str">
            <v>EAST</v>
          </cell>
          <cell r="L827" t="str">
            <v>EAST REGION</v>
          </cell>
        </row>
        <row r="828">
          <cell r="A828" t="str">
            <v>L18</v>
          </cell>
          <cell r="B828" t="str">
            <v>L18-10-A-VA-8NO-050</v>
          </cell>
          <cell r="C828">
            <v>818</v>
          </cell>
          <cell r="D828">
            <v>5086</v>
          </cell>
          <cell r="F828" t="str">
            <v>King &amp; Queen Landfill</v>
          </cell>
          <cell r="G828" t="str">
            <v>BU-193</v>
          </cell>
          <cell r="H828" t="str">
            <v>KING &amp; QUEEN LANDFILL</v>
          </cell>
          <cell r="I828" t="str">
            <v>VIRGINIA</v>
          </cell>
          <cell r="J828" t="str">
            <v>VIRGINIA DISTRICT</v>
          </cell>
          <cell r="K828" t="str">
            <v>EAST</v>
          </cell>
          <cell r="L828" t="str">
            <v>EAST REGION</v>
          </cell>
        </row>
        <row r="829">
          <cell r="A829" t="str">
            <v>L20</v>
          </cell>
          <cell r="B829" t="str">
            <v>L20-10-A-GA-8FO-050</v>
          </cell>
          <cell r="C829">
            <v>819</v>
          </cell>
          <cell r="D829">
            <v>5087</v>
          </cell>
          <cell r="F829" t="str">
            <v>UWL, Inc Landfill</v>
          </cell>
          <cell r="G829" t="str">
            <v>BU-011</v>
          </cell>
          <cell r="H829" t="str">
            <v>ATLANTA POST COLLECTION</v>
          </cell>
          <cell r="I829" t="str">
            <v>GEORGIA</v>
          </cell>
          <cell r="J829" t="str">
            <v>GEORGIA DISTRICT</v>
          </cell>
          <cell r="K829" t="str">
            <v>SOUTH</v>
          </cell>
          <cell r="L829" t="str">
            <v>SOUTH REGION</v>
          </cell>
        </row>
        <row r="830">
          <cell r="A830" t="str">
            <v>L21</v>
          </cell>
          <cell r="B830" t="str">
            <v>L21-10-A-GA-3PO-050</v>
          </cell>
          <cell r="C830">
            <v>820</v>
          </cell>
          <cell r="D830">
            <v>5088</v>
          </cell>
          <cell r="F830" t="str">
            <v>Hickory Ridge Landfill</v>
          </cell>
          <cell r="G830" t="str">
            <v>BU-011</v>
          </cell>
          <cell r="H830" t="str">
            <v>ATLANTA POST COLLECTION</v>
          </cell>
          <cell r="I830" t="str">
            <v>GEORGIA</v>
          </cell>
          <cell r="J830" t="str">
            <v>GEORGIA DISTRICT</v>
          </cell>
          <cell r="K830" t="str">
            <v>SOUTH</v>
          </cell>
          <cell r="L830" t="str">
            <v>SOUTH REGION</v>
          </cell>
        </row>
        <row r="831">
          <cell r="A831" t="str">
            <v>L22</v>
          </cell>
          <cell r="B831" t="str">
            <v>L22-10-A-GA-8FO-050</v>
          </cell>
          <cell r="C831">
            <v>821</v>
          </cell>
          <cell r="D831">
            <v>5089</v>
          </cell>
          <cell r="F831" t="str">
            <v>East Dekalb C&amp;D Landfill</v>
          </cell>
          <cell r="G831" t="str">
            <v>BU-011</v>
          </cell>
          <cell r="H831" t="str">
            <v>ATLANTA POST COLLECTION</v>
          </cell>
          <cell r="I831" t="str">
            <v>GEORGIA</v>
          </cell>
          <cell r="J831" t="str">
            <v>GEORGIA DISTRICT</v>
          </cell>
          <cell r="K831" t="str">
            <v>SOUTH</v>
          </cell>
          <cell r="L831" t="str">
            <v>SOUTH REGION</v>
          </cell>
        </row>
        <row r="832">
          <cell r="A832" t="str">
            <v>L23</v>
          </cell>
          <cell r="B832" t="str">
            <v>L23-10-A-GA-3PO-050</v>
          </cell>
          <cell r="C832">
            <v>822</v>
          </cell>
          <cell r="D832">
            <v>5090</v>
          </cell>
          <cell r="F832" t="str">
            <v>Roberts Road Landfill</v>
          </cell>
          <cell r="G832" t="str">
            <v>BU-931</v>
          </cell>
          <cell r="H832" t="str">
            <v>NON-OP ATLANTA</v>
          </cell>
          <cell r="I832" t="str">
            <v>GEORGIA</v>
          </cell>
          <cell r="J832" t="str">
            <v>GEORGIA DISTRICT</v>
          </cell>
          <cell r="K832" t="str">
            <v>SOUTH</v>
          </cell>
          <cell r="L832" t="str">
            <v>SOUTH REGION</v>
          </cell>
        </row>
        <row r="833">
          <cell r="A833" t="str">
            <v>L24</v>
          </cell>
          <cell r="B833" t="str">
            <v>L24-10-A-AL-8DO-050</v>
          </cell>
          <cell r="C833">
            <v>823</v>
          </cell>
          <cell r="D833">
            <v>5091</v>
          </cell>
          <cell r="F833" t="str">
            <v>Pineview Landfill</v>
          </cell>
          <cell r="G833" t="str">
            <v>BU-004</v>
          </cell>
          <cell r="H833" t="str">
            <v>BIRMINGHAM</v>
          </cell>
          <cell r="I833" t="str">
            <v>GEORGIA</v>
          </cell>
          <cell r="J833" t="str">
            <v>GEORGIA DISTRICT</v>
          </cell>
          <cell r="K833" t="str">
            <v>SOUTH</v>
          </cell>
          <cell r="L833" t="str">
            <v>SOUTH REGION</v>
          </cell>
        </row>
        <row r="834">
          <cell r="A834" t="str">
            <v>L26</v>
          </cell>
          <cell r="B834" t="str">
            <v>L26-10-A-AL-8DO-050</v>
          </cell>
          <cell r="C834">
            <v>824</v>
          </cell>
          <cell r="D834">
            <v>5092</v>
          </cell>
          <cell r="F834" t="str">
            <v>Timberlands Landfill</v>
          </cell>
          <cell r="G834" t="str">
            <v>BU-199</v>
          </cell>
          <cell r="H834" t="str">
            <v>SOUTH CENTRAL ALABAMA</v>
          </cell>
          <cell r="I834" t="str">
            <v>GULFCOAST</v>
          </cell>
          <cell r="J834" t="str">
            <v>GULF COAST DISTRICT</v>
          </cell>
          <cell r="K834" t="str">
            <v>SOUTH</v>
          </cell>
          <cell r="L834" t="str">
            <v>SOUTH REGION</v>
          </cell>
        </row>
        <row r="835">
          <cell r="A835" t="str">
            <v>L27</v>
          </cell>
          <cell r="B835" t="str">
            <v>L27-10-A-NC-3PO-050</v>
          </cell>
          <cell r="C835">
            <v>825</v>
          </cell>
          <cell r="D835">
            <v>5093</v>
          </cell>
          <cell r="F835" t="str">
            <v>Sampson County Landfill</v>
          </cell>
          <cell r="G835" t="str">
            <v>BU-952</v>
          </cell>
          <cell r="H835" t="str">
            <v>NON-OP NORTH CAROLINA</v>
          </cell>
          <cell r="I835" t="str">
            <v>CAROLINAS</v>
          </cell>
          <cell r="J835" t="str">
            <v>CAROLINAS DISTRICT</v>
          </cell>
          <cell r="K835" t="str">
            <v>EAST</v>
          </cell>
          <cell r="L835" t="str">
            <v>EAST REGION</v>
          </cell>
        </row>
        <row r="836">
          <cell r="A836" t="str">
            <v>L28</v>
          </cell>
          <cell r="B836" t="str">
            <v>L28-10-A-NC-3PO-050</v>
          </cell>
          <cell r="C836">
            <v>826</v>
          </cell>
          <cell r="D836">
            <v>5094</v>
          </cell>
          <cell r="F836" t="str">
            <v>Holly Springs Landfill</v>
          </cell>
          <cell r="G836" t="str">
            <v>BU-157</v>
          </cell>
          <cell r="H836" t="str">
            <v>RALEIGH / DURHAM</v>
          </cell>
          <cell r="I836" t="str">
            <v>CAROLINAS</v>
          </cell>
          <cell r="J836" t="str">
            <v>CAROLINAS DISTRICT</v>
          </cell>
          <cell r="K836" t="str">
            <v>EAST</v>
          </cell>
          <cell r="L836" t="str">
            <v>EAST REGION</v>
          </cell>
        </row>
        <row r="837">
          <cell r="A837" t="str">
            <v>L33</v>
          </cell>
          <cell r="B837" t="str">
            <v>L33-10-A-FL-3PO-050</v>
          </cell>
          <cell r="C837">
            <v>831</v>
          </cell>
          <cell r="D837">
            <v>5097</v>
          </cell>
          <cell r="F837" t="str">
            <v>Cone Road Landfill</v>
          </cell>
          <cell r="G837" t="str">
            <v>BU-953</v>
          </cell>
          <cell r="H837" t="str">
            <v>NON-OP SOUTH FLORIDA</v>
          </cell>
          <cell r="I837" t="str">
            <v>GULFCOAST</v>
          </cell>
          <cell r="J837" t="str">
            <v>GULF COAST DISTRICT</v>
          </cell>
          <cell r="K837" t="str">
            <v>SOUTH</v>
          </cell>
          <cell r="L837" t="str">
            <v>SOUTH REGION</v>
          </cell>
        </row>
        <row r="838">
          <cell r="A838" t="str">
            <v>L34</v>
          </cell>
          <cell r="B838" t="str">
            <v>L34-10-A-LA-8HO-050</v>
          </cell>
          <cell r="C838">
            <v>832</v>
          </cell>
          <cell r="D838">
            <v>5098</v>
          </cell>
          <cell r="F838" t="str">
            <v>Colonial Landfill</v>
          </cell>
          <cell r="G838" t="str">
            <v>BU-202</v>
          </cell>
          <cell r="H838" t="str">
            <v>NEW ORLEANS</v>
          </cell>
          <cell r="I838" t="str">
            <v>GULFCOAST</v>
          </cell>
          <cell r="J838" t="str">
            <v>GULF COAST DISTRICT</v>
          </cell>
          <cell r="K838" t="str">
            <v>SOUTH</v>
          </cell>
          <cell r="L838" t="str">
            <v>SOUTH REGION</v>
          </cell>
        </row>
        <row r="839">
          <cell r="A839" t="str">
            <v>L35</v>
          </cell>
          <cell r="B839" t="str">
            <v>L35-10-A-LA-3PO-050</v>
          </cell>
          <cell r="C839">
            <v>833</v>
          </cell>
          <cell r="D839">
            <v>5099</v>
          </cell>
          <cell r="F839" t="str">
            <v>Area 90 Landfill</v>
          </cell>
          <cell r="G839" t="str">
            <v>BU-942</v>
          </cell>
          <cell r="H839" t="str">
            <v>NON-OP GULF COAST</v>
          </cell>
          <cell r="I839" t="str">
            <v>GULFCOAST</v>
          </cell>
          <cell r="J839" t="str">
            <v>GULF COAST DISTRICT</v>
          </cell>
          <cell r="K839" t="str">
            <v>SOUTH</v>
          </cell>
          <cell r="L839" t="str">
            <v>SOUTH REGION</v>
          </cell>
        </row>
        <row r="840">
          <cell r="A840" t="str">
            <v>L37</v>
          </cell>
          <cell r="B840" t="str">
            <v>L37-10-A-LA-3PO-050</v>
          </cell>
          <cell r="C840">
            <v>835</v>
          </cell>
          <cell r="D840">
            <v>5100</v>
          </cell>
          <cell r="F840" t="str">
            <v>Crescent Acres Landfill</v>
          </cell>
          <cell r="G840" t="str">
            <v>BU-942</v>
          </cell>
          <cell r="H840" t="str">
            <v>NON-OP GULF COAST</v>
          </cell>
          <cell r="I840" t="str">
            <v>GULFCOAST</v>
          </cell>
          <cell r="J840" t="str">
            <v>GULF COAST DISTRICT</v>
          </cell>
          <cell r="K840" t="str">
            <v>SOUTH</v>
          </cell>
          <cell r="L840" t="str">
            <v>SOUTH REGION</v>
          </cell>
        </row>
        <row r="841">
          <cell r="A841" t="str">
            <v>L38</v>
          </cell>
          <cell r="B841" t="str">
            <v>L38-10-A-MS-8JO-050</v>
          </cell>
          <cell r="C841">
            <v>836</v>
          </cell>
          <cell r="D841">
            <v>5101</v>
          </cell>
          <cell r="F841" t="str">
            <v>Little Dixie Landfill</v>
          </cell>
          <cell r="G841" t="str">
            <v>BU-008</v>
          </cell>
          <cell r="H841" t="str">
            <v>JACKSON</v>
          </cell>
          <cell r="I841" t="str">
            <v>MISSVALLEY</v>
          </cell>
          <cell r="J841" t="str">
            <v>MISSISSIPPI VALLEY DISTRICT</v>
          </cell>
          <cell r="K841" t="str">
            <v>SOUTH</v>
          </cell>
          <cell r="L841" t="str">
            <v>SOUTH REGION</v>
          </cell>
        </row>
        <row r="842">
          <cell r="A842" t="str">
            <v>L39</v>
          </cell>
          <cell r="B842" t="str">
            <v>L39-10-A-TN-8MO-050</v>
          </cell>
          <cell r="C842">
            <v>837</v>
          </cell>
          <cell r="D842">
            <v>5102</v>
          </cell>
          <cell r="F842" t="str">
            <v>Carter Valley Landfill</v>
          </cell>
          <cell r="G842" t="str">
            <v>BU-142</v>
          </cell>
          <cell r="H842" t="str">
            <v>EASTERN TN</v>
          </cell>
          <cell r="I842" t="str">
            <v>KENTUCKYTN</v>
          </cell>
          <cell r="J842" t="str">
            <v>KENTUCKY-TENNESSEE DISTRICT</v>
          </cell>
          <cell r="K842" t="str">
            <v>MIDWEST</v>
          </cell>
          <cell r="L842" t="str">
            <v>MIDWEST REGION</v>
          </cell>
        </row>
        <row r="843">
          <cell r="A843" t="str">
            <v>L41</v>
          </cell>
          <cell r="B843" t="str">
            <v>L41-10-A-LA-8HO-050</v>
          </cell>
          <cell r="C843">
            <v>838</v>
          </cell>
          <cell r="D843">
            <v>5103</v>
          </cell>
          <cell r="F843" t="str">
            <v>Jeff Davis Landfill</v>
          </cell>
          <cell r="G843" t="str">
            <v>BU-204</v>
          </cell>
          <cell r="H843" t="str">
            <v>ACADIANA / LAKE CHARLES</v>
          </cell>
          <cell r="I843" t="str">
            <v>HOUSTON</v>
          </cell>
          <cell r="J843" t="str">
            <v>HOUSTON DISTRICT</v>
          </cell>
          <cell r="K843" t="str">
            <v>SOUTH</v>
          </cell>
          <cell r="L843" t="str">
            <v>SOUTH REGION</v>
          </cell>
        </row>
        <row r="844">
          <cell r="A844" t="str">
            <v>L42</v>
          </cell>
          <cell r="B844" t="str">
            <v>L42-10-A-TN-3PO-050</v>
          </cell>
          <cell r="C844">
            <v>839</v>
          </cell>
          <cell r="D844">
            <v>5104</v>
          </cell>
          <cell r="F844" t="str">
            <v>North Shelby Landfill</v>
          </cell>
          <cell r="G844" t="str">
            <v>BU-282</v>
          </cell>
          <cell r="H844" t="str">
            <v>MEMPHIS POST COLLECTION</v>
          </cell>
          <cell r="I844" t="str">
            <v>MISSVALLEY</v>
          </cell>
          <cell r="J844" t="str">
            <v>MISSISSIPPI VALLEY DISTRICT</v>
          </cell>
          <cell r="K844" t="str">
            <v>SOUTH</v>
          </cell>
          <cell r="L844" t="str">
            <v>SOUTH REGION</v>
          </cell>
        </row>
        <row r="845">
          <cell r="A845" t="str">
            <v>L43</v>
          </cell>
          <cell r="B845" t="str">
            <v>L43-10-A-TN-3PO-050</v>
          </cell>
          <cell r="C845">
            <v>840</v>
          </cell>
          <cell r="D845">
            <v>5105</v>
          </cell>
          <cell r="F845" t="str">
            <v>South Shelby Landfill</v>
          </cell>
          <cell r="G845" t="str">
            <v>BU-282</v>
          </cell>
          <cell r="H845" t="str">
            <v>MEMPHIS POST COLLECTION</v>
          </cell>
          <cell r="I845" t="str">
            <v>MISSVALLEY</v>
          </cell>
          <cell r="J845" t="str">
            <v>MISSISSIPPI VALLEY DISTRICT</v>
          </cell>
          <cell r="K845" t="str">
            <v>SOUTH</v>
          </cell>
          <cell r="L845" t="str">
            <v>SOUTH REGION</v>
          </cell>
        </row>
        <row r="846">
          <cell r="A846" t="str">
            <v>L45</v>
          </cell>
          <cell r="B846" t="str">
            <v>L45-10-A-TN-8MO-050</v>
          </cell>
          <cell r="C846">
            <v>842</v>
          </cell>
          <cell r="D846">
            <v>5106</v>
          </cell>
          <cell r="F846" t="str">
            <v>Middle Point Landfill</v>
          </cell>
          <cell r="G846" t="str">
            <v>BU-197</v>
          </cell>
          <cell r="H846" t="str">
            <v>MURFREESBORO</v>
          </cell>
          <cell r="I846" t="str">
            <v>KENTUCKYTN</v>
          </cell>
          <cell r="J846" t="str">
            <v>KENTUCKY-TENNESSEE DISTRICT</v>
          </cell>
          <cell r="K846" t="str">
            <v>MIDWEST</v>
          </cell>
          <cell r="L846" t="str">
            <v>MIDWEST REGION</v>
          </cell>
        </row>
        <row r="847">
          <cell r="A847" t="str">
            <v>L46</v>
          </cell>
          <cell r="B847" t="str">
            <v>L46-10-A-TX-3PO-050</v>
          </cell>
          <cell r="C847">
            <v>843</v>
          </cell>
          <cell r="D847">
            <v>5107</v>
          </cell>
          <cell r="F847" t="str">
            <v>Austin Landfill</v>
          </cell>
          <cell r="G847" t="str">
            <v>BU-023</v>
          </cell>
          <cell r="H847" t="str">
            <v>AUSTIN</v>
          </cell>
          <cell r="I847" t="str">
            <v>SCTEXAS</v>
          </cell>
          <cell r="J847" t="str">
            <v>SOUTH CENTRAL TEXAS DISTRICT</v>
          </cell>
          <cell r="K847" t="str">
            <v>SOUTH</v>
          </cell>
          <cell r="L847" t="str">
            <v>SOUTH REGION</v>
          </cell>
        </row>
        <row r="848">
          <cell r="A848" t="str">
            <v>L47</v>
          </cell>
          <cell r="B848" t="str">
            <v>L47-10-A-TX-3PO-050</v>
          </cell>
          <cell r="C848">
            <v>844</v>
          </cell>
          <cell r="D848">
            <v>5108</v>
          </cell>
          <cell r="F848" t="str">
            <v>Sinton Landfill</v>
          </cell>
          <cell r="G848" t="str">
            <v>BU-024</v>
          </cell>
          <cell r="H848" t="str">
            <v>CORPUS CHRISTI</v>
          </cell>
          <cell r="I848" t="str">
            <v>SCTEXAS</v>
          </cell>
          <cell r="J848" t="str">
            <v>SOUTH CENTRAL TEXAS DISTRICT</v>
          </cell>
          <cell r="K848" t="str">
            <v>SOUTH</v>
          </cell>
          <cell r="L848" t="str">
            <v>SOUTH REGION</v>
          </cell>
        </row>
        <row r="849">
          <cell r="A849" t="str">
            <v>L49</v>
          </cell>
          <cell r="B849" t="str">
            <v>L49-10-A-TX-1RO-050</v>
          </cell>
          <cell r="C849">
            <v>846</v>
          </cell>
          <cell r="D849">
            <v>5109</v>
          </cell>
          <cell r="F849" t="str">
            <v>Lewisville Landfill</v>
          </cell>
          <cell r="G849" t="str">
            <v>BU-015</v>
          </cell>
          <cell r="H849" t="str">
            <v>DALLAS FTWORTH POST COLLECTION</v>
          </cell>
          <cell r="I849" t="str">
            <v>DFW/WESTTX</v>
          </cell>
          <cell r="J849" t="str">
            <v>DFW/WEST TEXAS DISTIRCT</v>
          </cell>
          <cell r="K849" t="str">
            <v>SOUTH</v>
          </cell>
          <cell r="L849" t="str">
            <v>SOUTH REGION</v>
          </cell>
        </row>
        <row r="850">
          <cell r="A850" t="str">
            <v>L51</v>
          </cell>
          <cell r="B850" t="str">
            <v>L51-10-A-TX-1PO-050</v>
          </cell>
          <cell r="C850">
            <v>848</v>
          </cell>
          <cell r="D850">
            <v>5110</v>
          </cell>
          <cell r="F850" t="str">
            <v>Itasca Landfill</v>
          </cell>
          <cell r="G850" t="str">
            <v>BU-015</v>
          </cell>
          <cell r="H850" t="str">
            <v>DALLAS FTWORTH POST COLLECTION</v>
          </cell>
          <cell r="I850" t="str">
            <v>DFW/WESTTX</v>
          </cell>
          <cell r="J850" t="str">
            <v>DFW/WEST TEXAS DISTIRCT</v>
          </cell>
          <cell r="K850" t="str">
            <v>SOUTH</v>
          </cell>
          <cell r="L850" t="str">
            <v>SOUTH REGION</v>
          </cell>
        </row>
        <row r="851">
          <cell r="A851" t="str">
            <v>L52</v>
          </cell>
          <cell r="B851" t="str">
            <v>L52-10-A-TX-A8O-050</v>
          </cell>
          <cell r="C851">
            <v>849</v>
          </cell>
          <cell r="D851">
            <v>5112</v>
          </cell>
          <cell r="F851" t="str">
            <v>Blue Ridge Landfill</v>
          </cell>
          <cell r="G851" t="str">
            <v>BU-057</v>
          </cell>
          <cell r="H851" t="str">
            <v>HOUSTON POST COLLECTION</v>
          </cell>
          <cell r="I851" t="str">
            <v>HOUSTON</v>
          </cell>
          <cell r="J851" t="str">
            <v>HOUSTON DISTRICT</v>
          </cell>
          <cell r="K851" t="str">
            <v>SOUTH</v>
          </cell>
          <cell r="L851" t="str">
            <v>SOUTH REGION</v>
          </cell>
        </row>
        <row r="852">
          <cell r="A852" t="str">
            <v>L53</v>
          </cell>
          <cell r="B852" t="str">
            <v>L53-10-A-TX-1SO-050</v>
          </cell>
          <cell r="C852">
            <v>850</v>
          </cell>
          <cell r="D852">
            <v>5113</v>
          </cell>
          <cell r="F852" t="str">
            <v>McCarty Road Landfill</v>
          </cell>
          <cell r="G852" t="str">
            <v>BU-057</v>
          </cell>
          <cell r="H852" t="str">
            <v>HOUSTON POST COLLECTION</v>
          </cell>
          <cell r="I852" t="str">
            <v>HOUSTON</v>
          </cell>
          <cell r="J852" t="str">
            <v>HOUSTON DISTRICT</v>
          </cell>
          <cell r="K852" t="str">
            <v>SOUTH</v>
          </cell>
          <cell r="L852" t="str">
            <v>SOUTH REGION</v>
          </cell>
        </row>
        <row r="853">
          <cell r="A853" t="str">
            <v>L54</v>
          </cell>
          <cell r="B853" t="str">
            <v>L54-10-A-TX-9ZO-050</v>
          </cell>
          <cell r="C853">
            <v>851</v>
          </cell>
          <cell r="D853">
            <v>5114</v>
          </cell>
          <cell r="F853" t="str">
            <v>Galveston County Landfill</v>
          </cell>
          <cell r="G853" t="str">
            <v>BU-057</v>
          </cell>
          <cell r="H853" t="str">
            <v>HOUSTON POST COLLECTION</v>
          </cell>
          <cell r="I853" t="str">
            <v>HOUSTON</v>
          </cell>
          <cell r="J853" t="str">
            <v>HOUSTON DISTRICT</v>
          </cell>
          <cell r="K853" t="str">
            <v>SOUTH</v>
          </cell>
          <cell r="L853" t="str">
            <v>SOUTH REGION</v>
          </cell>
        </row>
        <row r="854">
          <cell r="A854" t="str">
            <v>L55</v>
          </cell>
          <cell r="B854" t="str">
            <v>L55-10-A-TX-1NO-050</v>
          </cell>
          <cell r="C854">
            <v>852</v>
          </cell>
          <cell r="D854">
            <v>5115</v>
          </cell>
          <cell r="F854" t="str">
            <v>Gulf West Landfill</v>
          </cell>
          <cell r="G854" t="str">
            <v>BU-057</v>
          </cell>
          <cell r="H854" t="str">
            <v>HOUSTON POST COLLECTION</v>
          </cell>
          <cell r="I854" t="str">
            <v>HOUSTON</v>
          </cell>
          <cell r="J854" t="str">
            <v>HOUSTON DISTRICT</v>
          </cell>
          <cell r="K854" t="str">
            <v>SOUTH</v>
          </cell>
          <cell r="L854" t="str">
            <v>SOUTH REGION</v>
          </cell>
        </row>
        <row r="855">
          <cell r="A855" t="str">
            <v>L56</v>
          </cell>
          <cell r="B855" t="str">
            <v>L56-10-A-TX-2QO-050</v>
          </cell>
          <cell r="C855">
            <v>853</v>
          </cell>
          <cell r="D855">
            <v>5116</v>
          </cell>
          <cell r="F855" t="str">
            <v>Whispering Pines Landfill</v>
          </cell>
          <cell r="G855" t="str">
            <v>BU-057</v>
          </cell>
          <cell r="H855" t="str">
            <v>HOUSTON POST COLLECTION</v>
          </cell>
          <cell r="I855" t="str">
            <v>HOUSTON</v>
          </cell>
          <cell r="J855" t="str">
            <v>HOUSTON DISTRICT</v>
          </cell>
          <cell r="K855" t="str">
            <v>SOUTH</v>
          </cell>
          <cell r="L855" t="str">
            <v>SOUTH REGION</v>
          </cell>
        </row>
        <row r="856">
          <cell r="A856" t="str">
            <v>L57</v>
          </cell>
          <cell r="B856" t="str">
            <v>L57-10-A-AR-8EO-050</v>
          </cell>
          <cell r="C856">
            <v>854</v>
          </cell>
          <cell r="D856">
            <v>5117</v>
          </cell>
          <cell r="F856" t="str">
            <v>Little Rock Landfill</v>
          </cell>
          <cell r="G856" t="str">
            <v>BU-101</v>
          </cell>
          <cell r="H856" t="str">
            <v>LITTLE ROCK</v>
          </cell>
          <cell r="I856" t="str">
            <v>MISSVALLEY</v>
          </cell>
          <cell r="J856" t="str">
            <v>MISSISSIPPI VALLEY DISTRICT</v>
          </cell>
          <cell r="K856" t="str">
            <v>SOUTH</v>
          </cell>
          <cell r="L856" t="str">
            <v>SOUTH REGION</v>
          </cell>
        </row>
        <row r="857">
          <cell r="A857" t="str">
            <v>L59</v>
          </cell>
          <cell r="B857" t="str">
            <v>L59-10-A-OK-8KO-050</v>
          </cell>
          <cell r="C857">
            <v>855</v>
          </cell>
          <cell r="D857">
            <v>5118</v>
          </cell>
          <cell r="F857" t="str">
            <v>Canadian Valley Landfill</v>
          </cell>
          <cell r="G857" t="str">
            <v>BU-022</v>
          </cell>
          <cell r="H857" t="str">
            <v>EASTERN OKLAHOMA</v>
          </cell>
          <cell r="I857" t="str">
            <v>W MO/OK</v>
          </cell>
          <cell r="J857" t="str">
            <v>W MISSOURI/OKLAHOMA DISTRICT</v>
          </cell>
          <cell r="K857" t="str">
            <v>MIDWEST</v>
          </cell>
          <cell r="L857" t="str">
            <v>MIDWEST REGION</v>
          </cell>
        </row>
        <row r="858">
          <cell r="A858" t="str">
            <v>L60</v>
          </cell>
          <cell r="B858" t="str">
            <v>L60-10-A-TX-3PO-050</v>
          </cell>
          <cell r="C858">
            <v>856</v>
          </cell>
          <cell r="D858">
            <v>5119</v>
          </cell>
          <cell r="F858" t="str">
            <v>Tessman Road Landfill</v>
          </cell>
          <cell r="G858" t="str">
            <v>BU-025</v>
          </cell>
          <cell r="H858" t="str">
            <v>SAN ANTONIO</v>
          </cell>
          <cell r="I858" t="str">
            <v>SCTEXAS</v>
          </cell>
          <cell r="J858" t="str">
            <v>SOUTH CENTRAL TEXAS DISTRICT</v>
          </cell>
          <cell r="K858" t="str">
            <v>SOUTH</v>
          </cell>
          <cell r="L858" t="str">
            <v>SOUTH REGION</v>
          </cell>
        </row>
        <row r="859">
          <cell r="A859" t="str">
            <v>L62</v>
          </cell>
          <cell r="B859" t="str">
            <v>L62-10-A-TX-1EO-050</v>
          </cell>
          <cell r="C859">
            <v>858</v>
          </cell>
          <cell r="D859">
            <v>5120</v>
          </cell>
          <cell r="F859" t="str">
            <v>Golden Triangle Landfill</v>
          </cell>
          <cell r="G859" t="str">
            <v>BU-057</v>
          </cell>
          <cell r="H859" t="str">
            <v>HOUSTON POST COLLECTION</v>
          </cell>
          <cell r="I859" t="str">
            <v>HOUSTON</v>
          </cell>
          <cell r="J859" t="str">
            <v>HOUSTON DISTRICT</v>
          </cell>
          <cell r="K859" t="str">
            <v>SOUTH</v>
          </cell>
          <cell r="L859" t="str">
            <v>SOUTH REGION</v>
          </cell>
        </row>
        <row r="860">
          <cell r="A860" t="str">
            <v>L63</v>
          </cell>
          <cell r="B860" t="str">
            <v>L63-10-A-TX-A5O-050</v>
          </cell>
          <cell r="C860">
            <v>859</v>
          </cell>
          <cell r="D860">
            <v>5121</v>
          </cell>
          <cell r="F860" t="str">
            <v>Amarillo Landfill</v>
          </cell>
          <cell r="G860" t="str">
            <v>BU-021</v>
          </cell>
          <cell r="H860" t="str">
            <v>WEST TEXAS</v>
          </cell>
          <cell r="I860" t="str">
            <v>DFW/WESTTX</v>
          </cell>
          <cell r="J860" t="str">
            <v>DFW/WEST TEXAS DISTIRCT</v>
          </cell>
          <cell r="K860" t="str">
            <v>SOUTH</v>
          </cell>
          <cell r="L860" t="str">
            <v>SOUTH REGION</v>
          </cell>
        </row>
        <row r="861">
          <cell r="A861" t="str">
            <v>L64</v>
          </cell>
          <cell r="B861" t="str">
            <v>L64-10-A-TX-3PO-050</v>
          </cell>
          <cell r="C861">
            <v>860</v>
          </cell>
          <cell r="D861">
            <v>5122</v>
          </cell>
          <cell r="F861" t="str">
            <v>Rio Grande Valley Landfill</v>
          </cell>
          <cell r="G861" t="str">
            <v>BU-026</v>
          </cell>
          <cell r="H861" t="str">
            <v>RIO GRANDE</v>
          </cell>
          <cell r="I861" t="str">
            <v>SCTEXAS</v>
          </cell>
          <cell r="J861" t="str">
            <v>SOUTH CENTRAL TEXAS DISTRICT</v>
          </cell>
          <cell r="K861" t="str">
            <v>SOUTH</v>
          </cell>
          <cell r="L861" t="str">
            <v>SOUTH REGION</v>
          </cell>
        </row>
        <row r="862">
          <cell r="A862" t="str">
            <v>L65</v>
          </cell>
          <cell r="B862" t="str">
            <v>L65-10-A-CA-5UO-050</v>
          </cell>
          <cell r="C862">
            <v>861</v>
          </cell>
          <cell r="D862">
            <v>5123</v>
          </cell>
          <cell r="F862" t="str">
            <v>Sunshine Canyon Landfill</v>
          </cell>
          <cell r="G862" t="str">
            <v>BU-264</v>
          </cell>
          <cell r="H862" t="str">
            <v>SUNSHINE CANYON LANDFILL</v>
          </cell>
          <cell r="I862" t="str">
            <v>LOSANGELES</v>
          </cell>
          <cell r="J862" t="str">
            <v>LOS ANGELES DISTRICT</v>
          </cell>
          <cell r="K862" t="str">
            <v>WEST</v>
          </cell>
          <cell r="L862" t="str">
            <v>WEST REGION</v>
          </cell>
        </row>
        <row r="863">
          <cell r="A863" t="str">
            <v>L66</v>
          </cell>
          <cell r="B863" t="str">
            <v>L66-10-A-AZ-D8O-050</v>
          </cell>
          <cell r="C863">
            <v>862</v>
          </cell>
          <cell r="D863">
            <v>5124</v>
          </cell>
          <cell r="F863" t="str">
            <v>La Paz County Landfill</v>
          </cell>
          <cell r="G863" t="str">
            <v>BU-242</v>
          </cell>
          <cell r="H863" t="str">
            <v>WESTERN ARIZONA</v>
          </cell>
          <cell r="I863" t="str">
            <v>ARIZONA</v>
          </cell>
          <cell r="J863" t="str">
            <v>ARIZONA DISTRICT</v>
          </cell>
          <cell r="K863" t="str">
            <v>WEST</v>
          </cell>
          <cell r="L863" t="str">
            <v>WEST REGION</v>
          </cell>
        </row>
        <row r="864">
          <cell r="A864" t="str">
            <v>L67</v>
          </cell>
          <cell r="B864" t="str">
            <v>L67-10-A-CO-D5O-050</v>
          </cell>
          <cell r="C864">
            <v>863</v>
          </cell>
          <cell r="D864">
            <v>5125</v>
          </cell>
          <cell r="F864" t="str">
            <v>Foothills Landfill</v>
          </cell>
          <cell r="G864" t="str">
            <v>BU-103</v>
          </cell>
          <cell r="H864" t="str">
            <v>DENVER POST COLLECTION</v>
          </cell>
          <cell r="I864" t="str">
            <v>MOUNTAIN</v>
          </cell>
          <cell r="J864" t="str">
            <v>MOUNTAIN DISTRICT</v>
          </cell>
          <cell r="K864" t="str">
            <v>WEST</v>
          </cell>
          <cell r="L864" t="str">
            <v>WEST REGION</v>
          </cell>
        </row>
        <row r="865">
          <cell r="A865" t="str">
            <v>L68</v>
          </cell>
          <cell r="B865" t="str">
            <v>L68-10-A-CO-D5O-050</v>
          </cell>
          <cell r="C865">
            <v>864</v>
          </cell>
          <cell r="D865">
            <v>5126</v>
          </cell>
          <cell r="F865" t="str">
            <v>Tower Landfill</v>
          </cell>
          <cell r="G865" t="str">
            <v>BU-103</v>
          </cell>
          <cell r="H865" t="str">
            <v>DENVER POST COLLECTION</v>
          </cell>
          <cell r="I865" t="str">
            <v>MOUNTAIN</v>
          </cell>
          <cell r="J865" t="str">
            <v>MOUNTAIN DISTRICT</v>
          </cell>
          <cell r="K865" t="str">
            <v>WEST</v>
          </cell>
          <cell r="L865" t="str">
            <v>WEST REGION</v>
          </cell>
        </row>
        <row r="866">
          <cell r="A866" t="str">
            <v>L69</v>
          </cell>
          <cell r="B866" t="str">
            <v>L69-10-A-CA-6EO-050</v>
          </cell>
          <cell r="C866">
            <v>865</v>
          </cell>
          <cell r="D866">
            <v>5127</v>
          </cell>
          <cell r="F866" t="str">
            <v>Newby Island Landfill</v>
          </cell>
          <cell r="G866" t="str">
            <v>BU-258</v>
          </cell>
          <cell r="H866" t="str">
            <v>NEWBY ISLAND LANDFILL</v>
          </cell>
          <cell r="I866" t="str">
            <v>BAYAREA</v>
          </cell>
          <cell r="J866" t="str">
            <v>BAY AREA DISTRICT</v>
          </cell>
          <cell r="K866" t="str">
            <v>WEST</v>
          </cell>
          <cell r="L866" t="str">
            <v>WEST REGION</v>
          </cell>
        </row>
        <row r="867">
          <cell r="A867" t="str">
            <v>L72</v>
          </cell>
          <cell r="B867" t="str">
            <v>L72-10-A-CA-5UO-050</v>
          </cell>
          <cell r="C867">
            <v>867</v>
          </cell>
          <cell r="D867">
            <v>5128</v>
          </cell>
          <cell r="F867" t="str">
            <v>Chateau Fresno Landfill</v>
          </cell>
          <cell r="G867" t="str">
            <v>BU-248</v>
          </cell>
          <cell r="H867" t="str">
            <v>FRESNO</v>
          </cell>
          <cell r="I867" t="str">
            <v>CCALIF</v>
          </cell>
          <cell r="J867" t="str">
            <v>CENTRAL CALIFORNIA DISTRICT</v>
          </cell>
          <cell r="K867" t="str">
            <v>WEST</v>
          </cell>
          <cell r="L867" t="str">
            <v>WEST REGION</v>
          </cell>
        </row>
        <row r="868">
          <cell r="A868" t="str">
            <v>L74</v>
          </cell>
          <cell r="B868" t="str">
            <v>L74-10-A-MN-3PO-050</v>
          </cell>
          <cell r="C868">
            <v>868</v>
          </cell>
          <cell r="D868">
            <v>5129</v>
          </cell>
          <cell r="F868" t="str">
            <v>Pinebend Landfill</v>
          </cell>
          <cell r="G868" t="str">
            <v>BU-045</v>
          </cell>
          <cell r="H868" t="str">
            <v>TWIN CITIES POST COLLECTIONS</v>
          </cell>
          <cell r="I868" t="str">
            <v>MINNESOTA</v>
          </cell>
          <cell r="J868" t="str">
            <v>MINNESOTA DISTRICT</v>
          </cell>
          <cell r="K868" t="str">
            <v>MIDWEST</v>
          </cell>
          <cell r="L868" t="str">
            <v>MIDWEST REGION</v>
          </cell>
        </row>
        <row r="869">
          <cell r="A869" t="str">
            <v>L75</v>
          </cell>
          <cell r="B869" t="str">
            <v>L75-10-A-MN-6HO-050</v>
          </cell>
          <cell r="C869">
            <v>869</v>
          </cell>
          <cell r="D869">
            <v>5130</v>
          </cell>
          <cell r="F869" t="str">
            <v>AW -Woodlake Landfill</v>
          </cell>
          <cell r="G869" t="str">
            <v>BU-948</v>
          </cell>
          <cell r="H869" t="str">
            <v>NON-OP MINNESOTA</v>
          </cell>
          <cell r="I869" t="str">
            <v>MINNESOTA</v>
          </cell>
          <cell r="J869" t="str">
            <v>MINNESOTA DISTRICT</v>
          </cell>
          <cell r="K869" t="str">
            <v>MIDWEST</v>
          </cell>
          <cell r="L869" t="str">
            <v>MIDWEST REGION</v>
          </cell>
        </row>
        <row r="870">
          <cell r="A870" t="str">
            <v>L76</v>
          </cell>
          <cell r="B870" t="str">
            <v>L76-10-A-MO-8IO-050</v>
          </cell>
          <cell r="C870">
            <v>870</v>
          </cell>
          <cell r="D870">
            <v>5131</v>
          </cell>
          <cell r="F870" t="str">
            <v>AW -Backridge Landfill</v>
          </cell>
          <cell r="G870" t="str">
            <v>BU-031</v>
          </cell>
          <cell r="H870" t="str">
            <v>QUINCY</v>
          </cell>
          <cell r="I870" t="str">
            <v>WILLINOIS</v>
          </cell>
          <cell r="J870" t="str">
            <v>WESTERN ILLINOIS DISTRICT</v>
          </cell>
          <cell r="K870" t="str">
            <v>MIDWEST</v>
          </cell>
          <cell r="L870" t="str">
            <v>MIDWEST REGION</v>
          </cell>
        </row>
        <row r="871">
          <cell r="A871" t="str">
            <v>L77</v>
          </cell>
          <cell r="B871" t="str">
            <v>L77-10-A-IL-3PO-050</v>
          </cell>
          <cell r="C871">
            <v>871</v>
          </cell>
          <cell r="D871">
            <v>5132</v>
          </cell>
          <cell r="F871" t="str">
            <v>AW -Modern Landfill</v>
          </cell>
          <cell r="G871" t="str">
            <v>BU-969</v>
          </cell>
          <cell r="H871" t="str">
            <v>NON-OP ST. LOUIS</v>
          </cell>
          <cell r="I871" t="str">
            <v>STL METRO</v>
          </cell>
          <cell r="J871" t="str">
            <v>ST LOUIS METRO DISTRICT</v>
          </cell>
          <cell r="K871" t="str">
            <v>MIDWEST</v>
          </cell>
          <cell r="L871" t="str">
            <v>MIDWEST REGION</v>
          </cell>
        </row>
        <row r="872">
          <cell r="A872" t="str">
            <v>L78</v>
          </cell>
          <cell r="B872" t="str">
            <v>L78-10-A-MO-3PO-050</v>
          </cell>
          <cell r="C872">
            <v>872</v>
          </cell>
          <cell r="D872">
            <v>5133</v>
          </cell>
          <cell r="F872" t="str">
            <v>AW -Missouri Pass Landfill</v>
          </cell>
          <cell r="G872" t="str">
            <v>BU-969</v>
          </cell>
          <cell r="H872" t="str">
            <v>NON-OP ST. LOUIS</v>
          </cell>
          <cell r="I872" t="str">
            <v>STL METRO</v>
          </cell>
          <cell r="J872" t="str">
            <v>ST LOUIS METRO DISTRICT</v>
          </cell>
          <cell r="K872" t="str">
            <v>MIDWEST</v>
          </cell>
          <cell r="L872" t="str">
            <v>MIDWEST REGION</v>
          </cell>
        </row>
        <row r="873">
          <cell r="A873" t="str">
            <v>L79</v>
          </cell>
          <cell r="B873" t="str">
            <v>L79-10-A-WI-3PO-050</v>
          </cell>
          <cell r="C873">
            <v>873</v>
          </cell>
          <cell r="D873">
            <v>5134</v>
          </cell>
          <cell r="F873" t="str">
            <v>AW -Lad Landfill</v>
          </cell>
          <cell r="G873" t="str">
            <v>BU-046</v>
          </cell>
          <cell r="H873" t="str">
            <v>RICE LAKE</v>
          </cell>
          <cell r="I873" t="str">
            <v>MINNESOTA</v>
          </cell>
          <cell r="J873" t="str">
            <v>MINNESOTA DISTRICT</v>
          </cell>
          <cell r="K873" t="str">
            <v>MIDWEST</v>
          </cell>
          <cell r="L873" t="str">
            <v>MIDWEST REGION</v>
          </cell>
        </row>
        <row r="874">
          <cell r="A874" t="str">
            <v>L81</v>
          </cell>
          <cell r="B874" t="str">
            <v>L81-10-A-IL-3PO-050</v>
          </cell>
          <cell r="C874">
            <v>874</v>
          </cell>
          <cell r="D874">
            <v>5135</v>
          </cell>
          <cell r="F874" t="str">
            <v>Mallard Lake Landfill.</v>
          </cell>
          <cell r="G874" t="str">
            <v>BU-937</v>
          </cell>
          <cell r="H874" t="str">
            <v>NON-OP CHICAGO SUBURBAN</v>
          </cell>
          <cell r="I874" t="str">
            <v>CHICAGO</v>
          </cell>
          <cell r="J874" t="str">
            <v>CHICAGO DISTRICT</v>
          </cell>
          <cell r="K874" t="str">
            <v>MIDWEST</v>
          </cell>
          <cell r="L874" t="str">
            <v>MIDWEST REGION</v>
          </cell>
        </row>
        <row r="875">
          <cell r="A875" t="str">
            <v>L84</v>
          </cell>
          <cell r="B875" t="str">
            <v>L84-10-A-IN-3PO-050</v>
          </cell>
          <cell r="C875">
            <v>876</v>
          </cell>
          <cell r="D875">
            <v>5136</v>
          </cell>
          <cell r="F875" t="str">
            <v>Laubscher Meadows Landfill</v>
          </cell>
          <cell r="G875" t="str">
            <v>BU-105</v>
          </cell>
          <cell r="H875" t="str">
            <v>EVANSVILLE</v>
          </cell>
          <cell r="I875" t="str">
            <v>KENTUCKYTN</v>
          </cell>
          <cell r="J875" t="str">
            <v>KENTUCKY-TENNESSEE DISTRICT</v>
          </cell>
          <cell r="K875" t="str">
            <v>MIDWEST</v>
          </cell>
          <cell r="L875" t="str">
            <v>MIDWEST REGION</v>
          </cell>
        </row>
        <row r="876">
          <cell r="A876" t="str">
            <v>L87</v>
          </cell>
          <cell r="B876" t="str">
            <v>L87-10-A-TX-9YO-050</v>
          </cell>
          <cell r="C876">
            <v>877</v>
          </cell>
          <cell r="D876">
            <v>5137</v>
          </cell>
          <cell r="F876" t="str">
            <v>Abilene Landfill</v>
          </cell>
          <cell r="G876" t="str">
            <v>BU-021</v>
          </cell>
          <cell r="H876" t="str">
            <v>WEST TEXAS</v>
          </cell>
          <cell r="I876" t="str">
            <v>DFW/WESTTX</v>
          </cell>
          <cell r="J876" t="str">
            <v>DFW/WEST TEXAS DISTIRCT</v>
          </cell>
          <cell r="K876" t="str">
            <v>SOUTH</v>
          </cell>
          <cell r="L876" t="str">
            <v>SOUTH REGION</v>
          </cell>
        </row>
        <row r="877">
          <cell r="A877" t="str">
            <v>B82</v>
          </cell>
          <cell r="B877" t="str">
            <v>B82-10-A-TX-3PO-050</v>
          </cell>
          <cell r="C877">
            <v>466</v>
          </cell>
          <cell r="D877">
            <v>5138</v>
          </cell>
          <cell r="F877" t="str">
            <v>Non Collection</v>
          </cell>
          <cell r="G877" t="str">
            <v>BU-906</v>
          </cell>
          <cell r="H877" t="str">
            <v>CORPORATE OFFICE</v>
          </cell>
          <cell r="I877" t="str">
            <v>CORPOFFICE</v>
          </cell>
          <cell r="J877" t="str">
            <v>CORPORATE OFFICE DISTRICT</v>
          </cell>
          <cell r="K877" t="str">
            <v>CORPORATE</v>
          </cell>
          <cell r="L877" t="str">
            <v>CORPORATE</v>
          </cell>
        </row>
        <row r="878">
          <cell r="A878" t="str">
            <v>L89</v>
          </cell>
          <cell r="B878" t="str">
            <v>L89-10-A-CO-3PO-050</v>
          </cell>
          <cell r="C878">
            <v>878</v>
          </cell>
          <cell r="D878">
            <v>5139</v>
          </cell>
          <cell r="F878" t="str">
            <v>Fountain Landfill</v>
          </cell>
          <cell r="G878" t="str">
            <v>BU-192</v>
          </cell>
          <cell r="H878" t="str">
            <v>NON-OP COLORADO</v>
          </cell>
          <cell r="I878" t="str">
            <v>MOUNTAIN</v>
          </cell>
          <cell r="J878" t="str">
            <v>MOUNTAIN DISTRICT</v>
          </cell>
          <cell r="K878" t="str">
            <v>WEST</v>
          </cell>
          <cell r="L878" t="str">
            <v>WEST REGION</v>
          </cell>
        </row>
        <row r="879">
          <cell r="A879" t="str">
            <v>L93</v>
          </cell>
          <cell r="B879" t="str">
            <v>L93-10-A-AL-8DO-050</v>
          </cell>
          <cell r="C879">
            <v>879</v>
          </cell>
          <cell r="D879">
            <v>5140</v>
          </cell>
          <cell r="F879" t="str">
            <v>Morris Farm Landfill</v>
          </cell>
          <cell r="G879" t="str">
            <v>BU-005</v>
          </cell>
          <cell r="H879" t="str">
            <v>HUNTSVILLE</v>
          </cell>
          <cell r="I879" t="str">
            <v>GEORGIA</v>
          </cell>
          <cell r="J879" t="str">
            <v>GEORGIA DISTRICT</v>
          </cell>
          <cell r="K879" t="str">
            <v>SOUTH</v>
          </cell>
          <cell r="L879" t="str">
            <v>SOUTH REGION</v>
          </cell>
        </row>
        <row r="880">
          <cell r="A880" t="str">
            <v>L95</v>
          </cell>
          <cell r="B880" t="str">
            <v>L95-10-A-KY-E5O-050</v>
          </cell>
          <cell r="C880">
            <v>881</v>
          </cell>
          <cell r="D880">
            <v>5141</v>
          </cell>
          <cell r="F880" t="str">
            <v>Benson Valley Landfill</v>
          </cell>
          <cell r="G880" t="str">
            <v>BU-137</v>
          </cell>
          <cell r="H880" t="str">
            <v>LEXINGTON / FRANKFURT</v>
          </cell>
          <cell r="I880" t="str">
            <v>KENTUCKYTN</v>
          </cell>
          <cell r="J880" t="str">
            <v>KENTUCKY-TENNESSEE DISTRICT</v>
          </cell>
          <cell r="K880" t="str">
            <v>MIDWEST</v>
          </cell>
          <cell r="L880" t="str">
            <v>MIDWEST REGION</v>
          </cell>
        </row>
        <row r="881">
          <cell r="A881" t="str">
            <v>L96</v>
          </cell>
          <cell r="B881" t="str">
            <v>L96-10-A-MS-8JO-050</v>
          </cell>
          <cell r="C881">
            <v>882</v>
          </cell>
          <cell r="D881">
            <v>5142</v>
          </cell>
          <cell r="F881" t="str">
            <v>Big River Landfill</v>
          </cell>
          <cell r="G881" t="str">
            <v>BU-009</v>
          </cell>
          <cell r="H881" t="str">
            <v>GREENVILLE MS</v>
          </cell>
          <cell r="I881" t="str">
            <v>MISSVALLEY</v>
          </cell>
          <cell r="J881" t="str">
            <v>MISSISSIPPI VALLEY DISTRICT</v>
          </cell>
          <cell r="K881" t="str">
            <v>SOUTH</v>
          </cell>
          <cell r="L881" t="str">
            <v>SOUTH REGION</v>
          </cell>
        </row>
        <row r="882">
          <cell r="A882" t="str">
            <v>L98</v>
          </cell>
          <cell r="B882" t="str">
            <v>L98-10-A-OK-8KO-050</v>
          </cell>
          <cell r="C882">
            <v>883</v>
          </cell>
          <cell r="D882">
            <v>5143</v>
          </cell>
          <cell r="F882" t="str">
            <v>51B Landfill NO 1</v>
          </cell>
          <cell r="G882" t="str">
            <v>BU-022</v>
          </cell>
          <cell r="H882" t="str">
            <v>EASTERN OKLAHOMA</v>
          </cell>
          <cell r="I882" t="str">
            <v>W MO/OK</v>
          </cell>
          <cell r="J882" t="str">
            <v>W MISSOURI/OKLAHOMA DISTRICT</v>
          </cell>
          <cell r="K882" t="str">
            <v>MIDWEST</v>
          </cell>
          <cell r="L882" t="str">
            <v>MIDWEST REGION</v>
          </cell>
        </row>
        <row r="883">
          <cell r="A883" t="str">
            <v>L99</v>
          </cell>
          <cell r="B883" t="str">
            <v>L99-10-A-OK-8KO-050</v>
          </cell>
          <cell r="C883">
            <v>884</v>
          </cell>
          <cell r="D883">
            <v>5144</v>
          </cell>
          <cell r="F883" t="str">
            <v>Broken Arrow Landfill</v>
          </cell>
          <cell r="G883" t="str">
            <v>BU-960</v>
          </cell>
          <cell r="H883" t="str">
            <v>NON-OP OKLAHOMA / WEST TEXAS</v>
          </cell>
          <cell r="I883" t="str">
            <v>W MO/OK</v>
          </cell>
          <cell r="J883" t="str">
            <v>W MISSOURI/OKLAHOMA DISTRICT</v>
          </cell>
          <cell r="K883" t="str">
            <v>MIDWEST</v>
          </cell>
          <cell r="L883" t="str">
            <v>MIDWEST REGION</v>
          </cell>
        </row>
        <row r="884">
          <cell r="A884" t="str">
            <v>PH0</v>
          </cell>
          <cell r="B884" t="str">
            <v>PH0-10-A-AZ-03O-050</v>
          </cell>
          <cell r="C884">
            <v>968</v>
          </cell>
          <cell r="D884">
            <v>5400</v>
          </cell>
          <cell r="F884" t="str">
            <v>G &amp; H</v>
          </cell>
          <cell r="G884" t="str">
            <v>BU-901</v>
          </cell>
          <cell r="H884" t="str">
            <v>CORPORATE LANDFILLS</v>
          </cell>
          <cell r="I884" t="str">
            <v>CORP LF</v>
          </cell>
          <cell r="J884" t="str">
            <v>CORPORATE LANDFILL DISTRICT</v>
          </cell>
          <cell r="K884" t="str">
            <v>CORPORATE</v>
          </cell>
          <cell r="L884" t="str">
            <v>CORPORATE</v>
          </cell>
        </row>
        <row r="885">
          <cell r="A885" t="str">
            <v>PH9</v>
          </cell>
          <cell r="B885" t="str">
            <v>PH9-10-A-AZ-03O-050</v>
          </cell>
          <cell r="C885">
            <v>970</v>
          </cell>
          <cell r="D885">
            <v>5401</v>
          </cell>
          <cell r="F885" t="str">
            <v>Butterworth</v>
          </cell>
          <cell r="G885" t="str">
            <v>BU-901</v>
          </cell>
          <cell r="H885" t="str">
            <v>CORPORATE LANDFILLS</v>
          </cell>
          <cell r="I885" t="str">
            <v>CORP LF</v>
          </cell>
          <cell r="J885" t="str">
            <v>CORPORATE LANDFILL DISTRICT</v>
          </cell>
          <cell r="K885" t="str">
            <v>CORPORATE</v>
          </cell>
          <cell r="L885" t="str">
            <v>CORPORATE</v>
          </cell>
        </row>
        <row r="886">
          <cell r="A886" t="str">
            <v>PI0</v>
          </cell>
          <cell r="B886" t="str">
            <v>PI0-10-A-AZ-03O-050</v>
          </cell>
          <cell r="C886">
            <v>971</v>
          </cell>
          <cell r="D886">
            <v>5402</v>
          </cell>
          <cell r="F886" t="str">
            <v>Cherokee Run</v>
          </cell>
          <cell r="G886" t="str">
            <v>BU-901</v>
          </cell>
          <cell r="H886" t="str">
            <v>CORPORATE LANDFILLS</v>
          </cell>
          <cell r="I886" t="str">
            <v>CORP LF</v>
          </cell>
          <cell r="J886" t="str">
            <v>CORPORATE LANDFILL DISTRICT</v>
          </cell>
          <cell r="K886" t="str">
            <v>CORPORATE</v>
          </cell>
          <cell r="L886" t="str">
            <v>CORPORATE</v>
          </cell>
        </row>
        <row r="887">
          <cell r="A887" t="str">
            <v>PI2</v>
          </cell>
          <cell r="B887" t="str">
            <v>PI2-10-A-AZ-03O-050</v>
          </cell>
          <cell r="C887">
            <v>972</v>
          </cell>
          <cell r="D887">
            <v>5403</v>
          </cell>
          <cell r="F887" t="str">
            <v>Chrysler-Fenton Creek, MO</v>
          </cell>
          <cell r="G887" t="str">
            <v>BU-901</v>
          </cell>
          <cell r="H887" t="str">
            <v>CORPORATE LANDFILLS</v>
          </cell>
          <cell r="I887" t="str">
            <v>CORP LF</v>
          </cell>
          <cell r="J887" t="str">
            <v>CORPORATE LANDFILL DISTRICT</v>
          </cell>
          <cell r="K887" t="str">
            <v>CORPORATE</v>
          </cell>
          <cell r="L887" t="str">
            <v>CORPORATE</v>
          </cell>
        </row>
        <row r="888">
          <cell r="A888" t="str">
            <v>PI3</v>
          </cell>
          <cell r="B888" t="str">
            <v>PI3-10-A-AZ-03O-050</v>
          </cell>
          <cell r="C888">
            <v>973</v>
          </cell>
          <cell r="D888">
            <v>5404</v>
          </cell>
          <cell r="F888" t="str">
            <v>Chula Vista</v>
          </cell>
          <cell r="G888" t="str">
            <v>BU-901</v>
          </cell>
          <cell r="H888" t="str">
            <v>CORPORATE LANDFILLS</v>
          </cell>
          <cell r="I888" t="str">
            <v>CORP LF</v>
          </cell>
          <cell r="J888" t="str">
            <v>CORPORATE LANDFILL DISTRICT</v>
          </cell>
          <cell r="K888" t="str">
            <v>CORPORATE</v>
          </cell>
          <cell r="L888" t="str">
            <v>CORPORATE</v>
          </cell>
        </row>
        <row r="889">
          <cell r="A889" t="str">
            <v>PI6</v>
          </cell>
          <cell r="B889" t="str">
            <v>PI6-10-A-AZ-03O-050</v>
          </cell>
          <cell r="C889">
            <v>974</v>
          </cell>
          <cell r="D889">
            <v>5405</v>
          </cell>
          <cell r="F889" t="str">
            <v>Combe Fill S. (Pinto/Luciano)</v>
          </cell>
          <cell r="G889" t="str">
            <v>BU-901</v>
          </cell>
          <cell r="H889" t="str">
            <v>CORPORATE LANDFILLS</v>
          </cell>
          <cell r="I889" t="str">
            <v>CORP LF</v>
          </cell>
          <cell r="J889" t="str">
            <v>CORPORATE LANDFILL DISTRICT</v>
          </cell>
          <cell r="K889" t="str">
            <v>CORPORATE</v>
          </cell>
          <cell r="L889" t="str">
            <v>CORPORATE</v>
          </cell>
        </row>
        <row r="890">
          <cell r="A890" t="str">
            <v>PI7</v>
          </cell>
          <cell r="B890" t="str">
            <v>PI7-10-A-AZ-03O-050</v>
          </cell>
          <cell r="C890">
            <v>975</v>
          </cell>
          <cell r="D890">
            <v>5406</v>
          </cell>
          <cell r="F890" t="str">
            <v>Conklin</v>
          </cell>
          <cell r="G890" t="str">
            <v>BU-901</v>
          </cell>
          <cell r="H890" t="str">
            <v>CORPORATE LANDFILLS</v>
          </cell>
          <cell r="I890" t="str">
            <v>CORP LF</v>
          </cell>
          <cell r="J890" t="str">
            <v>CORPORATE LANDFILL DISTRICT</v>
          </cell>
          <cell r="K890" t="str">
            <v>CORPORATE</v>
          </cell>
          <cell r="L890" t="str">
            <v>CORPORATE</v>
          </cell>
        </row>
        <row r="891">
          <cell r="A891" t="str">
            <v>PI8</v>
          </cell>
          <cell r="B891" t="str">
            <v>PI8-10-A-AZ-03O-050</v>
          </cell>
          <cell r="C891">
            <v>976</v>
          </cell>
          <cell r="D891">
            <v>5407</v>
          </cell>
          <cell r="F891" t="str">
            <v>Corporate</v>
          </cell>
          <cell r="G891" t="str">
            <v>BU-901</v>
          </cell>
          <cell r="H891" t="str">
            <v>CORPORATE LANDFILLS</v>
          </cell>
          <cell r="I891" t="str">
            <v>CORP LF</v>
          </cell>
          <cell r="J891" t="str">
            <v>CORPORATE LANDFILL DISTRICT</v>
          </cell>
          <cell r="K891" t="str">
            <v>CORPORATE</v>
          </cell>
          <cell r="L891" t="str">
            <v>CORPORATE</v>
          </cell>
        </row>
        <row r="892">
          <cell r="A892" t="str">
            <v>PI9</v>
          </cell>
          <cell r="B892" t="str">
            <v>PI9-10-A-AZ-03O-050</v>
          </cell>
          <cell r="C892">
            <v>977</v>
          </cell>
          <cell r="D892">
            <v>5408</v>
          </cell>
          <cell r="F892" t="str">
            <v>CPI(ASWI-Pfohl/Luciano Site)</v>
          </cell>
          <cell r="G892" t="str">
            <v>BU-901</v>
          </cell>
          <cell r="H892" t="str">
            <v>CORPORATE LANDFILLS</v>
          </cell>
          <cell r="I892" t="str">
            <v>CORP LF</v>
          </cell>
          <cell r="J892" t="str">
            <v>CORPORATE LANDFILL DISTRICT</v>
          </cell>
          <cell r="K892" t="str">
            <v>CORPORATE</v>
          </cell>
          <cell r="L892" t="str">
            <v>CORPORATE</v>
          </cell>
        </row>
        <row r="893">
          <cell r="A893" t="str">
            <v>PJ0</v>
          </cell>
          <cell r="B893" t="str">
            <v>PJ0-10-A-AZ-03O-050</v>
          </cell>
          <cell r="C893">
            <v>978</v>
          </cell>
          <cell r="D893">
            <v>5409</v>
          </cell>
          <cell r="F893" t="str">
            <v>CPI (Bridgeton)</v>
          </cell>
          <cell r="G893" t="str">
            <v>BU-901</v>
          </cell>
          <cell r="H893" t="str">
            <v>CORPORATE LANDFILLS</v>
          </cell>
          <cell r="I893" t="str">
            <v>CORP LF</v>
          </cell>
          <cell r="J893" t="str">
            <v>CORPORATE LANDFILL DISTRICT</v>
          </cell>
          <cell r="K893" t="str">
            <v>CORPORATE</v>
          </cell>
          <cell r="L893" t="str">
            <v>CORPORATE</v>
          </cell>
        </row>
        <row r="894">
          <cell r="A894" t="str">
            <v>PJ4</v>
          </cell>
          <cell r="B894" t="str">
            <v>PJ4-10-A-AZ-03O-050</v>
          </cell>
          <cell r="C894">
            <v>979</v>
          </cell>
          <cell r="D894">
            <v>5410</v>
          </cell>
          <cell r="F894" t="str">
            <v>EMCON (field) Liability</v>
          </cell>
          <cell r="G894" t="str">
            <v>BU-901</v>
          </cell>
          <cell r="H894" t="str">
            <v>CORPORATE LANDFILLS</v>
          </cell>
          <cell r="I894" t="str">
            <v>CORP LF</v>
          </cell>
          <cell r="J894" t="str">
            <v>CORPORATE LANDFILL DISTRICT</v>
          </cell>
          <cell r="K894" t="str">
            <v>CORPORATE</v>
          </cell>
          <cell r="L894" t="str">
            <v>CORPORATE</v>
          </cell>
        </row>
        <row r="895">
          <cell r="A895" t="str">
            <v>PJ5</v>
          </cell>
          <cell r="B895" t="str">
            <v>PJ5-10-A-AZ-03O-050</v>
          </cell>
          <cell r="C895">
            <v>980</v>
          </cell>
          <cell r="D895">
            <v>5411</v>
          </cell>
          <cell r="F895" t="str">
            <v>Evergreen Scavenger (Liberty)</v>
          </cell>
          <cell r="G895" t="str">
            <v>BU-901</v>
          </cell>
          <cell r="H895" t="str">
            <v>CORPORATE LANDFILLS</v>
          </cell>
          <cell r="I895" t="str">
            <v>CORP LF</v>
          </cell>
          <cell r="J895" t="str">
            <v>CORPORATE LANDFILL DISTRICT</v>
          </cell>
          <cell r="K895" t="str">
            <v>CORPORATE</v>
          </cell>
          <cell r="L895" t="str">
            <v>CORPORATE</v>
          </cell>
        </row>
        <row r="896">
          <cell r="A896" t="str">
            <v>PJ9</v>
          </cell>
          <cell r="B896" t="str">
            <v>PJ9-10-A-AZ-03O-050</v>
          </cell>
          <cell r="C896">
            <v>981</v>
          </cell>
          <cell r="D896">
            <v>5412</v>
          </cell>
          <cell r="F896" t="str">
            <v>General/Legal</v>
          </cell>
          <cell r="G896" t="str">
            <v>BU-901</v>
          </cell>
          <cell r="H896" t="str">
            <v>CORPORATE LANDFILLS</v>
          </cell>
          <cell r="I896" t="str">
            <v>CORP LF</v>
          </cell>
          <cell r="J896" t="str">
            <v>CORPORATE LANDFILL DISTRICT</v>
          </cell>
          <cell r="K896" t="str">
            <v>CORPORATE</v>
          </cell>
          <cell r="L896" t="str">
            <v>CORPORATE</v>
          </cell>
        </row>
        <row r="897">
          <cell r="A897" t="str">
            <v>PK1</v>
          </cell>
          <cell r="B897" t="str">
            <v>PK1-10-A-AZ-03O-050</v>
          </cell>
          <cell r="C897">
            <v>982</v>
          </cell>
          <cell r="D897">
            <v>5413</v>
          </cell>
          <cell r="F897" t="str">
            <v>HWH Properties, FL</v>
          </cell>
          <cell r="G897" t="str">
            <v>BU-901</v>
          </cell>
          <cell r="H897" t="str">
            <v>CORPORATE LANDFILLS</v>
          </cell>
          <cell r="I897" t="str">
            <v>CORP LF</v>
          </cell>
          <cell r="J897" t="str">
            <v>CORPORATE LANDFILL DISTRICT</v>
          </cell>
          <cell r="K897" t="str">
            <v>CORPORATE</v>
          </cell>
          <cell r="L897" t="str">
            <v>CORPORATE</v>
          </cell>
        </row>
        <row r="898">
          <cell r="A898" t="str">
            <v>PK5</v>
          </cell>
          <cell r="B898" t="str">
            <v>PK5-10-A-AZ-03O-050</v>
          </cell>
          <cell r="C898">
            <v>983</v>
          </cell>
          <cell r="D898">
            <v>5414</v>
          </cell>
          <cell r="F898" t="str">
            <v>Keystone, PA</v>
          </cell>
          <cell r="G898" t="str">
            <v>BU-901</v>
          </cell>
          <cell r="H898" t="str">
            <v>CORPORATE LANDFILLS</v>
          </cell>
          <cell r="I898" t="str">
            <v>CORP LF</v>
          </cell>
          <cell r="J898" t="str">
            <v>CORPORATE LANDFILL DISTRICT</v>
          </cell>
          <cell r="K898" t="str">
            <v>CORPORATE</v>
          </cell>
          <cell r="L898" t="str">
            <v>CORPORATE</v>
          </cell>
        </row>
        <row r="899">
          <cell r="A899" t="str">
            <v>PL0</v>
          </cell>
          <cell r="B899" t="str">
            <v>PL0-10-A-AZ-03O-050</v>
          </cell>
          <cell r="C899">
            <v>984</v>
          </cell>
          <cell r="D899">
            <v>5415</v>
          </cell>
          <cell r="F899" t="str">
            <v>LFG-Livingston (ADSI)</v>
          </cell>
          <cell r="G899" t="str">
            <v>BU-901</v>
          </cell>
          <cell r="H899" t="str">
            <v>CORPORATE LANDFILLS</v>
          </cell>
          <cell r="I899" t="str">
            <v>CORP LF</v>
          </cell>
          <cell r="J899" t="str">
            <v>CORPORATE LANDFILL DISTRICT</v>
          </cell>
          <cell r="K899" t="str">
            <v>CORPORATE</v>
          </cell>
          <cell r="L899" t="str">
            <v>CORPORATE</v>
          </cell>
        </row>
        <row r="900">
          <cell r="A900" t="str">
            <v>PL1</v>
          </cell>
          <cell r="B900" t="str">
            <v>PL1-10-A-AZ-03O-050</v>
          </cell>
          <cell r="C900">
            <v>985</v>
          </cell>
          <cell r="D900">
            <v>5416</v>
          </cell>
          <cell r="F900" t="str">
            <v>LFG-Wheatland (ADSI)</v>
          </cell>
          <cell r="G900" t="str">
            <v>BU-901</v>
          </cell>
          <cell r="H900" t="str">
            <v>CORPORATE LANDFILLS</v>
          </cell>
          <cell r="I900" t="str">
            <v>CORP LF</v>
          </cell>
          <cell r="J900" t="str">
            <v>CORPORATE LANDFILL DISTRICT</v>
          </cell>
          <cell r="K900" t="str">
            <v>CORPORATE</v>
          </cell>
          <cell r="L900" t="str">
            <v>CORPORATE</v>
          </cell>
        </row>
        <row r="901">
          <cell r="A901" t="str">
            <v>PL4</v>
          </cell>
          <cell r="B901" t="str">
            <v>PL4-10-A-AZ-03O-050</v>
          </cell>
          <cell r="C901">
            <v>986</v>
          </cell>
          <cell r="D901">
            <v>5417</v>
          </cell>
          <cell r="F901" t="str">
            <v>Livingston (ADSI)</v>
          </cell>
          <cell r="G901" t="str">
            <v>BU-901</v>
          </cell>
          <cell r="H901" t="str">
            <v>CORPORATE LANDFILLS</v>
          </cell>
          <cell r="I901" t="str">
            <v>CORP LF</v>
          </cell>
          <cell r="J901" t="str">
            <v>CORPORATE LANDFILL DISTRICT</v>
          </cell>
          <cell r="K901" t="str">
            <v>CORPORATE</v>
          </cell>
          <cell r="L901" t="str">
            <v>CORPORATE</v>
          </cell>
        </row>
        <row r="902">
          <cell r="A902" t="str">
            <v>PL6</v>
          </cell>
          <cell r="B902" t="str">
            <v>PL6-10-A-AZ-03O-050</v>
          </cell>
          <cell r="C902">
            <v>987</v>
          </cell>
          <cell r="D902">
            <v>5418</v>
          </cell>
          <cell r="F902" t="str">
            <v>Miami County, OH</v>
          </cell>
          <cell r="G902" t="str">
            <v>BU-901</v>
          </cell>
          <cell r="H902" t="str">
            <v>CORPORATE LANDFILLS</v>
          </cell>
          <cell r="I902" t="str">
            <v>CORP LF</v>
          </cell>
          <cell r="J902" t="str">
            <v>CORPORATE LANDFILL DISTRICT</v>
          </cell>
          <cell r="K902" t="str">
            <v>CORPORATE</v>
          </cell>
          <cell r="L902" t="str">
            <v>CORPORATE</v>
          </cell>
        </row>
        <row r="903">
          <cell r="A903" t="str">
            <v>PL7</v>
          </cell>
          <cell r="B903" t="str">
            <v>PL7-10-A-AZ-03O-050</v>
          </cell>
          <cell r="C903">
            <v>988</v>
          </cell>
          <cell r="D903">
            <v>5419</v>
          </cell>
          <cell r="F903" t="str">
            <v>New 104E Assume 1</v>
          </cell>
          <cell r="G903" t="str">
            <v>BU-901</v>
          </cell>
          <cell r="H903" t="str">
            <v>CORPORATE LANDFILLS</v>
          </cell>
          <cell r="I903" t="str">
            <v>CORP LF</v>
          </cell>
          <cell r="J903" t="str">
            <v>CORPORATE LANDFILL DISTRICT</v>
          </cell>
          <cell r="K903" t="str">
            <v>CORPORATE</v>
          </cell>
          <cell r="L903" t="str">
            <v>CORPORATE</v>
          </cell>
        </row>
        <row r="904">
          <cell r="A904" t="str">
            <v>PL8</v>
          </cell>
          <cell r="B904" t="str">
            <v>PL8-10-A-AZ-03O-050</v>
          </cell>
          <cell r="C904">
            <v>989</v>
          </cell>
          <cell r="D904">
            <v>5420</v>
          </cell>
          <cell r="F904" t="str">
            <v>Norfolk/CRD</v>
          </cell>
          <cell r="G904" t="str">
            <v>BU-901</v>
          </cell>
          <cell r="H904" t="str">
            <v>CORPORATE LANDFILLS</v>
          </cell>
          <cell r="I904" t="str">
            <v>CORP LF</v>
          </cell>
          <cell r="J904" t="str">
            <v>CORPORATE LANDFILL DISTRICT</v>
          </cell>
          <cell r="K904" t="str">
            <v>CORPORATE</v>
          </cell>
          <cell r="L904" t="str">
            <v>CORPORATE</v>
          </cell>
        </row>
        <row r="905">
          <cell r="A905" t="str">
            <v>PL9</v>
          </cell>
          <cell r="B905" t="str">
            <v>PL9-10-A-AZ-03O-050</v>
          </cell>
          <cell r="C905">
            <v>990</v>
          </cell>
          <cell r="D905">
            <v>5421</v>
          </cell>
          <cell r="F905" t="str">
            <v>Northfork (ADSI)</v>
          </cell>
          <cell r="G905" t="str">
            <v>BU-901</v>
          </cell>
          <cell r="H905" t="str">
            <v>CORPORATE LANDFILLS</v>
          </cell>
          <cell r="I905" t="str">
            <v>CORP LF</v>
          </cell>
          <cell r="J905" t="str">
            <v>CORPORATE LANDFILL DISTRICT</v>
          </cell>
          <cell r="K905" t="str">
            <v>CORPORATE</v>
          </cell>
          <cell r="L905" t="str">
            <v>CORPORATE</v>
          </cell>
        </row>
        <row r="906">
          <cell r="A906" t="str">
            <v>PM4</v>
          </cell>
          <cell r="B906" t="str">
            <v>PM4-10-A-AZ-03O-050</v>
          </cell>
          <cell r="C906">
            <v>991</v>
          </cell>
          <cell r="D906">
            <v>5422</v>
          </cell>
          <cell r="F906" t="str">
            <v>Plainville</v>
          </cell>
          <cell r="G906" t="str">
            <v>BU-901</v>
          </cell>
          <cell r="H906" t="str">
            <v>CORPORATE LANDFILLS</v>
          </cell>
          <cell r="I906" t="str">
            <v>CORP LF</v>
          </cell>
          <cell r="J906" t="str">
            <v>CORPORATE LANDFILL DISTRICT</v>
          </cell>
          <cell r="K906" t="str">
            <v>CORPORATE</v>
          </cell>
          <cell r="L906" t="str">
            <v>CORPORATE</v>
          </cell>
        </row>
        <row r="907">
          <cell r="A907" t="str">
            <v>PM5</v>
          </cell>
          <cell r="B907" t="str">
            <v>PM5-10-A-AZ-03O-050</v>
          </cell>
          <cell r="C907">
            <v>992</v>
          </cell>
          <cell r="D907">
            <v>5423</v>
          </cell>
          <cell r="F907" t="str">
            <v>Plainville, MA</v>
          </cell>
          <cell r="G907" t="str">
            <v>BU-901</v>
          </cell>
          <cell r="H907" t="str">
            <v>CORPORATE LANDFILLS</v>
          </cell>
          <cell r="I907" t="str">
            <v>CORP LF</v>
          </cell>
          <cell r="J907" t="str">
            <v>CORPORATE LANDFILL DISTRICT</v>
          </cell>
          <cell r="K907" t="str">
            <v>CORPORATE</v>
          </cell>
          <cell r="L907" t="str">
            <v>CORPORATE</v>
          </cell>
        </row>
        <row r="908">
          <cell r="A908" t="str">
            <v>PM6</v>
          </cell>
          <cell r="B908" t="str">
            <v>PM6-10-A-AZ-03O-050</v>
          </cell>
          <cell r="C908">
            <v>993</v>
          </cell>
          <cell r="D908">
            <v>5424</v>
          </cell>
          <cell r="F908" t="str">
            <v>Powell Rd, OH</v>
          </cell>
          <cell r="G908" t="str">
            <v>BU-901</v>
          </cell>
          <cell r="H908" t="str">
            <v>CORPORATE LANDFILLS</v>
          </cell>
          <cell r="I908" t="str">
            <v>CORP LF</v>
          </cell>
          <cell r="J908" t="str">
            <v>CORPORATE LANDFILL DISTRICT</v>
          </cell>
          <cell r="K908" t="str">
            <v>CORPORATE</v>
          </cell>
          <cell r="L908" t="str">
            <v>CORPORATE</v>
          </cell>
        </row>
        <row r="909">
          <cell r="A909" t="str">
            <v>PN0</v>
          </cell>
          <cell r="B909" t="str">
            <v>PN0-10-A-AZ-03O-050</v>
          </cell>
          <cell r="C909">
            <v>994</v>
          </cell>
          <cell r="D909">
            <v>5425</v>
          </cell>
          <cell r="F909" t="str">
            <v>RC Miller (ADSI)</v>
          </cell>
          <cell r="G909" t="str">
            <v>BU-901</v>
          </cell>
          <cell r="H909" t="str">
            <v>CORPORATE LANDFILLS</v>
          </cell>
          <cell r="I909" t="str">
            <v>CORP LF</v>
          </cell>
          <cell r="J909" t="str">
            <v>CORPORATE LANDFILL DISTRICT</v>
          </cell>
          <cell r="K909" t="str">
            <v>CORPORATE</v>
          </cell>
          <cell r="L909" t="str">
            <v>CORPORATE</v>
          </cell>
        </row>
        <row r="910">
          <cell r="A910" t="str">
            <v>PN4</v>
          </cell>
          <cell r="B910" t="str">
            <v>PN4-10-A-AZ-03O-050</v>
          </cell>
          <cell r="C910">
            <v>995</v>
          </cell>
          <cell r="D910">
            <v>5426</v>
          </cell>
          <cell r="F910" t="str">
            <v>Rowley</v>
          </cell>
          <cell r="G910" t="str">
            <v>BU-901</v>
          </cell>
          <cell r="H910" t="str">
            <v>CORPORATE LANDFILLS</v>
          </cell>
          <cell r="I910" t="str">
            <v>CORP LF</v>
          </cell>
          <cell r="J910" t="str">
            <v>CORPORATE LANDFILL DISTRICT</v>
          </cell>
          <cell r="K910" t="str">
            <v>CORPORATE</v>
          </cell>
          <cell r="L910" t="str">
            <v>CORPORATE</v>
          </cell>
        </row>
        <row r="911">
          <cell r="A911" t="str">
            <v>PN5</v>
          </cell>
          <cell r="B911" t="str">
            <v>PN5-10-A-AZ-03O-050</v>
          </cell>
          <cell r="C911">
            <v>996</v>
          </cell>
          <cell r="D911">
            <v>5427</v>
          </cell>
          <cell r="F911" t="str">
            <v>Roxana (Cahokia Rd LF)</v>
          </cell>
          <cell r="G911" t="str">
            <v>BU-901</v>
          </cell>
          <cell r="H911" t="str">
            <v>CORPORATE LANDFILLS</v>
          </cell>
          <cell r="I911" t="str">
            <v>CORP LF</v>
          </cell>
          <cell r="J911" t="str">
            <v>CORPORATE LANDFILL DISTRICT</v>
          </cell>
          <cell r="K911" t="str">
            <v>CORPORATE</v>
          </cell>
          <cell r="L911" t="str">
            <v>CORPORATE</v>
          </cell>
        </row>
        <row r="912">
          <cell r="A912" t="str">
            <v>PN7</v>
          </cell>
          <cell r="B912" t="str">
            <v>PN7-10-A-AZ-03O-050</v>
          </cell>
          <cell r="C912">
            <v>997</v>
          </cell>
          <cell r="D912">
            <v>5428</v>
          </cell>
          <cell r="F912" t="str">
            <v>Saline Cty (Liberty)</v>
          </cell>
          <cell r="G912" t="str">
            <v>BU-901</v>
          </cell>
          <cell r="H912" t="str">
            <v>CORPORATE LANDFILLS</v>
          </cell>
          <cell r="I912" t="str">
            <v>CORP LF</v>
          </cell>
          <cell r="J912" t="str">
            <v>CORPORATE LANDFILL DISTRICT</v>
          </cell>
          <cell r="K912" t="str">
            <v>CORPORATE</v>
          </cell>
          <cell r="L912" t="str">
            <v>CORPORATE</v>
          </cell>
        </row>
        <row r="913">
          <cell r="A913" t="str">
            <v>PN8</v>
          </cell>
          <cell r="B913" t="str">
            <v>PN8-10-A-AZ-03O-050</v>
          </cell>
          <cell r="C913">
            <v>998</v>
          </cell>
          <cell r="D913">
            <v>5429</v>
          </cell>
          <cell r="F913" t="str">
            <v>Schaeffer, MA</v>
          </cell>
          <cell r="G913" t="str">
            <v>BU-901</v>
          </cell>
          <cell r="H913" t="str">
            <v>CORPORATE LANDFILLS</v>
          </cell>
          <cell r="I913" t="str">
            <v>CORP LF</v>
          </cell>
          <cell r="J913" t="str">
            <v>CORPORATE LANDFILL DISTRICT</v>
          </cell>
          <cell r="K913" t="str">
            <v>CORPORATE</v>
          </cell>
          <cell r="L913" t="str">
            <v>CORPORATE</v>
          </cell>
        </row>
        <row r="914">
          <cell r="A914" t="str">
            <v>PO1</v>
          </cell>
          <cell r="B914" t="str">
            <v>PO1-10-A-AZ-03O-050</v>
          </cell>
          <cell r="C914">
            <v>999</v>
          </cell>
          <cell r="D914">
            <v>5430</v>
          </cell>
          <cell r="F914" t="str">
            <v>Sinclair Paint (Commerce)</v>
          </cell>
          <cell r="G914" t="str">
            <v>BU-901</v>
          </cell>
          <cell r="H914" t="str">
            <v>CORPORATE LANDFILLS</v>
          </cell>
          <cell r="I914" t="str">
            <v>CORP LF</v>
          </cell>
          <cell r="J914" t="str">
            <v>CORPORATE LANDFILL DISTRICT</v>
          </cell>
          <cell r="K914" t="str">
            <v>CORPORATE</v>
          </cell>
          <cell r="L914" t="str">
            <v>CORPORATE</v>
          </cell>
        </row>
        <row r="915">
          <cell r="A915" t="str">
            <v>PO4</v>
          </cell>
          <cell r="B915" t="str">
            <v>PO4-10-A-AZ-03O-050</v>
          </cell>
          <cell r="C915">
            <v>1000</v>
          </cell>
          <cell r="D915">
            <v>5431</v>
          </cell>
          <cell r="F915" t="str">
            <v>Taylor Rd, FL</v>
          </cell>
          <cell r="G915" t="str">
            <v>BU-901</v>
          </cell>
          <cell r="H915" t="str">
            <v>CORPORATE LANDFILLS</v>
          </cell>
          <cell r="I915" t="str">
            <v>CORP LF</v>
          </cell>
          <cell r="J915" t="str">
            <v>CORPORATE LANDFILL DISTRICT</v>
          </cell>
          <cell r="K915" t="str">
            <v>CORPORATE</v>
          </cell>
          <cell r="L915" t="str">
            <v>CORPORATE</v>
          </cell>
        </row>
        <row r="916">
          <cell r="A916" t="str">
            <v>PO5</v>
          </cell>
          <cell r="B916" t="str">
            <v>PO5-10-A-AZ-03O-050</v>
          </cell>
          <cell r="C916">
            <v>1001</v>
          </cell>
          <cell r="D916">
            <v>5432</v>
          </cell>
          <cell r="F916" t="str">
            <v>Tri County (Laidlaw site)</v>
          </cell>
          <cell r="G916" t="str">
            <v>BU-901</v>
          </cell>
          <cell r="H916" t="str">
            <v>CORPORATE LANDFILLS</v>
          </cell>
          <cell r="I916" t="str">
            <v>CORP LF</v>
          </cell>
          <cell r="J916" t="str">
            <v>CORPORATE LANDFILL DISTRICT</v>
          </cell>
          <cell r="K916" t="str">
            <v>CORPORATE</v>
          </cell>
          <cell r="L916" t="str">
            <v>CORPORATE</v>
          </cell>
        </row>
        <row r="917">
          <cell r="A917" t="str">
            <v>PO8</v>
          </cell>
          <cell r="B917" t="str">
            <v>PO8-10-A-AZ-03O-050</v>
          </cell>
          <cell r="C917">
            <v>1002</v>
          </cell>
          <cell r="D917">
            <v>5433</v>
          </cell>
          <cell r="F917" t="str">
            <v>Wyandot (ADSI)</v>
          </cell>
          <cell r="G917" t="str">
            <v>BU-901</v>
          </cell>
          <cell r="H917" t="str">
            <v>CORPORATE LANDFILLS</v>
          </cell>
          <cell r="I917" t="str">
            <v>CORP LF</v>
          </cell>
          <cell r="J917" t="str">
            <v>CORPORATE LANDFILL DISTRICT</v>
          </cell>
          <cell r="K917" t="str">
            <v>CORPORATE</v>
          </cell>
          <cell r="L917" t="str">
            <v>CORPORATE</v>
          </cell>
        </row>
        <row r="918">
          <cell r="A918" t="str">
            <v>PO9</v>
          </cell>
          <cell r="B918" t="str">
            <v>PO9-10-A-AZ-03O-050</v>
          </cell>
          <cell r="C918">
            <v>1003</v>
          </cell>
          <cell r="D918">
            <v>5434</v>
          </cell>
          <cell r="F918" t="str">
            <v>Florida Petroleum Processors</v>
          </cell>
          <cell r="G918" t="str">
            <v>BU-901</v>
          </cell>
          <cell r="H918" t="str">
            <v>CORPORATE LANDFILLS</v>
          </cell>
          <cell r="I918" t="str">
            <v>CORP LF</v>
          </cell>
          <cell r="J918" t="str">
            <v>CORPORATE LANDFILL DISTRICT</v>
          </cell>
          <cell r="K918" t="str">
            <v>CORPORATE</v>
          </cell>
          <cell r="L918" t="str">
            <v>CORPORATE</v>
          </cell>
        </row>
        <row r="919">
          <cell r="A919" t="str">
            <v>PQ0</v>
          </cell>
          <cell r="B919" t="str">
            <v>PQ0-10-A-AZ-03O-050</v>
          </cell>
          <cell r="C919">
            <v>1004</v>
          </cell>
          <cell r="D919">
            <v>5435</v>
          </cell>
          <cell r="F919" t="str">
            <v>Pike Road</v>
          </cell>
          <cell r="G919" t="str">
            <v>BU-901</v>
          </cell>
          <cell r="H919" t="str">
            <v>CORPORATE LANDFILLS</v>
          </cell>
          <cell r="I919" t="str">
            <v>CORP LF</v>
          </cell>
          <cell r="J919" t="str">
            <v>CORPORATE LANDFILL DISTRICT</v>
          </cell>
          <cell r="K919" t="str">
            <v>CORPORATE</v>
          </cell>
          <cell r="L919" t="str">
            <v>CORPORATE</v>
          </cell>
        </row>
        <row r="920">
          <cell r="A920" t="str">
            <v>PQ1</v>
          </cell>
          <cell r="B920" t="str">
            <v>PQ1-10-A-AZ-03O-050</v>
          </cell>
          <cell r="C920">
            <v>1005</v>
          </cell>
          <cell r="D920">
            <v>5436</v>
          </cell>
          <cell r="F920" t="str">
            <v>Bi State Disposal (IL)</v>
          </cell>
          <cell r="G920" t="str">
            <v>BU-901</v>
          </cell>
          <cell r="H920" t="str">
            <v>CORPORATE LANDFILLS</v>
          </cell>
          <cell r="I920" t="str">
            <v>CORP LF</v>
          </cell>
          <cell r="J920" t="str">
            <v>CORPORATE LANDFILL DISTRICT</v>
          </cell>
          <cell r="K920" t="str">
            <v>CORPORATE</v>
          </cell>
          <cell r="L920" t="str">
            <v>CORPORATE</v>
          </cell>
        </row>
        <row r="921">
          <cell r="A921" t="str">
            <v>QT0</v>
          </cell>
          <cell r="B921" t="str">
            <v>QT0-10-A-AZ-3PO-050</v>
          </cell>
          <cell r="C921">
            <v>1201</v>
          </cell>
          <cell r="D921">
            <v>5437</v>
          </cell>
          <cell r="F921" t="str">
            <v>Folcroft Landfill</v>
          </cell>
          <cell r="G921" t="str">
            <v>BU-901</v>
          </cell>
          <cell r="H921" t="str">
            <v>CORPORATE LANDFILLS</v>
          </cell>
          <cell r="I921" t="str">
            <v>CORP LF</v>
          </cell>
          <cell r="J921" t="str">
            <v>CORPORATE LANDFILL DISTRICT</v>
          </cell>
          <cell r="K921" t="str">
            <v>CORPORATE</v>
          </cell>
          <cell r="L921" t="str">
            <v>CORPORATE</v>
          </cell>
        </row>
        <row r="922">
          <cell r="A922" t="str">
            <v>QT1</v>
          </cell>
          <cell r="B922" t="str">
            <v>QT1-10-A-AZ-3PO-050</v>
          </cell>
          <cell r="C922">
            <v>1202</v>
          </cell>
          <cell r="D922">
            <v>5438</v>
          </cell>
          <cell r="F922" t="str">
            <v>Alltift LF, NY</v>
          </cell>
          <cell r="G922" t="str">
            <v>BU-901</v>
          </cell>
          <cell r="H922" t="str">
            <v>CORPORATE LANDFILLS</v>
          </cell>
          <cell r="I922" t="str">
            <v>CORP LF</v>
          </cell>
          <cell r="J922" t="str">
            <v>CORPORATE LANDFILL DISTRICT</v>
          </cell>
          <cell r="K922" t="str">
            <v>CORPORATE</v>
          </cell>
          <cell r="L922" t="str">
            <v>CORPORATE</v>
          </cell>
        </row>
        <row r="923">
          <cell r="A923" t="str">
            <v>QT2</v>
          </cell>
          <cell r="B923" t="str">
            <v>QT2-10-A-AZ-3PO-050</v>
          </cell>
          <cell r="C923">
            <v>1203</v>
          </cell>
          <cell r="D923">
            <v>5439</v>
          </cell>
          <cell r="F923" t="str">
            <v>Burns Hill RD, NH</v>
          </cell>
          <cell r="G923" t="str">
            <v>BU-901</v>
          </cell>
          <cell r="H923" t="str">
            <v>CORPORATE LANDFILLS</v>
          </cell>
          <cell r="I923" t="str">
            <v>CORP LF</v>
          </cell>
          <cell r="J923" t="str">
            <v>CORPORATE LANDFILL DISTRICT</v>
          </cell>
          <cell r="K923" t="str">
            <v>CORPORATE</v>
          </cell>
          <cell r="L923" t="str">
            <v>CORPORATE</v>
          </cell>
        </row>
        <row r="924">
          <cell r="A924" t="str">
            <v>QT3</v>
          </cell>
          <cell r="B924" t="str">
            <v>QT3-10-A-AZ-3PO-050</v>
          </cell>
          <cell r="C924">
            <v>1204</v>
          </cell>
          <cell r="D924">
            <v>5440</v>
          </cell>
          <cell r="F924" t="str">
            <v>Center Hill, OH</v>
          </cell>
          <cell r="G924" t="str">
            <v>BU-901</v>
          </cell>
          <cell r="H924" t="str">
            <v>CORPORATE LANDFILLS</v>
          </cell>
          <cell r="I924" t="str">
            <v>CORP LF</v>
          </cell>
          <cell r="J924" t="str">
            <v>CORPORATE LANDFILL DISTRICT</v>
          </cell>
          <cell r="K924" t="str">
            <v>CORPORATE</v>
          </cell>
          <cell r="L924" t="str">
            <v>CORPORATE</v>
          </cell>
        </row>
        <row r="925">
          <cell r="A925" t="str">
            <v>QT4</v>
          </cell>
          <cell r="B925" t="str">
            <v>QT4-10-A-AZ-3PO-050</v>
          </cell>
          <cell r="C925">
            <v>1205</v>
          </cell>
          <cell r="D925">
            <v>5441</v>
          </cell>
          <cell r="F925" t="str">
            <v>Cercla Transaction (104e)</v>
          </cell>
          <cell r="G925" t="str">
            <v>BU-901</v>
          </cell>
          <cell r="H925" t="str">
            <v>CORPORATE LANDFILLS</v>
          </cell>
          <cell r="I925" t="str">
            <v>CORP LF</v>
          </cell>
          <cell r="J925" t="str">
            <v>CORPORATE LANDFILL DISTRICT</v>
          </cell>
          <cell r="K925" t="str">
            <v>CORPORATE</v>
          </cell>
          <cell r="L925" t="str">
            <v>CORPORATE</v>
          </cell>
        </row>
        <row r="926">
          <cell r="A926" t="str">
            <v>QT5</v>
          </cell>
          <cell r="B926" t="str">
            <v>QT5-10-A-AZ-3PO-050</v>
          </cell>
          <cell r="C926">
            <v>1206</v>
          </cell>
          <cell r="D926">
            <v>5442</v>
          </cell>
          <cell r="F926" t="str">
            <v>Combe LF North</v>
          </cell>
          <cell r="G926" t="str">
            <v>BU-901</v>
          </cell>
          <cell r="H926" t="str">
            <v>CORPORATE LANDFILLS</v>
          </cell>
          <cell r="I926" t="str">
            <v>CORP LF</v>
          </cell>
          <cell r="J926" t="str">
            <v>CORPORATE LANDFILL DISTRICT</v>
          </cell>
          <cell r="K926" t="str">
            <v>CORPORATE</v>
          </cell>
          <cell r="L926" t="str">
            <v>CORPORATE</v>
          </cell>
        </row>
        <row r="927">
          <cell r="A927" t="str">
            <v>QT6</v>
          </cell>
          <cell r="B927" t="str">
            <v>QT6-10-A-AZ-3PO-050</v>
          </cell>
          <cell r="C927">
            <v>1207</v>
          </cell>
          <cell r="D927">
            <v>5443</v>
          </cell>
          <cell r="F927" t="str">
            <v>Breslube</v>
          </cell>
          <cell r="G927" t="str">
            <v>BU-901</v>
          </cell>
          <cell r="H927" t="str">
            <v>CORPORATE LANDFILLS</v>
          </cell>
          <cell r="I927" t="str">
            <v>CORP LF</v>
          </cell>
          <cell r="J927" t="str">
            <v>CORPORATE LANDFILL DISTRICT</v>
          </cell>
          <cell r="K927" t="str">
            <v>CORPORATE</v>
          </cell>
          <cell r="L927" t="str">
            <v>CORPORATE</v>
          </cell>
        </row>
        <row r="928">
          <cell r="A928" t="str">
            <v>QT7</v>
          </cell>
          <cell r="B928" t="str">
            <v>QT7-10-A-AZ-3PO-050</v>
          </cell>
          <cell r="C928">
            <v>1208</v>
          </cell>
          <cell r="D928">
            <v>5444</v>
          </cell>
          <cell r="F928" t="str">
            <v>Crymes LF, GA</v>
          </cell>
          <cell r="G928" t="str">
            <v>BU-901</v>
          </cell>
          <cell r="H928" t="str">
            <v>CORPORATE LANDFILLS</v>
          </cell>
          <cell r="I928" t="str">
            <v>CORP LF</v>
          </cell>
          <cell r="J928" t="str">
            <v>CORPORATE LANDFILL DISTRICT</v>
          </cell>
          <cell r="K928" t="str">
            <v>CORPORATE</v>
          </cell>
          <cell r="L928" t="str">
            <v>CORPORATE</v>
          </cell>
        </row>
        <row r="929">
          <cell r="A929" t="str">
            <v>QT8</v>
          </cell>
          <cell r="B929" t="str">
            <v>QT8-10-A-AZ-3PO-050</v>
          </cell>
          <cell r="C929">
            <v>1209</v>
          </cell>
          <cell r="D929">
            <v>5445</v>
          </cell>
          <cell r="F929" t="str">
            <v>Danmark</v>
          </cell>
          <cell r="G929" t="str">
            <v>BU-901</v>
          </cell>
          <cell r="H929" t="str">
            <v>CORPORATE LANDFILLS</v>
          </cell>
          <cell r="I929" t="str">
            <v>CORP LF</v>
          </cell>
          <cell r="J929" t="str">
            <v>CORPORATE LANDFILL DISTRICT</v>
          </cell>
          <cell r="K929" t="str">
            <v>CORPORATE</v>
          </cell>
          <cell r="L929" t="str">
            <v>CORPORATE</v>
          </cell>
        </row>
        <row r="930">
          <cell r="A930" t="str">
            <v>QT9</v>
          </cell>
          <cell r="B930" t="str">
            <v>QT9-10-A-AZ-3PO-050</v>
          </cell>
          <cell r="C930">
            <v>1210</v>
          </cell>
          <cell r="D930">
            <v>5446</v>
          </cell>
          <cell r="F930" t="str">
            <v>Estes, AZ</v>
          </cell>
          <cell r="G930" t="str">
            <v>BU-901</v>
          </cell>
          <cell r="H930" t="str">
            <v>CORPORATE LANDFILLS</v>
          </cell>
          <cell r="I930" t="str">
            <v>CORP LF</v>
          </cell>
          <cell r="J930" t="str">
            <v>CORPORATE LANDFILL DISTRICT</v>
          </cell>
          <cell r="K930" t="str">
            <v>CORPORATE</v>
          </cell>
          <cell r="L930" t="str">
            <v>CORPORATE</v>
          </cell>
        </row>
        <row r="931">
          <cell r="A931" t="str">
            <v>QU0</v>
          </cell>
          <cell r="B931" t="str">
            <v>QU0-10-A-AZ-3PO-050</v>
          </cell>
          <cell r="C931">
            <v>1211</v>
          </cell>
          <cell r="D931">
            <v>5447</v>
          </cell>
          <cell r="F931" t="str">
            <v>Grace Mine</v>
          </cell>
          <cell r="G931" t="str">
            <v>BU-901</v>
          </cell>
          <cell r="H931" t="str">
            <v>CORPORATE LANDFILLS</v>
          </cell>
          <cell r="I931" t="str">
            <v>CORP LF</v>
          </cell>
          <cell r="J931" t="str">
            <v>CORPORATE LANDFILL DISTRICT</v>
          </cell>
          <cell r="K931" t="str">
            <v>CORPORATE</v>
          </cell>
          <cell r="L931" t="str">
            <v>CORPORATE</v>
          </cell>
        </row>
        <row r="932">
          <cell r="A932" t="str">
            <v>QU1</v>
          </cell>
          <cell r="B932" t="str">
            <v>QU1-10-A-AZ-3PO-050</v>
          </cell>
          <cell r="C932">
            <v>1212</v>
          </cell>
          <cell r="D932">
            <v>5448</v>
          </cell>
          <cell r="F932" t="str">
            <v>Pelham</v>
          </cell>
          <cell r="G932" t="str">
            <v>BU-901</v>
          </cell>
          <cell r="H932" t="str">
            <v>CORPORATE LANDFILLS</v>
          </cell>
          <cell r="I932" t="str">
            <v>CORP LF</v>
          </cell>
          <cell r="J932" t="str">
            <v>CORPORATE LANDFILL DISTRICT</v>
          </cell>
          <cell r="K932" t="str">
            <v>CORPORATE</v>
          </cell>
          <cell r="L932" t="str">
            <v>CORPORATE</v>
          </cell>
        </row>
        <row r="933">
          <cell r="A933" t="str">
            <v>QU2</v>
          </cell>
          <cell r="B933" t="str">
            <v>QU2-10-A-AZ-3PO-050</v>
          </cell>
          <cell r="C933">
            <v>1213</v>
          </cell>
          <cell r="D933">
            <v>5449</v>
          </cell>
          <cell r="F933" t="str">
            <v>Gems LF, NJ</v>
          </cell>
          <cell r="G933" t="str">
            <v>BU-901</v>
          </cell>
          <cell r="H933" t="str">
            <v>CORPORATE LANDFILLS</v>
          </cell>
          <cell r="I933" t="str">
            <v>CORP LF</v>
          </cell>
          <cell r="J933" t="str">
            <v>CORPORATE LANDFILL DISTRICT</v>
          </cell>
          <cell r="K933" t="str">
            <v>CORPORATE</v>
          </cell>
          <cell r="L933" t="str">
            <v>CORPORATE</v>
          </cell>
        </row>
        <row r="934">
          <cell r="A934" t="str">
            <v>QU3</v>
          </cell>
          <cell r="B934" t="str">
            <v>QU3-10-A-AZ-3PO-050</v>
          </cell>
          <cell r="C934">
            <v>1214</v>
          </cell>
          <cell r="D934">
            <v>5450</v>
          </cell>
          <cell r="F934" t="str">
            <v>Idaho Falls/Pocatella Props</v>
          </cell>
          <cell r="G934" t="str">
            <v>BU-901</v>
          </cell>
          <cell r="H934" t="str">
            <v>CORPORATE LANDFILLS</v>
          </cell>
          <cell r="I934" t="str">
            <v>CORP LF</v>
          </cell>
          <cell r="J934" t="str">
            <v>CORPORATE LANDFILL DISTRICT</v>
          </cell>
          <cell r="K934" t="str">
            <v>CORPORATE</v>
          </cell>
          <cell r="L934" t="str">
            <v>CORPORATE</v>
          </cell>
        </row>
        <row r="935">
          <cell r="A935" t="str">
            <v>QU4</v>
          </cell>
          <cell r="B935" t="str">
            <v>QU4-10-A-AZ-3PO-050</v>
          </cell>
          <cell r="C935">
            <v>1215</v>
          </cell>
          <cell r="D935">
            <v>5451</v>
          </cell>
          <cell r="F935" t="str">
            <v>Industrial Enterprises (Quad)</v>
          </cell>
          <cell r="G935" t="str">
            <v>BU-901</v>
          </cell>
          <cell r="H935" t="str">
            <v>CORPORATE LANDFILLS</v>
          </cell>
          <cell r="I935" t="str">
            <v>CORP LF</v>
          </cell>
          <cell r="J935" t="str">
            <v>CORPORATE LANDFILL DISTRICT</v>
          </cell>
          <cell r="K935" t="str">
            <v>CORPORATE</v>
          </cell>
          <cell r="L935" t="str">
            <v>CORPORATE</v>
          </cell>
        </row>
        <row r="936">
          <cell r="A936" t="str">
            <v>QU5</v>
          </cell>
          <cell r="B936" t="str">
            <v>QU5-10-A-AZ-3PO-050</v>
          </cell>
          <cell r="C936">
            <v>1216</v>
          </cell>
          <cell r="D936">
            <v>5452</v>
          </cell>
          <cell r="F936" t="str">
            <v>Orange Co., NY</v>
          </cell>
          <cell r="G936" t="str">
            <v>BU-901</v>
          </cell>
          <cell r="H936" t="str">
            <v>CORPORATE LANDFILLS</v>
          </cell>
          <cell r="I936" t="str">
            <v>CORP LF</v>
          </cell>
          <cell r="J936" t="str">
            <v>CORPORATE LANDFILL DISTRICT</v>
          </cell>
          <cell r="K936" t="str">
            <v>CORPORATE</v>
          </cell>
          <cell r="L936" t="str">
            <v>CORPORATE</v>
          </cell>
        </row>
        <row r="937">
          <cell r="A937" t="str">
            <v>QU6</v>
          </cell>
          <cell r="B937" t="str">
            <v>QU6-10-A-AZ-3PO-050</v>
          </cell>
          <cell r="C937">
            <v>1217</v>
          </cell>
          <cell r="D937">
            <v>5453</v>
          </cell>
          <cell r="F937" t="str">
            <v>SCP-Carlstadt, NJ</v>
          </cell>
          <cell r="G937" t="str">
            <v>BU-901</v>
          </cell>
          <cell r="H937" t="str">
            <v>CORPORATE LANDFILLS</v>
          </cell>
          <cell r="I937" t="str">
            <v>CORP LF</v>
          </cell>
          <cell r="J937" t="str">
            <v>CORPORATE LANDFILL DISTRICT</v>
          </cell>
          <cell r="K937" t="str">
            <v>CORPORATE</v>
          </cell>
          <cell r="L937" t="str">
            <v>CORPORATE</v>
          </cell>
        </row>
        <row r="938">
          <cell r="A938" t="str">
            <v>QU7</v>
          </cell>
          <cell r="B938" t="str">
            <v>QU7-10-A-AZ-3PO-050</v>
          </cell>
          <cell r="C938">
            <v>1218</v>
          </cell>
          <cell r="D938">
            <v>5454</v>
          </cell>
          <cell r="F938" t="str">
            <v>Doeboy, FL</v>
          </cell>
          <cell r="G938" t="str">
            <v>BU-901</v>
          </cell>
          <cell r="H938" t="str">
            <v>CORPORATE LANDFILLS</v>
          </cell>
          <cell r="I938" t="str">
            <v>CORP LF</v>
          </cell>
          <cell r="J938" t="str">
            <v>CORPORATE LANDFILL DISTRICT</v>
          </cell>
          <cell r="K938" t="str">
            <v>CORPORATE</v>
          </cell>
          <cell r="L938" t="str">
            <v>CORPORATE</v>
          </cell>
        </row>
        <row r="939">
          <cell r="A939" t="str">
            <v>QU8</v>
          </cell>
          <cell r="B939" t="str">
            <v>QU8-10-A-AZ-3PO-050</v>
          </cell>
          <cell r="C939">
            <v>1219</v>
          </cell>
          <cell r="D939">
            <v>5455</v>
          </cell>
          <cell r="F939" t="str">
            <v>Kim Stan LF</v>
          </cell>
          <cell r="G939" t="str">
            <v>BU-901</v>
          </cell>
          <cell r="H939" t="str">
            <v>CORPORATE LANDFILLS</v>
          </cell>
          <cell r="I939" t="str">
            <v>CORP LF</v>
          </cell>
          <cell r="J939" t="str">
            <v>CORPORATE LANDFILL DISTRICT</v>
          </cell>
          <cell r="K939" t="str">
            <v>CORPORATE</v>
          </cell>
          <cell r="L939" t="str">
            <v>CORPORATE</v>
          </cell>
        </row>
        <row r="940">
          <cell r="A940" t="str">
            <v>QU9</v>
          </cell>
          <cell r="B940" t="str">
            <v>QU9-10-A-AZ-3PO-050</v>
          </cell>
          <cell r="C940">
            <v>1220</v>
          </cell>
          <cell r="D940">
            <v>5456</v>
          </cell>
          <cell r="F940" t="str">
            <v>Mallard Lake Tort</v>
          </cell>
          <cell r="G940" t="str">
            <v>BU-901</v>
          </cell>
          <cell r="H940" t="str">
            <v>CORPORATE LANDFILLS</v>
          </cell>
          <cell r="I940" t="str">
            <v>CORP LF</v>
          </cell>
          <cell r="J940" t="str">
            <v>CORPORATE LANDFILL DISTRICT</v>
          </cell>
          <cell r="K940" t="str">
            <v>CORPORATE</v>
          </cell>
          <cell r="L940" t="str">
            <v>CORPORATE</v>
          </cell>
        </row>
        <row r="941">
          <cell r="A941" t="str">
            <v>QV0</v>
          </cell>
          <cell r="B941" t="str">
            <v>QV0-10-A-AZ-3PO-050</v>
          </cell>
          <cell r="C941">
            <v>1221</v>
          </cell>
          <cell r="D941">
            <v>5457</v>
          </cell>
          <cell r="F941" t="str">
            <v>NCR (Niagara Co Refuse) LF, NY</v>
          </cell>
          <cell r="G941" t="str">
            <v>BU-901</v>
          </cell>
          <cell r="H941" t="str">
            <v>CORPORATE LANDFILLS</v>
          </cell>
          <cell r="I941" t="str">
            <v>CORP LF</v>
          </cell>
          <cell r="J941" t="str">
            <v>CORPORATE LANDFILL DISTRICT</v>
          </cell>
          <cell r="K941" t="str">
            <v>CORPORATE</v>
          </cell>
          <cell r="L941" t="str">
            <v>CORPORATE</v>
          </cell>
        </row>
        <row r="942">
          <cell r="A942" t="str">
            <v>QV1</v>
          </cell>
          <cell r="B942" t="str">
            <v>QV1-10-A-AZ-3PO-050</v>
          </cell>
          <cell r="C942">
            <v>1222</v>
          </cell>
          <cell r="D942">
            <v>5458</v>
          </cell>
          <cell r="F942" t="str">
            <v>Oak Grove, LA</v>
          </cell>
          <cell r="G942" t="str">
            <v>BU-901</v>
          </cell>
          <cell r="H942" t="str">
            <v>CORPORATE LANDFILLS</v>
          </cell>
          <cell r="I942" t="str">
            <v>CORP LF</v>
          </cell>
          <cell r="J942" t="str">
            <v>CORPORATE LANDFILL DISTRICT</v>
          </cell>
          <cell r="K942" t="str">
            <v>CORPORATE</v>
          </cell>
          <cell r="L942" t="str">
            <v>CORPORATE</v>
          </cell>
        </row>
        <row r="943">
          <cell r="A943" t="str">
            <v>QV2</v>
          </cell>
          <cell r="B943" t="str">
            <v>QV2-10-A-AZ-3PO-050</v>
          </cell>
          <cell r="C943">
            <v>1223</v>
          </cell>
          <cell r="D943">
            <v>5459</v>
          </cell>
          <cell r="F943" t="str">
            <v>Pennsauken LF, NJ</v>
          </cell>
          <cell r="G943" t="str">
            <v>BU-901</v>
          </cell>
          <cell r="H943" t="str">
            <v>CORPORATE LANDFILLS</v>
          </cell>
          <cell r="I943" t="str">
            <v>CORP LF</v>
          </cell>
          <cell r="J943" t="str">
            <v>CORPORATE LANDFILL DISTRICT</v>
          </cell>
          <cell r="K943" t="str">
            <v>CORPORATE</v>
          </cell>
          <cell r="L943" t="str">
            <v>CORPORATE</v>
          </cell>
        </row>
        <row r="944">
          <cell r="A944" t="str">
            <v>QV3</v>
          </cell>
          <cell r="B944" t="str">
            <v>QV3-10-A-AZ-3PO-050</v>
          </cell>
          <cell r="C944">
            <v>1224</v>
          </cell>
          <cell r="D944">
            <v>5460</v>
          </cell>
          <cell r="F944" t="str">
            <v>Petroleum Products</v>
          </cell>
          <cell r="G944" t="str">
            <v>BU-901</v>
          </cell>
          <cell r="H944" t="str">
            <v>CORPORATE LANDFILLS</v>
          </cell>
          <cell r="I944" t="str">
            <v>CORP LF</v>
          </cell>
          <cell r="J944" t="str">
            <v>CORPORATE LANDFILL DISTRICT</v>
          </cell>
          <cell r="K944" t="str">
            <v>CORPORATE</v>
          </cell>
          <cell r="L944" t="str">
            <v>CORPORATE</v>
          </cell>
        </row>
        <row r="945">
          <cell r="A945" t="str">
            <v>QV4</v>
          </cell>
          <cell r="B945" t="str">
            <v>QV4-10-A-AZ-3PO-050</v>
          </cell>
          <cell r="C945">
            <v>1225</v>
          </cell>
          <cell r="D945">
            <v>5461</v>
          </cell>
          <cell r="F945" t="str">
            <v>Ponce</v>
          </cell>
          <cell r="G945" t="str">
            <v>BU-901</v>
          </cell>
          <cell r="H945" t="str">
            <v>CORPORATE LANDFILLS</v>
          </cell>
          <cell r="I945" t="str">
            <v>CORP LF</v>
          </cell>
          <cell r="J945" t="str">
            <v>CORPORATE LANDFILL DISTRICT</v>
          </cell>
          <cell r="K945" t="str">
            <v>CORPORATE</v>
          </cell>
          <cell r="L945" t="str">
            <v>CORPORATE</v>
          </cell>
        </row>
        <row r="946">
          <cell r="A946" t="str">
            <v>QV5</v>
          </cell>
          <cell r="B946" t="str">
            <v>QV5-10-A-AZ-3PO-050</v>
          </cell>
          <cell r="C946">
            <v>1226</v>
          </cell>
          <cell r="D946">
            <v>5462</v>
          </cell>
          <cell r="F946" t="str">
            <v>Pfohl Brothers - AW</v>
          </cell>
          <cell r="G946" t="str">
            <v>BU-901</v>
          </cell>
          <cell r="H946" t="str">
            <v>CORPORATE LANDFILLS</v>
          </cell>
          <cell r="I946" t="str">
            <v>CORP LF</v>
          </cell>
          <cell r="J946" t="str">
            <v>CORPORATE LANDFILL DISTRICT</v>
          </cell>
          <cell r="K946" t="str">
            <v>CORPORATE</v>
          </cell>
          <cell r="L946" t="str">
            <v>CORPORATE</v>
          </cell>
        </row>
        <row r="947">
          <cell r="A947" t="str">
            <v>QV6</v>
          </cell>
          <cell r="B947" t="str">
            <v>QV6-10-A-AZ-3PO-050</v>
          </cell>
          <cell r="C947">
            <v>1227</v>
          </cell>
          <cell r="D947">
            <v>5463</v>
          </cell>
          <cell r="F947" t="str">
            <v>Price, Roger Tort</v>
          </cell>
          <cell r="G947" t="str">
            <v>BU-901</v>
          </cell>
          <cell r="H947" t="str">
            <v>CORPORATE LANDFILLS</v>
          </cell>
          <cell r="I947" t="str">
            <v>CORP LF</v>
          </cell>
          <cell r="J947" t="str">
            <v>CORPORATE LANDFILL DISTRICT</v>
          </cell>
          <cell r="K947" t="str">
            <v>CORPORATE</v>
          </cell>
          <cell r="L947" t="str">
            <v>CORPORATE</v>
          </cell>
        </row>
        <row r="948">
          <cell r="A948" t="str">
            <v>QV7</v>
          </cell>
          <cell r="B948" t="str">
            <v>QV7-10-A-AZ-3PO-050</v>
          </cell>
          <cell r="C948">
            <v>1228</v>
          </cell>
          <cell r="D948">
            <v>5464</v>
          </cell>
          <cell r="F948" t="str">
            <v>Ramapo LF, NY</v>
          </cell>
          <cell r="G948" t="str">
            <v>BU-901</v>
          </cell>
          <cell r="H948" t="str">
            <v>CORPORATE LANDFILLS</v>
          </cell>
          <cell r="I948" t="str">
            <v>CORP LF</v>
          </cell>
          <cell r="J948" t="str">
            <v>CORPORATE LANDFILL DISTRICT</v>
          </cell>
          <cell r="K948" t="str">
            <v>CORPORATE</v>
          </cell>
          <cell r="L948" t="str">
            <v>CORPORATE</v>
          </cell>
        </row>
        <row r="949">
          <cell r="A949" t="str">
            <v>QV8</v>
          </cell>
          <cell r="B949" t="str">
            <v>QV8-10-A-AZ-3PO-050</v>
          </cell>
          <cell r="C949">
            <v>1229</v>
          </cell>
          <cell r="D949">
            <v>5465</v>
          </cell>
          <cell r="F949" t="str">
            <v>Wacondia Sand, IL</v>
          </cell>
          <cell r="G949" t="str">
            <v>BU-901</v>
          </cell>
          <cell r="H949" t="str">
            <v>CORPORATE LANDFILLS</v>
          </cell>
          <cell r="I949" t="str">
            <v>CORP LF</v>
          </cell>
          <cell r="J949" t="str">
            <v>CORPORATE LANDFILL DISTRICT</v>
          </cell>
          <cell r="K949" t="str">
            <v>CORPORATE</v>
          </cell>
          <cell r="L949" t="str">
            <v>CORPORATE</v>
          </cell>
        </row>
        <row r="950">
          <cell r="A950" t="str">
            <v>QV9</v>
          </cell>
          <cell r="B950" t="str">
            <v>QV9-10-A-AZ-3PO-050</v>
          </cell>
          <cell r="C950">
            <v>1230</v>
          </cell>
          <cell r="D950">
            <v>5466</v>
          </cell>
          <cell r="F950" t="str">
            <v>Rocco</v>
          </cell>
          <cell r="G950" t="str">
            <v>BU-901</v>
          </cell>
          <cell r="H950" t="str">
            <v>CORPORATE LANDFILLS</v>
          </cell>
          <cell r="I950" t="str">
            <v>CORP LF</v>
          </cell>
          <cell r="J950" t="str">
            <v>CORPORATE LANDFILL DISTRICT</v>
          </cell>
          <cell r="K950" t="str">
            <v>CORPORATE</v>
          </cell>
          <cell r="L950" t="str">
            <v>CORPORATE</v>
          </cell>
        </row>
        <row r="951">
          <cell r="A951" t="str">
            <v>QW0</v>
          </cell>
          <cell r="B951" t="str">
            <v>QW0-10-A-AZ-3PO-050</v>
          </cell>
          <cell r="C951">
            <v>1231</v>
          </cell>
          <cell r="D951">
            <v>5467</v>
          </cell>
          <cell r="F951" t="str">
            <v>Sand Creek(48th &amp; Holly), CO</v>
          </cell>
          <cell r="G951" t="str">
            <v>BU-901</v>
          </cell>
          <cell r="H951" t="str">
            <v>CORPORATE LANDFILLS</v>
          </cell>
          <cell r="I951" t="str">
            <v>CORP LF</v>
          </cell>
          <cell r="J951" t="str">
            <v>CORPORATE LANDFILL DISTRICT</v>
          </cell>
          <cell r="K951" t="str">
            <v>CORPORATE</v>
          </cell>
          <cell r="L951" t="str">
            <v>CORPORATE</v>
          </cell>
        </row>
        <row r="952">
          <cell r="A952" t="str">
            <v>QW1</v>
          </cell>
          <cell r="B952" t="str">
            <v>QW1-10-A-AZ-3PO-050</v>
          </cell>
          <cell r="C952">
            <v>1232</v>
          </cell>
          <cell r="D952">
            <v>5468</v>
          </cell>
          <cell r="F952" t="str">
            <v>Bayou Sorrell</v>
          </cell>
          <cell r="G952" t="str">
            <v>BU-901</v>
          </cell>
          <cell r="H952" t="str">
            <v>CORPORATE LANDFILLS</v>
          </cell>
          <cell r="I952" t="str">
            <v>CORP LF</v>
          </cell>
          <cell r="J952" t="str">
            <v>CORPORATE LANDFILL DISTRICT</v>
          </cell>
          <cell r="K952" t="str">
            <v>CORPORATE</v>
          </cell>
          <cell r="L952" t="str">
            <v>CORPORATE</v>
          </cell>
        </row>
        <row r="953">
          <cell r="A953" t="str">
            <v>QW2</v>
          </cell>
          <cell r="B953" t="str">
            <v>QW2-10-A-AZ-3PO-050</v>
          </cell>
          <cell r="C953">
            <v>1233</v>
          </cell>
          <cell r="D953">
            <v>5469</v>
          </cell>
          <cell r="F953" t="str">
            <v>Vega Baja</v>
          </cell>
          <cell r="G953" t="str">
            <v>BU-901</v>
          </cell>
          <cell r="H953" t="str">
            <v>CORPORATE LANDFILLS</v>
          </cell>
          <cell r="I953" t="str">
            <v>CORP LF</v>
          </cell>
          <cell r="J953" t="str">
            <v>CORPORATE LANDFILL DISTRICT</v>
          </cell>
          <cell r="K953" t="str">
            <v>CORPORATE</v>
          </cell>
          <cell r="L953" t="str">
            <v>CORPORATE</v>
          </cell>
        </row>
        <row r="954">
          <cell r="A954" t="str">
            <v>QW3</v>
          </cell>
          <cell r="B954" t="str">
            <v>QW3-10-A-AZ-3PO-050</v>
          </cell>
          <cell r="C954">
            <v>1234</v>
          </cell>
          <cell r="D954">
            <v>5470</v>
          </cell>
          <cell r="F954" t="str">
            <v>MacAllen Chemicals</v>
          </cell>
          <cell r="G954" t="str">
            <v>BU-901</v>
          </cell>
          <cell r="H954" t="str">
            <v>CORPORATE LANDFILLS</v>
          </cell>
          <cell r="I954" t="str">
            <v>CORP LF</v>
          </cell>
          <cell r="J954" t="str">
            <v>CORPORATE LANDFILL DISTRICT</v>
          </cell>
          <cell r="K954" t="str">
            <v>CORPORATE</v>
          </cell>
          <cell r="L954" t="str">
            <v>CORPORATE</v>
          </cell>
        </row>
        <row r="955">
          <cell r="A955" t="str">
            <v>QW4</v>
          </cell>
          <cell r="B955" t="str">
            <v>QW4-10-A-AZ-3PO-050</v>
          </cell>
          <cell r="C955">
            <v>1235</v>
          </cell>
          <cell r="D955">
            <v>5471</v>
          </cell>
          <cell r="F955" t="str">
            <v>Keystone Sanitation</v>
          </cell>
          <cell r="G955" t="str">
            <v>BU-901</v>
          </cell>
          <cell r="H955" t="str">
            <v>CORPORATE LANDFILLS</v>
          </cell>
          <cell r="I955" t="str">
            <v>CORP LF</v>
          </cell>
          <cell r="J955" t="str">
            <v>CORPORATE LANDFILL DISTRICT</v>
          </cell>
          <cell r="K955" t="str">
            <v>CORPORATE</v>
          </cell>
          <cell r="L955" t="str">
            <v>CORPORATE</v>
          </cell>
        </row>
        <row r="956">
          <cell r="A956" t="str">
            <v>QW5</v>
          </cell>
          <cell r="B956" t="str">
            <v>QW5-10-A-AZ-3PO-050</v>
          </cell>
          <cell r="C956">
            <v>1236</v>
          </cell>
          <cell r="D956">
            <v>5472</v>
          </cell>
          <cell r="F956" t="str">
            <v>Sand Park</v>
          </cell>
          <cell r="G956" t="str">
            <v>BU-901</v>
          </cell>
          <cell r="H956" t="str">
            <v>CORPORATE LANDFILLS</v>
          </cell>
          <cell r="I956" t="str">
            <v>CORP LF</v>
          </cell>
          <cell r="J956" t="str">
            <v>CORPORATE LANDFILL DISTRICT</v>
          </cell>
          <cell r="K956" t="str">
            <v>CORPORATE</v>
          </cell>
          <cell r="L956" t="str">
            <v>CORPORATE</v>
          </cell>
        </row>
        <row r="957">
          <cell r="A957" t="str">
            <v>QW6</v>
          </cell>
          <cell r="B957" t="str">
            <v>QW6-10-A-AZ-3PO-050</v>
          </cell>
          <cell r="C957">
            <v>1237</v>
          </cell>
          <cell r="D957">
            <v>5473</v>
          </cell>
          <cell r="F957" t="str">
            <v>Tect, Inc.</v>
          </cell>
          <cell r="G957" t="str">
            <v>BU-901</v>
          </cell>
          <cell r="H957" t="str">
            <v>CORPORATE LANDFILLS</v>
          </cell>
          <cell r="I957" t="str">
            <v>CORP LF</v>
          </cell>
          <cell r="J957" t="str">
            <v>CORPORATE LANDFILL DISTRICT</v>
          </cell>
          <cell r="K957" t="str">
            <v>CORPORATE</v>
          </cell>
          <cell r="L957" t="str">
            <v>CORPORATE</v>
          </cell>
        </row>
        <row r="958">
          <cell r="A958" t="str">
            <v>QW7</v>
          </cell>
          <cell r="B958" t="str">
            <v>QW7-10-A-AZ-3PO-050</v>
          </cell>
          <cell r="C958">
            <v>1238</v>
          </cell>
          <cell r="D958">
            <v>5474</v>
          </cell>
          <cell r="F958" t="str">
            <v>Ford Road, OH</v>
          </cell>
          <cell r="G958" t="str">
            <v>BU-901</v>
          </cell>
          <cell r="H958" t="str">
            <v>CORPORATE LANDFILLS</v>
          </cell>
          <cell r="I958" t="str">
            <v>CORP LF</v>
          </cell>
          <cell r="J958" t="str">
            <v>CORPORATE LANDFILL DISTRICT</v>
          </cell>
          <cell r="K958" t="str">
            <v>CORPORATE</v>
          </cell>
          <cell r="L958" t="str">
            <v>CORPORATE</v>
          </cell>
        </row>
        <row r="959">
          <cell r="A959" t="str">
            <v>QW8</v>
          </cell>
          <cell r="B959" t="str">
            <v>QW8-10-A-AZ-3PO-050</v>
          </cell>
          <cell r="C959">
            <v>1239</v>
          </cell>
          <cell r="D959">
            <v>5475</v>
          </cell>
          <cell r="F959" t="str">
            <v>Land Reclamation(AW vsHosmer)</v>
          </cell>
          <cell r="G959" t="str">
            <v>BU-901</v>
          </cell>
          <cell r="H959" t="str">
            <v>CORPORATE LANDFILLS</v>
          </cell>
          <cell r="I959" t="str">
            <v>CORP LF</v>
          </cell>
          <cell r="J959" t="str">
            <v>CORPORATE LANDFILL DISTRICT</v>
          </cell>
          <cell r="K959" t="str">
            <v>CORPORATE</v>
          </cell>
          <cell r="L959" t="str">
            <v>CORPORATE</v>
          </cell>
        </row>
        <row r="960">
          <cell r="A960" t="str">
            <v>QW9</v>
          </cell>
          <cell r="B960" t="str">
            <v>QW9-10-A-AZ-3PO-050</v>
          </cell>
          <cell r="C960">
            <v>1240</v>
          </cell>
          <cell r="D960">
            <v>5476</v>
          </cell>
          <cell r="F960" t="str">
            <v>Chemical Recovery Systems, OH</v>
          </cell>
          <cell r="G960" t="str">
            <v>BU-901</v>
          </cell>
          <cell r="H960" t="str">
            <v>CORPORATE LANDFILLS</v>
          </cell>
          <cell r="I960" t="str">
            <v>CORP LF</v>
          </cell>
          <cell r="J960" t="str">
            <v>CORPORATE LANDFILL DISTRICT</v>
          </cell>
          <cell r="K960" t="str">
            <v>CORPORATE</v>
          </cell>
          <cell r="L960" t="str">
            <v>CORPORATE</v>
          </cell>
        </row>
        <row r="961">
          <cell r="A961" t="str">
            <v>QX0</v>
          </cell>
          <cell r="B961" t="str">
            <v>QX0-10-A-AZ-3PO-050</v>
          </cell>
          <cell r="C961">
            <v>1241</v>
          </cell>
          <cell r="D961">
            <v>5477</v>
          </cell>
          <cell r="F961" t="str">
            <v>Tremont City LF, OH</v>
          </cell>
          <cell r="G961" t="str">
            <v>BU-901</v>
          </cell>
          <cell r="H961" t="str">
            <v>CORPORATE LANDFILLS</v>
          </cell>
          <cell r="I961" t="str">
            <v>CORP LF</v>
          </cell>
          <cell r="J961" t="str">
            <v>CORPORATE LANDFILL DISTRICT</v>
          </cell>
          <cell r="K961" t="str">
            <v>CORPORATE</v>
          </cell>
          <cell r="L961" t="str">
            <v>CORPORATE</v>
          </cell>
        </row>
        <row r="962">
          <cell r="A962" t="str">
            <v>QX1</v>
          </cell>
          <cell r="B962" t="str">
            <v>QX1-10-A-AZ-3PO-050</v>
          </cell>
          <cell r="C962">
            <v>1242</v>
          </cell>
          <cell r="D962">
            <v>5478</v>
          </cell>
          <cell r="F962" t="str">
            <v>Sampson Tank</v>
          </cell>
          <cell r="G962" t="str">
            <v>BU-901</v>
          </cell>
          <cell r="H962" t="str">
            <v>CORPORATE LANDFILLS</v>
          </cell>
          <cell r="I962" t="str">
            <v>CORP LF</v>
          </cell>
          <cell r="J962" t="str">
            <v>CORPORATE LANDFILL DISTRICT</v>
          </cell>
          <cell r="K962" t="str">
            <v>CORPORATE</v>
          </cell>
          <cell r="L962" t="str">
            <v>CORPORATE</v>
          </cell>
        </row>
        <row r="963">
          <cell r="A963" t="str">
            <v>QX2</v>
          </cell>
          <cell r="B963" t="str">
            <v>QX2-10-A-AZ-3PO-050</v>
          </cell>
          <cell r="C963">
            <v>1243</v>
          </cell>
          <cell r="D963">
            <v>5479</v>
          </cell>
          <cell r="F963" t="str">
            <v>Waterbury</v>
          </cell>
          <cell r="G963" t="str">
            <v>BU-901</v>
          </cell>
          <cell r="H963" t="str">
            <v>CORPORATE LANDFILLS</v>
          </cell>
          <cell r="I963" t="str">
            <v>CORP LF</v>
          </cell>
          <cell r="J963" t="str">
            <v>CORPORATE LANDFILL DISTRICT</v>
          </cell>
          <cell r="K963" t="str">
            <v>CORPORATE</v>
          </cell>
          <cell r="L963" t="str">
            <v>CORPORATE</v>
          </cell>
        </row>
        <row r="964">
          <cell r="A964" t="str">
            <v>QX3</v>
          </cell>
          <cell r="B964" t="str">
            <v>QX3-10-A-AZ-3PO-050</v>
          </cell>
          <cell r="C964">
            <v>1244</v>
          </cell>
          <cell r="D964">
            <v>5480</v>
          </cell>
          <cell r="F964" t="str">
            <v>Agriculture Street Landfill</v>
          </cell>
          <cell r="G964" t="str">
            <v>BU-901</v>
          </cell>
          <cell r="H964" t="str">
            <v>CORPORATE LANDFILLS</v>
          </cell>
          <cell r="I964" t="str">
            <v>CORP LF</v>
          </cell>
          <cell r="J964" t="str">
            <v>CORPORATE LANDFILL DISTRICT</v>
          </cell>
          <cell r="K964" t="str">
            <v>CORPORATE</v>
          </cell>
          <cell r="L964" t="str">
            <v>CORPORATE</v>
          </cell>
        </row>
        <row r="965">
          <cell r="A965" t="str">
            <v>QX4</v>
          </cell>
          <cell r="B965" t="str">
            <v>QX4-10-A-AZ-3PO-050</v>
          </cell>
          <cell r="C965">
            <v>1245</v>
          </cell>
          <cell r="D965">
            <v>5481</v>
          </cell>
          <cell r="F965" t="str">
            <v>Anglo Metals, Inc. (TX)</v>
          </cell>
          <cell r="G965" t="str">
            <v>BU-901</v>
          </cell>
          <cell r="H965" t="str">
            <v>CORPORATE LANDFILLS</v>
          </cell>
          <cell r="I965" t="str">
            <v>CORP LF</v>
          </cell>
          <cell r="J965" t="str">
            <v>CORPORATE LANDFILL DISTRICT</v>
          </cell>
          <cell r="K965" t="str">
            <v>CORPORATE</v>
          </cell>
          <cell r="L965" t="str">
            <v>CORPORATE</v>
          </cell>
        </row>
        <row r="966">
          <cell r="A966" t="str">
            <v>QX6</v>
          </cell>
          <cell r="B966" t="str">
            <v>QX6-10-A-AZ-3PO-050</v>
          </cell>
          <cell r="C966">
            <v>1246</v>
          </cell>
          <cell r="D966">
            <v>5482</v>
          </cell>
          <cell r="F966" t="str">
            <v>Mazzaro-McKees Rocks Landfill</v>
          </cell>
          <cell r="G966" t="str">
            <v>BU-901</v>
          </cell>
          <cell r="H966" t="str">
            <v>CORPORATE LANDFILLS</v>
          </cell>
          <cell r="I966" t="str">
            <v>CORP LF</v>
          </cell>
          <cell r="J966" t="str">
            <v>CORPORATE LANDFILL DISTRICT</v>
          </cell>
          <cell r="K966" t="str">
            <v>CORPORATE</v>
          </cell>
          <cell r="L966" t="str">
            <v>CORPORATE</v>
          </cell>
        </row>
        <row r="967">
          <cell r="A967" t="str">
            <v>QX7</v>
          </cell>
          <cell r="B967" t="str">
            <v>QX7-10-A-AZ-3PO-050</v>
          </cell>
          <cell r="C967">
            <v>1247</v>
          </cell>
          <cell r="D967">
            <v>5483</v>
          </cell>
          <cell r="F967" t="str">
            <v>Clarkstown LF (NY)</v>
          </cell>
          <cell r="G967" t="str">
            <v>BU-901</v>
          </cell>
          <cell r="H967" t="str">
            <v>CORPORATE LANDFILLS</v>
          </cell>
          <cell r="I967" t="str">
            <v>CORP LF</v>
          </cell>
          <cell r="J967" t="str">
            <v>CORPORATE LANDFILL DISTRICT</v>
          </cell>
          <cell r="K967" t="str">
            <v>CORPORATE</v>
          </cell>
          <cell r="L967" t="str">
            <v>CORPORATE</v>
          </cell>
        </row>
        <row r="968">
          <cell r="A968" t="str">
            <v>QX8</v>
          </cell>
          <cell r="B968" t="str">
            <v>QX8-10-A-AZ-3PO-050</v>
          </cell>
          <cell r="C968">
            <v>1248</v>
          </cell>
          <cell r="D968">
            <v>5484</v>
          </cell>
          <cell r="F968" t="str">
            <v>Diamond State Salvage (DE)</v>
          </cell>
          <cell r="G968" t="str">
            <v>BU-901</v>
          </cell>
          <cell r="H968" t="str">
            <v>CORPORATE LANDFILLS</v>
          </cell>
          <cell r="I968" t="str">
            <v>CORP LF</v>
          </cell>
          <cell r="J968" t="str">
            <v>CORPORATE LANDFILL DISTRICT</v>
          </cell>
          <cell r="K968" t="str">
            <v>CORPORATE</v>
          </cell>
          <cell r="L968" t="str">
            <v>CORPORATE</v>
          </cell>
        </row>
        <row r="969">
          <cell r="A969" t="str">
            <v>QX9</v>
          </cell>
          <cell r="B969" t="str">
            <v>QX9-10-A-AZ-3PO-050</v>
          </cell>
          <cell r="C969">
            <v>1249</v>
          </cell>
          <cell r="D969">
            <v>5485</v>
          </cell>
          <cell r="F969" t="str">
            <v>Dutchtown Refinery (LA)</v>
          </cell>
          <cell r="G969" t="str">
            <v>BU-901</v>
          </cell>
          <cell r="H969" t="str">
            <v>CORPORATE LANDFILLS</v>
          </cell>
          <cell r="I969" t="str">
            <v>CORP LF</v>
          </cell>
          <cell r="J969" t="str">
            <v>CORPORATE LANDFILL DISTRICT</v>
          </cell>
          <cell r="K969" t="str">
            <v>CORPORATE</v>
          </cell>
          <cell r="L969" t="str">
            <v>CORPORATE</v>
          </cell>
        </row>
        <row r="970">
          <cell r="A970" t="str">
            <v>QY0</v>
          </cell>
          <cell r="B970" t="str">
            <v>QY0-10-A-AZ-3PO-050</v>
          </cell>
          <cell r="C970">
            <v>1250</v>
          </cell>
          <cell r="D970">
            <v>5486</v>
          </cell>
          <cell r="F970" t="str">
            <v>Malvern TCE Site (PA)</v>
          </cell>
          <cell r="G970" t="str">
            <v>BU-901</v>
          </cell>
          <cell r="H970" t="str">
            <v>CORPORATE LANDFILLS</v>
          </cell>
          <cell r="I970" t="str">
            <v>CORP LF</v>
          </cell>
          <cell r="J970" t="str">
            <v>CORPORATE LANDFILL DISTRICT</v>
          </cell>
          <cell r="K970" t="str">
            <v>CORPORATE</v>
          </cell>
          <cell r="L970" t="str">
            <v>CORPORATE</v>
          </cell>
        </row>
        <row r="971">
          <cell r="A971" t="str">
            <v>QY1</v>
          </cell>
          <cell r="B971" t="str">
            <v>QY1-10-A-AZ-3PO-050</v>
          </cell>
          <cell r="C971">
            <v>1251</v>
          </cell>
          <cell r="D971">
            <v>5487</v>
          </cell>
          <cell r="F971" t="str">
            <v>General Oil (MI)</v>
          </cell>
          <cell r="G971" t="str">
            <v>BU-901</v>
          </cell>
          <cell r="H971" t="str">
            <v>CORPORATE LANDFILLS</v>
          </cell>
          <cell r="I971" t="str">
            <v>CORP LF</v>
          </cell>
          <cell r="J971" t="str">
            <v>CORPORATE LANDFILL DISTRICT</v>
          </cell>
          <cell r="K971" t="str">
            <v>CORPORATE</v>
          </cell>
          <cell r="L971" t="str">
            <v>CORPORATE</v>
          </cell>
        </row>
        <row r="972">
          <cell r="A972" t="str">
            <v>QY2</v>
          </cell>
          <cell r="B972" t="str">
            <v>QY2-10-A-AZ-3PO-050</v>
          </cell>
          <cell r="C972">
            <v>1252</v>
          </cell>
          <cell r="D972">
            <v>5488</v>
          </cell>
          <cell r="F972" t="str">
            <v>Harrison Avenue LF (NJ)</v>
          </cell>
          <cell r="G972" t="str">
            <v>BU-901</v>
          </cell>
          <cell r="H972" t="str">
            <v>CORPORATE LANDFILLS</v>
          </cell>
          <cell r="I972" t="str">
            <v>CORP LF</v>
          </cell>
          <cell r="J972" t="str">
            <v>CORPORATE LANDFILL DISTRICT</v>
          </cell>
          <cell r="K972" t="str">
            <v>CORPORATE</v>
          </cell>
          <cell r="L972" t="str">
            <v>CORPORATE</v>
          </cell>
        </row>
        <row r="973">
          <cell r="A973" t="str">
            <v>QY3</v>
          </cell>
          <cell r="B973" t="str">
            <v>QY3-10-A-AZ-3PO-050</v>
          </cell>
          <cell r="C973">
            <v>1253</v>
          </cell>
          <cell r="D973">
            <v>5489</v>
          </cell>
          <cell r="F973" t="str">
            <v>John Merritt Blvd Dump (TN)</v>
          </cell>
          <cell r="G973" t="str">
            <v>BU-901</v>
          </cell>
          <cell r="H973" t="str">
            <v>CORPORATE LANDFILLS</v>
          </cell>
          <cell r="I973" t="str">
            <v>CORP LF</v>
          </cell>
          <cell r="J973" t="str">
            <v>CORPORATE LANDFILL DISTRICT</v>
          </cell>
          <cell r="K973" t="str">
            <v>CORPORATE</v>
          </cell>
          <cell r="L973" t="str">
            <v>CORPORATE</v>
          </cell>
        </row>
        <row r="974">
          <cell r="A974" t="str">
            <v>D85</v>
          </cell>
          <cell r="B974" t="str">
            <v>D85-10-A-AZ-3PO-050</v>
          </cell>
          <cell r="C974">
            <v>512</v>
          </cell>
          <cell r="D974">
            <v>5490</v>
          </cell>
          <cell r="F974" t="str">
            <v>Other Sites - Non ERMI</v>
          </cell>
          <cell r="G974" t="str">
            <v>BU-901</v>
          </cell>
          <cell r="H974" t="str">
            <v>CORPORATE LANDFILLS</v>
          </cell>
          <cell r="I974" t="str">
            <v>CORP LF</v>
          </cell>
          <cell r="J974" t="str">
            <v>CORPORATE LANDFILL DISTRICT</v>
          </cell>
          <cell r="K974" t="str">
            <v>CORPORATE</v>
          </cell>
          <cell r="L974" t="str">
            <v>CORPORATE</v>
          </cell>
        </row>
        <row r="975">
          <cell r="A975" t="str">
            <v>D86</v>
          </cell>
          <cell r="B975" t="str">
            <v>D86-10-A-AZ-3PO-050</v>
          </cell>
          <cell r="C975">
            <v>513</v>
          </cell>
          <cell r="D975">
            <v>5491</v>
          </cell>
          <cell r="F975" t="str">
            <v>NonEMRI Remedial Sites</v>
          </cell>
          <cell r="G975" t="str">
            <v>BU-901</v>
          </cell>
          <cell r="H975" t="str">
            <v>CORPORATE LANDFILLS</v>
          </cell>
          <cell r="I975" t="str">
            <v>CORP LF</v>
          </cell>
          <cell r="J975" t="str">
            <v>CORPORATE LANDFILL DISTRICT</v>
          </cell>
          <cell r="K975" t="str">
            <v>CORPORATE</v>
          </cell>
          <cell r="L975" t="str">
            <v>CORPORATE</v>
          </cell>
        </row>
        <row r="976">
          <cell r="A976" t="str">
            <v>PH6</v>
          </cell>
          <cell r="B976" t="str">
            <v>PH6-10-A-AZ-03O-050</v>
          </cell>
          <cell r="C976">
            <v>969</v>
          </cell>
          <cell r="D976">
            <v>5492</v>
          </cell>
          <cell r="F976" t="str">
            <v>Bridgeton OU1 West Lake</v>
          </cell>
          <cell r="G976" t="str">
            <v>BU-901</v>
          </cell>
          <cell r="H976" t="str">
            <v>CORPORATE LANDFILLS</v>
          </cell>
          <cell r="I976" t="str">
            <v>CORP LF</v>
          </cell>
          <cell r="J976" t="str">
            <v>CORPORATE LANDFILL DISTRICT</v>
          </cell>
          <cell r="K976" t="str">
            <v>CORPORATE</v>
          </cell>
          <cell r="L976" t="str">
            <v>CORPORATE</v>
          </cell>
        </row>
        <row r="977">
          <cell r="A977" t="str">
            <v>QAA</v>
          </cell>
          <cell r="B977" t="str">
            <v>QAA-10-A-AZ-3PO-050</v>
          </cell>
          <cell r="C977">
            <v>1082</v>
          </cell>
          <cell r="D977">
            <v>5493</v>
          </cell>
          <cell r="F977" t="str">
            <v>Berry's Creek Study Area</v>
          </cell>
          <cell r="G977" t="str">
            <v>BU-901</v>
          </cell>
          <cell r="H977" t="str">
            <v>CORPORATE LANDFILLS</v>
          </cell>
          <cell r="I977" t="str">
            <v>CORP LF</v>
          </cell>
          <cell r="J977" t="str">
            <v>CORPORATE LANDFILL DISTRICT</v>
          </cell>
          <cell r="K977" t="str">
            <v>CORPORATE</v>
          </cell>
          <cell r="L977" t="str">
            <v>CORPORATE</v>
          </cell>
        </row>
        <row r="978">
          <cell r="A978" t="str">
            <v>QAB</v>
          </cell>
          <cell r="B978" t="str">
            <v>QAB-10-A-AZ-3PO-050</v>
          </cell>
          <cell r="C978">
            <v>1083</v>
          </cell>
          <cell r="D978">
            <v>5494</v>
          </cell>
          <cell r="F978" t="str">
            <v>Basin by Products</v>
          </cell>
          <cell r="G978" t="str">
            <v>BU-901</v>
          </cell>
          <cell r="H978" t="str">
            <v>CORPORATE LANDFILLS</v>
          </cell>
          <cell r="I978" t="str">
            <v>CORP LF</v>
          </cell>
          <cell r="J978" t="str">
            <v>CORPORATE LANDFILL DISTRICT</v>
          </cell>
          <cell r="K978" t="str">
            <v>CORPORATE</v>
          </cell>
          <cell r="L978" t="str">
            <v>CORPORATE</v>
          </cell>
        </row>
        <row r="979">
          <cell r="A979" t="str">
            <v>QAC</v>
          </cell>
          <cell r="B979" t="str">
            <v>QAC-10-A-AZ-3PO-050</v>
          </cell>
          <cell r="C979">
            <v>1084</v>
          </cell>
          <cell r="D979">
            <v>5495</v>
          </cell>
          <cell r="F979" t="str">
            <v>Sauer Dump Site</v>
          </cell>
          <cell r="G979" t="str">
            <v>BU-901</v>
          </cell>
          <cell r="H979" t="str">
            <v>CORPORATE LANDFILLS</v>
          </cell>
          <cell r="I979" t="str">
            <v>CORP LF</v>
          </cell>
          <cell r="J979" t="str">
            <v>CORPORATE LANDFILL DISTRICT</v>
          </cell>
          <cell r="K979" t="str">
            <v>CORPORATE</v>
          </cell>
          <cell r="L979" t="str">
            <v>CORPORATE</v>
          </cell>
        </row>
        <row r="980">
          <cell r="A980" t="str">
            <v>QAD</v>
          </cell>
          <cell r="B980" t="str">
            <v>QAD-10-A-AZ-3PO-050</v>
          </cell>
          <cell r="C980">
            <v>1085</v>
          </cell>
          <cell r="D980">
            <v>5496</v>
          </cell>
          <cell r="F980" t="str">
            <v>R&amp;H Oil</v>
          </cell>
          <cell r="G980" t="str">
            <v>BU-901</v>
          </cell>
          <cell r="H980" t="str">
            <v>CORPORATE LANDFILLS</v>
          </cell>
          <cell r="I980" t="str">
            <v>CORP LF</v>
          </cell>
          <cell r="J980" t="str">
            <v>CORPORATE LANDFILL DISTRICT</v>
          </cell>
          <cell r="K980" t="str">
            <v>CORPORATE</v>
          </cell>
          <cell r="L980" t="str">
            <v>CORPORATE</v>
          </cell>
        </row>
        <row r="981">
          <cell r="A981" t="str">
            <v>QAE</v>
          </cell>
          <cell r="B981" t="str">
            <v>QAE-10-A-AZ-3PO-050</v>
          </cell>
          <cell r="C981">
            <v>1086</v>
          </cell>
          <cell r="D981">
            <v>5497</v>
          </cell>
          <cell r="F981" t="str">
            <v>Lakeland FI LUST</v>
          </cell>
          <cell r="G981" t="str">
            <v>BU-901</v>
          </cell>
          <cell r="H981" t="str">
            <v>CORPORATE LANDFILLS</v>
          </cell>
          <cell r="I981" t="str">
            <v>CORP LF</v>
          </cell>
          <cell r="J981" t="str">
            <v>CORPORATE LANDFILL DISTRICT</v>
          </cell>
          <cell r="K981" t="str">
            <v>CORPORATE</v>
          </cell>
          <cell r="L981" t="str">
            <v>CORPORATE</v>
          </cell>
        </row>
        <row r="982">
          <cell r="A982" t="str">
            <v>QAF</v>
          </cell>
          <cell r="B982" t="str">
            <v>QAF-10-A-AZ-6LO-050</v>
          </cell>
          <cell r="C982">
            <v>1087</v>
          </cell>
          <cell r="D982">
            <v>5498</v>
          </cell>
          <cell r="F982" t="str">
            <v>French Limited</v>
          </cell>
          <cell r="G982" t="str">
            <v>BU-901</v>
          </cell>
          <cell r="H982" t="str">
            <v>CORPORATE LANDFILLS</v>
          </cell>
          <cell r="I982" t="str">
            <v>CORP LF</v>
          </cell>
          <cell r="J982" t="str">
            <v>CORPORATE LANDFILL DISTRICT</v>
          </cell>
          <cell r="K982" t="str">
            <v>CORPORATE</v>
          </cell>
          <cell r="L982" t="str">
            <v>CORPORATE</v>
          </cell>
        </row>
        <row r="983">
          <cell r="A983" t="str">
            <v>QAG</v>
          </cell>
          <cell r="B983" t="str">
            <v>QAG-10-A-NY-6CO-050</v>
          </cell>
          <cell r="C983">
            <v>1088</v>
          </cell>
          <cell r="D983">
            <v>5499</v>
          </cell>
          <cell r="F983" t="str">
            <v>Frontier Chemical</v>
          </cell>
          <cell r="G983" t="str">
            <v>BU-901</v>
          </cell>
          <cell r="H983" t="str">
            <v>CORPORATE LANDFILLS</v>
          </cell>
          <cell r="I983" t="str">
            <v>CORP LF</v>
          </cell>
          <cell r="J983" t="str">
            <v>CORPORATE LANDFILL DISTRICT</v>
          </cell>
          <cell r="K983" t="str">
            <v>CORPORATE</v>
          </cell>
          <cell r="L983" t="str">
            <v>CORPORATE</v>
          </cell>
        </row>
        <row r="984">
          <cell r="A984" t="str">
            <v>QAH</v>
          </cell>
          <cell r="B984" t="str">
            <v>QAH-10-A-OR-D6O-050</v>
          </cell>
          <cell r="C984">
            <v>1089</v>
          </cell>
          <cell r="D984">
            <v>5500</v>
          </cell>
          <cell r="F984" t="str">
            <v>Portland Harbor</v>
          </cell>
          <cell r="G984" t="str">
            <v>BU-901</v>
          </cell>
          <cell r="H984" t="str">
            <v>CORPORATE LANDFILLS</v>
          </cell>
          <cell r="I984" t="str">
            <v>CORP LF</v>
          </cell>
          <cell r="J984" t="str">
            <v>CORPORATE LANDFILL DISTRICT</v>
          </cell>
          <cell r="K984" t="str">
            <v>CORPORATE</v>
          </cell>
          <cell r="L984" t="str">
            <v>CORPORATE</v>
          </cell>
        </row>
        <row r="985">
          <cell r="A985" t="str">
            <v>QAI</v>
          </cell>
          <cell r="B985" t="str">
            <v>QAI-10-A-TX-5AO-050</v>
          </cell>
          <cell r="C985">
            <v>1090</v>
          </cell>
          <cell r="D985">
            <v>5501</v>
          </cell>
          <cell r="F985" t="str">
            <v>MALONE SERVICES</v>
          </cell>
          <cell r="G985" t="str">
            <v>BU-901</v>
          </cell>
          <cell r="H985" t="str">
            <v>CORPORATE LANDFILLS</v>
          </cell>
          <cell r="I985" t="str">
            <v>CORP LF</v>
          </cell>
          <cell r="J985" t="str">
            <v>CORPORATE LANDFILL DISTRICT</v>
          </cell>
          <cell r="K985" t="str">
            <v>CORPORATE</v>
          </cell>
          <cell r="L985" t="str">
            <v>CORPORATE</v>
          </cell>
        </row>
        <row r="986">
          <cell r="A986" t="str">
            <v>QAJ</v>
          </cell>
          <cell r="B986" t="str">
            <v>QAJ-10-A-AZ-13O-050</v>
          </cell>
          <cell r="C986">
            <v>1091</v>
          </cell>
          <cell r="D986">
            <v>5502</v>
          </cell>
          <cell r="F986" t="str">
            <v>Broadway Pantano LF</v>
          </cell>
          <cell r="G986" t="str">
            <v>BU-901</v>
          </cell>
          <cell r="H986" t="str">
            <v>CORPORATE LANDFILLS</v>
          </cell>
          <cell r="I986" t="str">
            <v>CORP LF</v>
          </cell>
          <cell r="J986" t="str">
            <v>CORPORATE LANDFILL DISTRICT</v>
          </cell>
          <cell r="K986" t="str">
            <v>CORPORATE</v>
          </cell>
          <cell r="L986" t="str">
            <v>CORPORATE</v>
          </cell>
        </row>
        <row r="987">
          <cell r="A987" t="str">
            <v>QAK</v>
          </cell>
          <cell r="B987" t="str">
            <v>QAK-10-A-VA-5RO-050</v>
          </cell>
          <cell r="C987">
            <v>1092</v>
          </cell>
          <cell r="D987">
            <v>5503</v>
          </cell>
          <cell r="F987" t="str">
            <v>Wingfield Pointe Buried Drum</v>
          </cell>
          <cell r="G987" t="str">
            <v>BU-901</v>
          </cell>
          <cell r="H987" t="str">
            <v>CORPORATE LANDFILLS</v>
          </cell>
          <cell r="I987" t="str">
            <v>CORP LF</v>
          </cell>
          <cell r="J987" t="str">
            <v>CORPORATE LANDFILL DISTRICT</v>
          </cell>
          <cell r="K987" t="str">
            <v>CORPORATE</v>
          </cell>
          <cell r="L987" t="str">
            <v>CORPORATE</v>
          </cell>
        </row>
        <row r="988">
          <cell r="A988" t="str">
            <v>QAM</v>
          </cell>
          <cell r="B988" t="str">
            <v>QAM-10-A-VA-5RO-050</v>
          </cell>
          <cell r="C988">
            <v>1093</v>
          </cell>
          <cell r="D988">
            <v>5504</v>
          </cell>
          <cell r="F988" t="str">
            <v>Hidden Lane</v>
          </cell>
          <cell r="G988" t="str">
            <v>BU-901</v>
          </cell>
          <cell r="H988" t="str">
            <v>CORPORATE LANDFILLS</v>
          </cell>
          <cell r="I988" t="str">
            <v>CORP LF</v>
          </cell>
          <cell r="J988" t="str">
            <v>CORPORATE LANDFILL DISTRICT</v>
          </cell>
          <cell r="K988" t="str">
            <v>CORPORATE</v>
          </cell>
          <cell r="L988" t="str">
            <v>CORPORATE</v>
          </cell>
        </row>
        <row r="989">
          <cell r="A989" t="str">
            <v>QAN</v>
          </cell>
          <cell r="B989" t="str">
            <v>QAN-10-A-IN-3PO-050</v>
          </cell>
          <cell r="C989">
            <v>1094</v>
          </cell>
          <cell r="D989">
            <v>5505</v>
          </cell>
          <cell r="F989" t="str">
            <v>MIDCO</v>
          </cell>
          <cell r="G989" t="str">
            <v>BU-901</v>
          </cell>
          <cell r="H989" t="str">
            <v>CORPORATE LANDFILLS</v>
          </cell>
          <cell r="I989" t="str">
            <v>CORP LF</v>
          </cell>
          <cell r="J989" t="str">
            <v>CORPORATE LANDFILL DISTRICT</v>
          </cell>
          <cell r="K989" t="str">
            <v>CORPORATE</v>
          </cell>
          <cell r="L989" t="str">
            <v>CORPORATE</v>
          </cell>
        </row>
        <row r="990">
          <cell r="A990" t="str">
            <v>QAO</v>
          </cell>
          <cell r="B990" t="str">
            <v>QAO-10-A-NY-50O-050</v>
          </cell>
          <cell r="C990">
            <v>1095</v>
          </cell>
          <cell r="D990">
            <v>5506</v>
          </cell>
          <cell r="F990" t="str">
            <v>Calverton Site - Island Waste</v>
          </cell>
          <cell r="G990" t="str">
            <v>BU-901</v>
          </cell>
          <cell r="H990" t="str">
            <v>CORPORATE LANDFILLS</v>
          </cell>
          <cell r="I990" t="str">
            <v>CORP LF</v>
          </cell>
          <cell r="J990" t="str">
            <v>CORPORATE LANDFILL DISTRICT</v>
          </cell>
          <cell r="K990" t="str">
            <v>CORPORATE</v>
          </cell>
          <cell r="L990" t="str">
            <v>CORPORATE</v>
          </cell>
        </row>
        <row r="991">
          <cell r="A991" t="str">
            <v>QAP</v>
          </cell>
          <cell r="B991" t="str">
            <v>QAP-10-A-WI-3PO-050</v>
          </cell>
          <cell r="C991">
            <v>1096</v>
          </cell>
          <cell r="D991">
            <v>5507</v>
          </cell>
          <cell r="F991" t="str">
            <v>Muskego Sanitary Landfill</v>
          </cell>
          <cell r="G991" t="str">
            <v>BU-901</v>
          </cell>
          <cell r="H991" t="str">
            <v>CORPORATE LANDFILLS</v>
          </cell>
          <cell r="I991" t="str">
            <v>CORP LF</v>
          </cell>
          <cell r="J991" t="str">
            <v>CORPORATE LANDFILL DISTRICT</v>
          </cell>
          <cell r="K991" t="str">
            <v>CORPORATE</v>
          </cell>
          <cell r="L991" t="str">
            <v>CORPORATE</v>
          </cell>
        </row>
        <row r="992">
          <cell r="A992" t="str">
            <v>QAQ</v>
          </cell>
          <cell r="B992" t="str">
            <v>QAQ-10-A-KY-6CO-050</v>
          </cell>
          <cell r="C992">
            <v>1097</v>
          </cell>
          <cell r="D992">
            <v>5508</v>
          </cell>
          <cell r="F992" t="str">
            <v>LWD - Calvert City, KY</v>
          </cell>
          <cell r="G992" t="str">
            <v>BU-901</v>
          </cell>
          <cell r="H992" t="str">
            <v>CORPORATE LANDFILLS</v>
          </cell>
          <cell r="I992" t="str">
            <v>CORP LF</v>
          </cell>
          <cell r="J992" t="str">
            <v>CORPORATE LANDFILL DISTRICT</v>
          </cell>
          <cell r="K992" t="str">
            <v>CORPORATE</v>
          </cell>
          <cell r="L992" t="str">
            <v>CORPORATE</v>
          </cell>
        </row>
        <row r="993">
          <cell r="A993" t="str">
            <v>QY4</v>
          </cell>
          <cell r="B993" t="str">
            <v>QY4-10-A-AZ-3PO-050</v>
          </cell>
          <cell r="C993">
            <v>1254</v>
          </cell>
          <cell r="D993">
            <v>5509</v>
          </cell>
          <cell r="F993" t="str">
            <v>Henry Harris Landfill</v>
          </cell>
          <cell r="G993" t="str">
            <v>BU-901</v>
          </cell>
          <cell r="H993" t="str">
            <v>CORPORATE LANDFILLS</v>
          </cell>
          <cell r="I993" t="str">
            <v>CORP LF</v>
          </cell>
          <cell r="J993" t="str">
            <v>CORPORATE LANDFILL DISTRICT</v>
          </cell>
          <cell r="K993" t="str">
            <v>CORPORATE</v>
          </cell>
          <cell r="L993" t="str">
            <v>CORPORATE</v>
          </cell>
        </row>
        <row r="994">
          <cell r="A994" t="str">
            <v>QY5</v>
          </cell>
          <cell r="B994" t="str">
            <v>QY5-10-A-AZ-3PO-050</v>
          </cell>
          <cell r="C994">
            <v>1255</v>
          </cell>
          <cell r="D994">
            <v>5510</v>
          </cell>
          <cell r="F994" t="str">
            <v>Holliston</v>
          </cell>
          <cell r="G994" t="str">
            <v>BU-901</v>
          </cell>
          <cell r="H994" t="str">
            <v>CORPORATE LANDFILLS</v>
          </cell>
          <cell r="I994" t="str">
            <v>CORP LF</v>
          </cell>
          <cell r="J994" t="str">
            <v>CORPORATE LANDFILL DISTRICT</v>
          </cell>
          <cell r="K994" t="str">
            <v>CORPORATE</v>
          </cell>
          <cell r="L994" t="str">
            <v>CORPORATE</v>
          </cell>
        </row>
        <row r="995">
          <cell r="A995" t="str">
            <v>QY7</v>
          </cell>
          <cell r="B995" t="str">
            <v>QY7-10-A-AZ-3PO-050</v>
          </cell>
          <cell r="C995">
            <v>1256</v>
          </cell>
          <cell r="D995">
            <v>5511</v>
          </cell>
          <cell r="F995" t="str">
            <v>NAACP</v>
          </cell>
          <cell r="G995" t="str">
            <v>BU-901</v>
          </cell>
          <cell r="H995" t="str">
            <v>CORPORATE LANDFILLS</v>
          </cell>
          <cell r="I995" t="str">
            <v>CORP LF</v>
          </cell>
          <cell r="J995" t="str">
            <v>CORPORATE LANDFILL DISTRICT</v>
          </cell>
          <cell r="K995" t="str">
            <v>CORPORATE</v>
          </cell>
          <cell r="L995" t="str">
            <v>CORPORATE</v>
          </cell>
        </row>
        <row r="996">
          <cell r="A996" t="str">
            <v>QY8</v>
          </cell>
          <cell r="B996" t="str">
            <v>QY8-10-A-AZ-3PO-050</v>
          </cell>
          <cell r="C996">
            <v>1257</v>
          </cell>
          <cell r="D996">
            <v>5512</v>
          </cell>
          <cell r="F996" t="str">
            <v>Solley Rd</v>
          </cell>
          <cell r="G996" t="str">
            <v>BU-901</v>
          </cell>
          <cell r="H996" t="str">
            <v>CORPORATE LANDFILLS</v>
          </cell>
          <cell r="I996" t="str">
            <v>CORP LF</v>
          </cell>
          <cell r="J996" t="str">
            <v>CORPORATE LANDFILL DISTRICT</v>
          </cell>
          <cell r="K996" t="str">
            <v>CORPORATE</v>
          </cell>
          <cell r="L996" t="str">
            <v>CORPORATE</v>
          </cell>
        </row>
        <row r="997">
          <cell r="A997" t="str">
            <v>QY9</v>
          </cell>
          <cell r="B997" t="str">
            <v>QY9-10-A-AZ-3PO-050</v>
          </cell>
          <cell r="C997">
            <v>1258</v>
          </cell>
          <cell r="D997">
            <v>5513</v>
          </cell>
          <cell r="F997" t="str">
            <v>USA v NCH</v>
          </cell>
          <cell r="G997" t="str">
            <v>BU-901</v>
          </cell>
          <cell r="H997" t="str">
            <v>CORPORATE LANDFILLS</v>
          </cell>
          <cell r="I997" t="str">
            <v>CORP LF</v>
          </cell>
          <cell r="J997" t="str">
            <v>CORPORATE LANDFILL DISTRICT</v>
          </cell>
          <cell r="K997" t="str">
            <v>CORPORATE</v>
          </cell>
          <cell r="L997" t="str">
            <v>CORPORATE</v>
          </cell>
        </row>
        <row r="998">
          <cell r="A998" t="str">
            <v>QZ2</v>
          </cell>
          <cell r="B998" t="str">
            <v>QZ2-10-A-AZ-3PO-050</v>
          </cell>
          <cell r="C998">
            <v>1259</v>
          </cell>
          <cell r="D998">
            <v>5514</v>
          </cell>
          <cell r="F998" t="str">
            <v>HawkRidge</v>
          </cell>
          <cell r="G998" t="str">
            <v>BU-901</v>
          </cell>
          <cell r="H998" t="str">
            <v>CORPORATE LANDFILLS</v>
          </cell>
          <cell r="I998" t="str">
            <v>CORP LF</v>
          </cell>
          <cell r="J998" t="str">
            <v>CORPORATE LANDFILL DISTRICT</v>
          </cell>
          <cell r="K998" t="str">
            <v>CORPORATE</v>
          </cell>
          <cell r="L998" t="str">
            <v>CORPORATE</v>
          </cell>
        </row>
        <row r="999">
          <cell r="A999" t="str">
            <v>QZ3</v>
          </cell>
          <cell r="B999" t="str">
            <v>QZ3-10-A-AZ-3PO-050</v>
          </cell>
          <cell r="C999">
            <v>1260</v>
          </cell>
          <cell r="D999">
            <v>5515</v>
          </cell>
          <cell r="F999" t="str">
            <v>EDI Old Bridge</v>
          </cell>
          <cell r="G999" t="str">
            <v>BU-901</v>
          </cell>
          <cell r="H999" t="str">
            <v>CORPORATE LANDFILLS</v>
          </cell>
          <cell r="I999" t="str">
            <v>CORP LF</v>
          </cell>
          <cell r="J999" t="str">
            <v>CORPORATE LANDFILL DISTRICT</v>
          </cell>
          <cell r="K999" t="str">
            <v>CORPORATE</v>
          </cell>
          <cell r="L999" t="str">
            <v>CORPORATE</v>
          </cell>
        </row>
        <row r="1000">
          <cell r="A1000" t="str">
            <v>QZ4</v>
          </cell>
          <cell r="B1000" t="str">
            <v>QZ4-10-A-AZ-3PO-050</v>
          </cell>
          <cell r="C1000">
            <v>1261</v>
          </cell>
          <cell r="D1000">
            <v>5516</v>
          </cell>
          <cell r="F1000" t="str">
            <v>Lake Calumet Cluster Site, IL</v>
          </cell>
          <cell r="G1000" t="str">
            <v>BU-901</v>
          </cell>
          <cell r="H1000" t="str">
            <v>CORPORATE LANDFILLS</v>
          </cell>
          <cell r="I1000" t="str">
            <v>CORP LF</v>
          </cell>
          <cell r="J1000" t="str">
            <v>CORPORATE LANDFILL DISTRICT</v>
          </cell>
          <cell r="K1000" t="str">
            <v>CORPORATE</v>
          </cell>
          <cell r="L1000" t="str">
            <v>CORPORATE</v>
          </cell>
        </row>
        <row r="1001">
          <cell r="A1001" t="str">
            <v>QZ5</v>
          </cell>
          <cell r="B1001" t="str">
            <v>QZ5-10-A-AZ-3PO-050</v>
          </cell>
          <cell r="C1001">
            <v>1262</v>
          </cell>
          <cell r="D1001">
            <v>5517</v>
          </cell>
          <cell r="F1001" t="str">
            <v>Ottawa River NRD Claim</v>
          </cell>
          <cell r="G1001" t="str">
            <v>BU-901</v>
          </cell>
          <cell r="H1001" t="str">
            <v>CORPORATE LANDFILLS</v>
          </cell>
          <cell r="I1001" t="str">
            <v>CORP LF</v>
          </cell>
          <cell r="J1001" t="str">
            <v>CORPORATE LANDFILL DISTRICT</v>
          </cell>
          <cell r="K1001" t="str">
            <v>CORPORATE</v>
          </cell>
          <cell r="L1001" t="str">
            <v>CORPORATE</v>
          </cell>
        </row>
        <row r="1002">
          <cell r="A1002" t="str">
            <v>QZ7</v>
          </cell>
          <cell r="B1002" t="str">
            <v>QZ7-10-A-AZ-3PO-050</v>
          </cell>
          <cell r="C1002">
            <v>1263</v>
          </cell>
          <cell r="D1002">
            <v>5518</v>
          </cell>
          <cell r="F1002" t="str">
            <v>Quanta Edgewater, NJ Site.</v>
          </cell>
          <cell r="G1002" t="str">
            <v>BU-901</v>
          </cell>
          <cell r="H1002" t="str">
            <v>CORPORATE LANDFILLS</v>
          </cell>
          <cell r="I1002" t="str">
            <v>CORP LF</v>
          </cell>
          <cell r="J1002" t="str">
            <v>CORPORATE LANDFILL DISTRICT</v>
          </cell>
          <cell r="K1002" t="str">
            <v>CORPORATE</v>
          </cell>
          <cell r="L1002" t="str">
            <v>CORPORATE</v>
          </cell>
        </row>
        <row r="1003">
          <cell r="A1003" t="str">
            <v>QZ8</v>
          </cell>
          <cell r="B1003" t="str">
            <v>QZ8-10-A-AZ-5NO-050</v>
          </cell>
          <cell r="C1003">
            <v>1264</v>
          </cell>
          <cell r="D1003">
            <v>5519</v>
          </cell>
          <cell r="F1003" t="str">
            <v>Florence L/F</v>
          </cell>
          <cell r="G1003" t="str">
            <v>BU-901</v>
          </cell>
          <cell r="H1003" t="str">
            <v>CORPORATE LANDFILLS</v>
          </cell>
          <cell r="I1003" t="str">
            <v>CORP LF</v>
          </cell>
          <cell r="J1003" t="str">
            <v>CORPORATE LANDFILL DISTRICT</v>
          </cell>
          <cell r="K1003" t="str">
            <v>CORPORATE</v>
          </cell>
          <cell r="L1003" t="str">
            <v>CORPORATE</v>
          </cell>
        </row>
        <row r="1004">
          <cell r="A1004" t="str">
            <v>QZ9</v>
          </cell>
          <cell r="B1004" t="str">
            <v>QZ9-10-A-AZ-5NO-050</v>
          </cell>
          <cell r="C1004">
            <v>1265</v>
          </cell>
          <cell r="D1004">
            <v>5520</v>
          </cell>
          <cell r="F1004" t="str">
            <v>Ringwood</v>
          </cell>
          <cell r="G1004" t="str">
            <v>BU-901</v>
          </cell>
          <cell r="H1004" t="str">
            <v>CORPORATE LANDFILLS</v>
          </cell>
          <cell r="I1004" t="str">
            <v>CORP LF</v>
          </cell>
          <cell r="J1004" t="str">
            <v>CORPORATE LANDFILL DISTRICT</v>
          </cell>
          <cell r="K1004" t="str">
            <v>CORPORATE</v>
          </cell>
          <cell r="L1004" t="str">
            <v>CORPORATE</v>
          </cell>
        </row>
        <row r="1005">
          <cell r="A1005" t="str">
            <v>KB2</v>
          </cell>
          <cell r="B1005" t="str">
            <v>KB2-10-A-AZ-03O-050</v>
          </cell>
          <cell r="C1005">
            <v>801</v>
          </cell>
          <cell r="D1005">
            <v>6001</v>
          </cell>
          <cell r="F1005" t="str">
            <v>Calcasieu</v>
          </cell>
          <cell r="G1005" t="str">
            <v>BU-901</v>
          </cell>
          <cell r="H1005" t="str">
            <v>CORPORATE LANDFILLS</v>
          </cell>
          <cell r="I1005" t="str">
            <v>CORP LF</v>
          </cell>
          <cell r="J1005" t="str">
            <v>CORPORATE LANDFILL DISTRICT</v>
          </cell>
          <cell r="K1005" t="str">
            <v>CORPORATE</v>
          </cell>
          <cell r="L1005" t="str">
            <v>CORPORATE</v>
          </cell>
        </row>
        <row r="1006">
          <cell r="A1006" t="str">
            <v>X44</v>
          </cell>
          <cell r="B1006" t="str">
            <v>X44-10-A-MT-03O-050</v>
          </cell>
          <cell r="C1006">
            <v>1763</v>
          </cell>
          <cell r="D1006">
            <v>6002</v>
          </cell>
          <cell r="F1006" t="str">
            <v>Missoula - Bridge</v>
          </cell>
          <cell r="G1006" t="str">
            <v>BU-901</v>
          </cell>
          <cell r="H1006" t="str">
            <v>CORPORATE LANDFILLS</v>
          </cell>
          <cell r="I1006" t="str">
            <v>CORP LF</v>
          </cell>
          <cell r="J1006" t="str">
            <v>CORPORATE LANDFILL DISTRICT</v>
          </cell>
          <cell r="K1006" t="str">
            <v>CORPORATE</v>
          </cell>
          <cell r="L1006" t="str">
            <v>CORPORATE</v>
          </cell>
        </row>
        <row r="1007">
          <cell r="A1007" t="str">
            <v>I31</v>
          </cell>
          <cell r="B1007" t="str">
            <v>I31-10-A-MI-03O-050</v>
          </cell>
          <cell r="C1007">
            <v>685</v>
          </cell>
          <cell r="D1007">
            <v>6003</v>
          </cell>
          <cell r="F1007" t="str">
            <v>Milford Road L/F - Bridge</v>
          </cell>
          <cell r="G1007" t="str">
            <v>BU-901</v>
          </cell>
          <cell r="H1007" t="str">
            <v>CORPORATE LANDFILLS</v>
          </cell>
          <cell r="I1007" t="str">
            <v>CORP LF</v>
          </cell>
          <cell r="J1007" t="str">
            <v>CORPORATE LANDFILL DISTRICT</v>
          </cell>
          <cell r="K1007" t="str">
            <v>CORPORATE</v>
          </cell>
          <cell r="L1007" t="str">
            <v>CORPORATE</v>
          </cell>
        </row>
        <row r="1008">
          <cell r="A1008" t="str">
            <v>I36</v>
          </cell>
          <cell r="B1008" t="str">
            <v>I36-10-A-PA-03O-050</v>
          </cell>
          <cell r="C1008">
            <v>690</v>
          </cell>
          <cell r="D1008">
            <v>6004</v>
          </cell>
          <cell r="F1008" t="str">
            <v>Mon Valley L/F - Bridge</v>
          </cell>
          <cell r="G1008" t="str">
            <v>BU-901</v>
          </cell>
          <cell r="H1008" t="str">
            <v>CORPORATE LANDFILLS</v>
          </cell>
          <cell r="I1008" t="str">
            <v>CORP LF</v>
          </cell>
          <cell r="J1008" t="str">
            <v>CORPORATE LANDFILL DISTRICT</v>
          </cell>
          <cell r="K1008" t="str">
            <v>CORPORATE</v>
          </cell>
          <cell r="L1008" t="str">
            <v>CORPORATE</v>
          </cell>
        </row>
        <row r="1009">
          <cell r="A1009" t="str">
            <v>I59</v>
          </cell>
          <cell r="B1009" t="str">
            <v>I59-10-A-TN-03O-050</v>
          </cell>
          <cell r="C1009">
            <v>713</v>
          </cell>
          <cell r="D1009">
            <v>6005</v>
          </cell>
          <cell r="F1009" t="str">
            <v>Twin Oaks L/F - Bridge</v>
          </cell>
          <cell r="G1009" t="str">
            <v>BU-901</v>
          </cell>
          <cell r="H1009" t="str">
            <v>CORPORATE LANDFILLS</v>
          </cell>
          <cell r="I1009" t="str">
            <v>CORP LF</v>
          </cell>
          <cell r="J1009" t="str">
            <v>CORPORATE LANDFILL DISTRICT</v>
          </cell>
          <cell r="K1009" t="str">
            <v>CORPORATE</v>
          </cell>
          <cell r="L1009" t="str">
            <v>CORPORATE</v>
          </cell>
        </row>
        <row r="1010">
          <cell r="A1010" t="str">
            <v>X41</v>
          </cell>
          <cell r="B1010" t="str">
            <v>X41-10-A-OH-03O-050</v>
          </cell>
          <cell r="C1010">
            <v>1760</v>
          </cell>
          <cell r="D1010">
            <v>6006</v>
          </cell>
          <cell r="F1010" t="str">
            <v>Lorain County - Bridge</v>
          </cell>
          <cell r="G1010" t="str">
            <v>BU-901</v>
          </cell>
          <cell r="H1010" t="str">
            <v>CORPORATE LANDFILLS</v>
          </cell>
          <cell r="I1010" t="str">
            <v>CORP LF</v>
          </cell>
          <cell r="J1010" t="str">
            <v>CORPORATE LANDFILL DISTRICT</v>
          </cell>
          <cell r="K1010" t="str">
            <v>CORPORATE</v>
          </cell>
          <cell r="L1010" t="str">
            <v>CORPORATE</v>
          </cell>
        </row>
        <row r="1011">
          <cell r="A1011" t="str">
            <v>X10</v>
          </cell>
          <cell r="B1011" t="str">
            <v>X10-10-A-MI-03O-050</v>
          </cell>
          <cell r="C1011">
            <v>1729</v>
          </cell>
          <cell r="D1011">
            <v>6007</v>
          </cell>
          <cell r="F1011" t="str">
            <v>C &amp; C - Bridge</v>
          </cell>
          <cell r="G1011" t="str">
            <v>BU-901</v>
          </cell>
          <cell r="H1011" t="str">
            <v>CORPORATE LANDFILLS</v>
          </cell>
          <cell r="I1011" t="str">
            <v>CORP LF</v>
          </cell>
          <cell r="J1011" t="str">
            <v>CORPORATE LANDFILL DISTRICT</v>
          </cell>
          <cell r="K1011" t="str">
            <v>CORPORATE</v>
          </cell>
          <cell r="L1011" t="str">
            <v>CORPORATE</v>
          </cell>
        </row>
        <row r="1012">
          <cell r="A1012" t="str">
            <v>X59</v>
          </cell>
          <cell r="B1012" t="str">
            <v>X59-10-A-MO-03O-050</v>
          </cell>
          <cell r="C1012">
            <v>1778</v>
          </cell>
          <cell r="D1012">
            <v>6008</v>
          </cell>
          <cell r="F1012" t="str">
            <v>Springfield - Bridge</v>
          </cell>
          <cell r="G1012" t="str">
            <v>BU-901</v>
          </cell>
          <cell r="H1012" t="str">
            <v>CORPORATE LANDFILLS</v>
          </cell>
          <cell r="I1012" t="str">
            <v>CORP LF</v>
          </cell>
          <cell r="J1012" t="str">
            <v>CORPORATE LANDFILL DISTRICT</v>
          </cell>
          <cell r="K1012" t="str">
            <v>CORPORATE</v>
          </cell>
          <cell r="L1012" t="str">
            <v>CORPORATE</v>
          </cell>
        </row>
        <row r="1013">
          <cell r="A1013" t="str">
            <v>X22</v>
          </cell>
          <cell r="B1013" t="str">
            <v>X22-10-A-KS-03O-050</v>
          </cell>
          <cell r="C1013">
            <v>1741</v>
          </cell>
          <cell r="D1013">
            <v>6009</v>
          </cell>
          <cell r="F1013" t="str">
            <v>Finney County - Bridge</v>
          </cell>
          <cell r="G1013" t="str">
            <v>BU-901</v>
          </cell>
          <cell r="H1013" t="str">
            <v>CORPORATE LANDFILLS</v>
          </cell>
          <cell r="I1013" t="str">
            <v>CORP LF</v>
          </cell>
          <cell r="J1013" t="str">
            <v>CORPORATE LANDFILL DISTRICT</v>
          </cell>
          <cell r="K1013" t="str">
            <v>CORPORATE</v>
          </cell>
          <cell r="L1013" t="str">
            <v>CORPORATE</v>
          </cell>
        </row>
        <row r="1014">
          <cell r="A1014" t="str">
            <v>X14</v>
          </cell>
          <cell r="B1014" t="str">
            <v>X14-10-A-NC-03O-050</v>
          </cell>
          <cell r="C1014">
            <v>1733</v>
          </cell>
          <cell r="D1014">
            <v>6010</v>
          </cell>
          <cell r="F1014" t="str">
            <v>Charlotte Motor Spdwy-Bridge</v>
          </cell>
          <cell r="G1014" t="str">
            <v>BU-901</v>
          </cell>
          <cell r="H1014" t="str">
            <v>CORPORATE LANDFILLS</v>
          </cell>
          <cell r="I1014" t="str">
            <v>CORP LF</v>
          </cell>
          <cell r="J1014" t="str">
            <v>CORPORATE LANDFILL DISTRICT</v>
          </cell>
          <cell r="K1014" t="str">
            <v>CORPORATE</v>
          </cell>
          <cell r="L1014" t="str">
            <v>CORPORATE</v>
          </cell>
        </row>
        <row r="1015">
          <cell r="A1015" t="str">
            <v>X68</v>
          </cell>
          <cell r="B1015" t="str">
            <v>X68-10-A-WI-03O-050</v>
          </cell>
          <cell r="C1015">
            <v>1787</v>
          </cell>
          <cell r="D1015">
            <v>6011</v>
          </cell>
          <cell r="F1015" t="str">
            <v>Lake Area 2054 L/F (Closed)</v>
          </cell>
          <cell r="G1015" t="str">
            <v>BU-901</v>
          </cell>
          <cell r="H1015" t="str">
            <v>CORPORATE LANDFILLS</v>
          </cell>
          <cell r="I1015" t="str">
            <v>CORP LF</v>
          </cell>
          <cell r="J1015" t="str">
            <v>CORPORATE LANDFILL DISTRICT</v>
          </cell>
          <cell r="K1015" t="str">
            <v>CORPORATE</v>
          </cell>
          <cell r="L1015" t="str">
            <v>CORPORATE</v>
          </cell>
        </row>
        <row r="1016">
          <cell r="A1016" t="str">
            <v>X69</v>
          </cell>
          <cell r="B1016" t="str">
            <v>X69-10-A-WI-03O-050</v>
          </cell>
          <cell r="C1016">
            <v>1788</v>
          </cell>
          <cell r="D1016">
            <v>6012</v>
          </cell>
          <cell r="F1016" t="str">
            <v>Lake Area South Expansion Clsd</v>
          </cell>
          <cell r="G1016" t="str">
            <v>BU-901</v>
          </cell>
          <cell r="H1016" t="str">
            <v>CORPORATE LANDFILLS</v>
          </cell>
          <cell r="I1016" t="str">
            <v>CORP LF</v>
          </cell>
          <cell r="J1016" t="str">
            <v>CORPORATE LANDFILL DISTRICT</v>
          </cell>
          <cell r="K1016" t="str">
            <v>CORPORATE</v>
          </cell>
          <cell r="L1016" t="str">
            <v>CORPORATE</v>
          </cell>
        </row>
        <row r="1017">
          <cell r="A1017" t="str">
            <v>X70</v>
          </cell>
          <cell r="B1017" t="str">
            <v>X70-10-A-TX-03O-050</v>
          </cell>
          <cell r="C1017">
            <v>1789</v>
          </cell>
          <cell r="D1017">
            <v>6013</v>
          </cell>
          <cell r="F1017" t="str">
            <v>Galveston County L/F (Closed)</v>
          </cell>
          <cell r="G1017" t="str">
            <v>BU-901</v>
          </cell>
          <cell r="H1017" t="str">
            <v>CORPORATE LANDFILLS</v>
          </cell>
          <cell r="I1017" t="str">
            <v>CORP LF</v>
          </cell>
          <cell r="J1017" t="str">
            <v>CORPORATE LANDFILL DISTRICT</v>
          </cell>
          <cell r="K1017" t="str">
            <v>CORPORATE</v>
          </cell>
          <cell r="L1017" t="str">
            <v>CORPORATE</v>
          </cell>
        </row>
        <row r="1018">
          <cell r="A1018" t="str">
            <v>I04</v>
          </cell>
          <cell r="B1018" t="str">
            <v>I04-10-A-CA-03O-050</v>
          </cell>
          <cell r="C1018">
            <v>658</v>
          </cell>
          <cell r="D1018">
            <v>6014</v>
          </cell>
          <cell r="F1018" t="str">
            <v>Azusa L/F - Bridge</v>
          </cell>
          <cell r="G1018" t="str">
            <v>BU-901</v>
          </cell>
          <cell r="H1018" t="str">
            <v>CORPORATE LANDFILLS</v>
          </cell>
          <cell r="I1018" t="str">
            <v>CORP LF</v>
          </cell>
          <cell r="J1018" t="str">
            <v>CORPORATE LANDFILL DISTRICT</v>
          </cell>
          <cell r="K1018" t="str">
            <v>CORPORATE</v>
          </cell>
          <cell r="L1018" t="str">
            <v>CORPORATE</v>
          </cell>
        </row>
        <row r="1019">
          <cell r="A1019" t="str">
            <v>I48</v>
          </cell>
          <cell r="B1019" t="str">
            <v>I48-10-A-MA-03O-050</v>
          </cell>
          <cell r="C1019">
            <v>702</v>
          </cell>
          <cell r="D1019">
            <v>6015</v>
          </cell>
          <cell r="F1019" t="str">
            <v>Randolph L/F - Bridge</v>
          </cell>
          <cell r="G1019" t="str">
            <v>BU-901</v>
          </cell>
          <cell r="H1019" t="str">
            <v>CORPORATE LANDFILLS</v>
          </cell>
          <cell r="I1019" t="str">
            <v>CORP LF</v>
          </cell>
          <cell r="J1019" t="str">
            <v>CORPORATE LANDFILL DISTRICT</v>
          </cell>
          <cell r="K1019" t="str">
            <v>CORPORATE</v>
          </cell>
          <cell r="L1019" t="str">
            <v>CORPORATE</v>
          </cell>
        </row>
        <row r="1020">
          <cell r="A1020" t="str">
            <v>I14</v>
          </cell>
          <cell r="B1020" t="str">
            <v>I14-10-A-MA-03O-050</v>
          </cell>
          <cell r="C1020">
            <v>668</v>
          </cell>
          <cell r="D1020">
            <v>6016</v>
          </cell>
          <cell r="F1020" t="str">
            <v>East Bridgewater L/F - Bridge</v>
          </cell>
          <cell r="G1020" t="str">
            <v>BU-901</v>
          </cell>
          <cell r="H1020" t="str">
            <v>CORPORATE LANDFILLS</v>
          </cell>
          <cell r="I1020" t="str">
            <v>CORP LF</v>
          </cell>
          <cell r="J1020" t="str">
            <v>CORPORATE LANDFILL DISTRICT</v>
          </cell>
          <cell r="K1020" t="str">
            <v>CORPORATE</v>
          </cell>
          <cell r="L1020" t="str">
            <v>CORPORATE</v>
          </cell>
        </row>
        <row r="1021">
          <cell r="A1021" t="str">
            <v>I23</v>
          </cell>
          <cell r="B1021" t="str">
            <v>I23-10-A-MA-03O-050</v>
          </cell>
          <cell r="C1021">
            <v>677</v>
          </cell>
          <cell r="D1021">
            <v>6017</v>
          </cell>
          <cell r="F1021" t="str">
            <v>Halifax L/F - Bridge</v>
          </cell>
          <cell r="G1021" t="str">
            <v>BU-901</v>
          </cell>
          <cell r="H1021" t="str">
            <v>CORPORATE LANDFILLS</v>
          </cell>
          <cell r="I1021" t="str">
            <v>CORP LF</v>
          </cell>
          <cell r="J1021" t="str">
            <v>CORPORATE LANDFILL DISTRICT</v>
          </cell>
          <cell r="K1021" t="str">
            <v>CORPORATE</v>
          </cell>
          <cell r="L1021" t="str">
            <v>CORPORATE</v>
          </cell>
        </row>
        <row r="1022">
          <cell r="A1022" t="str">
            <v>I11</v>
          </cell>
          <cell r="B1022" t="str">
            <v>I11-10-A-MA-03O-050</v>
          </cell>
          <cell r="C1022">
            <v>665</v>
          </cell>
          <cell r="D1022">
            <v>6018</v>
          </cell>
          <cell r="F1022" t="str">
            <v>Chicopee L/F - Bridge</v>
          </cell>
          <cell r="G1022" t="str">
            <v>BU-901</v>
          </cell>
          <cell r="H1022" t="str">
            <v>CORPORATE LANDFILLS</v>
          </cell>
          <cell r="I1022" t="str">
            <v>CORP LF</v>
          </cell>
          <cell r="J1022" t="str">
            <v>CORPORATE LANDFILL DISTRICT</v>
          </cell>
          <cell r="K1022" t="str">
            <v>CORPORATE</v>
          </cell>
          <cell r="L1022" t="str">
            <v>CORPORATE</v>
          </cell>
        </row>
        <row r="1023">
          <cell r="A1023" t="str">
            <v>I50</v>
          </cell>
          <cell r="B1023" t="str">
            <v>I50-10-A-VA-03O-050</v>
          </cell>
          <cell r="C1023">
            <v>704</v>
          </cell>
          <cell r="D1023">
            <v>6020</v>
          </cell>
          <cell r="F1023" t="str">
            <v>Richmond L/F - Bridge</v>
          </cell>
          <cell r="G1023" t="str">
            <v>BU-901</v>
          </cell>
          <cell r="H1023" t="str">
            <v>CORPORATE LANDFILLS</v>
          </cell>
          <cell r="I1023" t="str">
            <v>CORP LF</v>
          </cell>
          <cell r="J1023" t="str">
            <v>CORPORATE LANDFILL DISTRICT</v>
          </cell>
          <cell r="K1023" t="str">
            <v>CORPORATE</v>
          </cell>
          <cell r="L1023" t="str">
            <v>CORPORATE</v>
          </cell>
        </row>
        <row r="1024">
          <cell r="A1024" t="str">
            <v>I21</v>
          </cell>
          <cell r="B1024" t="str">
            <v>I21-10-A-MS-03O-050</v>
          </cell>
          <cell r="C1024">
            <v>675</v>
          </cell>
          <cell r="D1024">
            <v>6021</v>
          </cell>
          <cell r="F1024" t="str">
            <v>Gulf Pines L/F - Bridge</v>
          </cell>
          <cell r="G1024" t="str">
            <v>BU-901</v>
          </cell>
          <cell r="H1024" t="str">
            <v>CORPORATE LANDFILLS</v>
          </cell>
          <cell r="I1024" t="str">
            <v>CORP LF</v>
          </cell>
          <cell r="J1024" t="str">
            <v>CORPORATE LANDFILL DISTRICT</v>
          </cell>
          <cell r="K1024" t="str">
            <v>CORPORATE</v>
          </cell>
          <cell r="L1024" t="str">
            <v>CORPORATE</v>
          </cell>
        </row>
        <row r="1025">
          <cell r="A1025" t="str">
            <v>I24</v>
          </cell>
          <cell r="B1025" t="str">
            <v>I24-10-A-TX-03O-050</v>
          </cell>
          <cell r="C1025">
            <v>678</v>
          </cell>
          <cell r="D1025">
            <v>6022</v>
          </cell>
          <cell r="F1025" t="str">
            <v>Hutchins L/F - Bridge</v>
          </cell>
          <cell r="G1025" t="str">
            <v>BU-901</v>
          </cell>
          <cell r="H1025" t="str">
            <v>CORPORATE LANDFILLS</v>
          </cell>
          <cell r="I1025" t="str">
            <v>CORP LF</v>
          </cell>
          <cell r="J1025" t="str">
            <v>CORPORATE LANDFILL DISTRICT</v>
          </cell>
          <cell r="K1025" t="str">
            <v>CORPORATE</v>
          </cell>
          <cell r="L1025" t="str">
            <v>CORPORATE</v>
          </cell>
        </row>
        <row r="1026">
          <cell r="A1026" t="str">
            <v>I52</v>
          </cell>
          <cell r="B1026" t="str">
            <v>I52-10-A-IL-03O-050</v>
          </cell>
          <cell r="C1026">
            <v>706</v>
          </cell>
          <cell r="D1026">
            <v>6023</v>
          </cell>
          <cell r="F1026" t="str">
            <v>South Barrington L/F - Bridge</v>
          </cell>
          <cell r="G1026" t="str">
            <v>BU-901</v>
          </cell>
          <cell r="H1026" t="str">
            <v>CORPORATE LANDFILLS</v>
          </cell>
          <cell r="I1026" t="str">
            <v>CORP LF</v>
          </cell>
          <cell r="J1026" t="str">
            <v>CORPORATE LANDFILL DISTRICT</v>
          </cell>
          <cell r="K1026" t="str">
            <v>CORPORATE</v>
          </cell>
          <cell r="L1026" t="str">
            <v>CORPORATE</v>
          </cell>
        </row>
        <row r="1027">
          <cell r="A1027" t="str">
            <v>I58</v>
          </cell>
          <cell r="B1027" t="str">
            <v>I58-10-A-WI-03O-050</v>
          </cell>
          <cell r="C1027">
            <v>712</v>
          </cell>
          <cell r="D1027">
            <v>6024</v>
          </cell>
          <cell r="F1027" t="str">
            <v>Troy L/F - Bridge</v>
          </cell>
          <cell r="G1027" t="str">
            <v>BU-901</v>
          </cell>
          <cell r="H1027" t="str">
            <v>CORPORATE LANDFILLS</v>
          </cell>
          <cell r="I1027" t="str">
            <v>CORP LF</v>
          </cell>
          <cell r="J1027" t="str">
            <v>CORPORATE LANDFILL DISTRICT</v>
          </cell>
          <cell r="K1027" t="str">
            <v>CORPORATE</v>
          </cell>
          <cell r="L1027" t="str">
            <v>CORPORATE</v>
          </cell>
        </row>
        <row r="1028">
          <cell r="A1028" t="str">
            <v>KA4</v>
          </cell>
          <cell r="B1028" t="str">
            <v>KA4-10-A-AZ-03O-050</v>
          </cell>
          <cell r="C1028">
            <v>798</v>
          </cell>
          <cell r="D1028">
            <v>6025</v>
          </cell>
          <cell r="F1028" t="str">
            <v>Siegen Lane</v>
          </cell>
          <cell r="G1028" t="str">
            <v>BU-901</v>
          </cell>
          <cell r="H1028" t="str">
            <v>CORPORATE LANDFILLS</v>
          </cell>
          <cell r="I1028" t="str">
            <v>CORP LF</v>
          </cell>
          <cell r="J1028" t="str">
            <v>CORPORATE LANDFILL DISTRICT</v>
          </cell>
          <cell r="K1028" t="str">
            <v>CORPORATE</v>
          </cell>
          <cell r="L1028" t="str">
            <v>CORPORATE</v>
          </cell>
        </row>
        <row r="1029">
          <cell r="A1029" t="str">
            <v>I29</v>
          </cell>
          <cell r="B1029" t="str">
            <v>I29-10-A-TX-03O-050</v>
          </cell>
          <cell r="C1029">
            <v>683</v>
          </cell>
          <cell r="D1029">
            <v>6026</v>
          </cell>
          <cell r="F1029" t="str">
            <v>Laporte L/F - Bridge</v>
          </cell>
          <cell r="G1029" t="str">
            <v>BU-901</v>
          </cell>
          <cell r="H1029" t="str">
            <v>CORPORATE LANDFILLS</v>
          </cell>
          <cell r="I1029" t="str">
            <v>CORP LF</v>
          </cell>
          <cell r="J1029" t="str">
            <v>CORPORATE LANDFILL DISTRICT</v>
          </cell>
          <cell r="K1029" t="str">
            <v>CORPORATE</v>
          </cell>
          <cell r="L1029" t="str">
            <v>CORPORATE</v>
          </cell>
        </row>
        <row r="1030">
          <cell r="A1030" t="str">
            <v>KA1</v>
          </cell>
          <cell r="B1030" t="str">
            <v>KA1-10-A-AZ-03O-050</v>
          </cell>
          <cell r="C1030">
            <v>795</v>
          </cell>
          <cell r="D1030">
            <v>6027</v>
          </cell>
          <cell r="F1030" t="str">
            <v>Carlyss</v>
          </cell>
          <cell r="G1030" t="str">
            <v>BU-901</v>
          </cell>
          <cell r="H1030" t="str">
            <v>CORPORATE LANDFILLS</v>
          </cell>
          <cell r="I1030" t="str">
            <v>CORP LF</v>
          </cell>
          <cell r="J1030" t="str">
            <v>CORPORATE LANDFILL DISTRICT</v>
          </cell>
          <cell r="K1030" t="str">
            <v>CORPORATE</v>
          </cell>
          <cell r="L1030" t="str">
            <v>CORPORATE</v>
          </cell>
        </row>
        <row r="1031">
          <cell r="A1031" t="str">
            <v>KA2</v>
          </cell>
          <cell r="B1031" t="str">
            <v>KA2-10-A-AZ-03O-050</v>
          </cell>
          <cell r="C1031">
            <v>796</v>
          </cell>
          <cell r="D1031">
            <v>6028</v>
          </cell>
          <cell r="F1031" t="str">
            <v>E Palestine</v>
          </cell>
          <cell r="G1031" t="str">
            <v>BU-901</v>
          </cell>
          <cell r="H1031" t="str">
            <v>CORPORATE LANDFILLS</v>
          </cell>
          <cell r="I1031" t="str">
            <v>CORP LF</v>
          </cell>
          <cell r="J1031" t="str">
            <v>CORPORATE LANDFILL DISTRICT</v>
          </cell>
          <cell r="K1031" t="str">
            <v>CORPORATE</v>
          </cell>
          <cell r="L1031" t="str">
            <v>CORPORATE</v>
          </cell>
        </row>
        <row r="1032">
          <cell r="A1032" t="str">
            <v>I41</v>
          </cell>
          <cell r="B1032" t="str">
            <v>I41-10-A-NH-03O-050</v>
          </cell>
          <cell r="C1032">
            <v>695</v>
          </cell>
          <cell r="D1032">
            <v>6029</v>
          </cell>
          <cell r="F1032" t="str">
            <v>Pelham L/F - Bridge</v>
          </cell>
          <cell r="G1032" t="str">
            <v>BU-901</v>
          </cell>
          <cell r="H1032" t="str">
            <v>CORPORATE LANDFILLS</v>
          </cell>
          <cell r="I1032" t="str">
            <v>CORP LF</v>
          </cell>
          <cell r="J1032" t="str">
            <v>CORPORATE LANDFILL DISTRICT</v>
          </cell>
          <cell r="K1032" t="str">
            <v>CORPORATE</v>
          </cell>
          <cell r="L1032" t="str">
            <v>CORPORATE</v>
          </cell>
        </row>
        <row r="1033">
          <cell r="A1033" t="str">
            <v>I39</v>
          </cell>
          <cell r="B1033" t="str">
            <v>I39-10-A-NY-03O-050</v>
          </cell>
          <cell r="C1033">
            <v>693</v>
          </cell>
          <cell r="D1033">
            <v>6031</v>
          </cell>
          <cell r="F1033" t="str">
            <v>Niagara L/F - Bridge</v>
          </cell>
          <cell r="G1033" t="str">
            <v>BU-901</v>
          </cell>
          <cell r="H1033" t="str">
            <v>CORPORATE LANDFILLS</v>
          </cell>
          <cell r="I1033" t="str">
            <v>CORP LF</v>
          </cell>
          <cell r="J1033" t="str">
            <v>CORPORATE LANDFILL DISTRICT</v>
          </cell>
          <cell r="K1033" t="str">
            <v>CORPORATE</v>
          </cell>
          <cell r="L1033" t="str">
            <v>CORPORATE</v>
          </cell>
        </row>
        <row r="1034">
          <cell r="A1034" t="str">
            <v>I28</v>
          </cell>
          <cell r="B1034" t="str">
            <v>I28-10-A-NY-03O-050</v>
          </cell>
          <cell r="C1034">
            <v>682</v>
          </cell>
          <cell r="D1034">
            <v>6032</v>
          </cell>
          <cell r="F1034" t="str">
            <v>Land Rec L/F - Bridge</v>
          </cell>
          <cell r="G1034" t="str">
            <v>BU-901</v>
          </cell>
          <cell r="H1034" t="str">
            <v>CORPORATE LANDFILLS</v>
          </cell>
          <cell r="I1034" t="str">
            <v>CORP LF</v>
          </cell>
          <cell r="J1034" t="str">
            <v>CORPORATE LANDFILL DISTRICT</v>
          </cell>
          <cell r="K1034" t="str">
            <v>CORPORATE</v>
          </cell>
          <cell r="L1034" t="str">
            <v>CORPORATE</v>
          </cell>
        </row>
        <row r="1035">
          <cell r="A1035" t="str">
            <v>I02</v>
          </cell>
          <cell r="B1035" t="str">
            <v>I02-10-A-NY-03O-050</v>
          </cell>
          <cell r="C1035">
            <v>656</v>
          </cell>
          <cell r="D1035">
            <v>6033</v>
          </cell>
          <cell r="F1035" t="str">
            <v>Amsterdam L/F - Bridge</v>
          </cell>
          <cell r="G1035" t="str">
            <v>BU-901</v>
          </cell>
          <cell r="H1035" t="str">
            <v>CORPORATE LANDFILLS</v>
          </cell>
          <cell r="I1035" t="str">
            <v>CORP LF</v>
          </cell>
          <cell r="J1035" t="str">
            <v>CORPORATE LANDFILL DISTRICT</v>
          </cell>
          <cell r="K1035" t="str">
            <v>CORPORATE</v>
          </cell>
          <cell r="L1035" t="str">
            <v>CORPORATE</v>
          </cell>
        </row>
        <row r="1036">
          <cell r="A1036" t="str">
            <v>I37</v>
          </cell>
          <cell r="B1036" t="str">
            <v>I37-10-A-NJ-03O-050</v>
          </cell>
          <cell r="C1036">
            <v>691</v>
          </cell>
          <cell r="D1036">
            <v>6034</v>
          </cell>
          <cell r="F1036" t="str">
            <v>Monroe L/F - Bridge</v>
          </cell>
          <cell r="G1036" t="str">
            <v>BU-901</v>
          </cell>
          <cell r="H1036" t="str">
            <v>CORPORATE LANDFILLS</v>
          </cell>
          <cell r="I1036" t="str">
            <v>CORP LF</v>
          </cell>
          <cell r="J1036" t="str">
            <v>CORPORATE LANDFILL DISTRICT</v>
          </cell>
          <cell r="K1036" t="str">
            <v>CORPORATE</v>
          </cell>
          <cell r="L1036" t="str">
            <v>CORPORATE</v>
          </cell>
        </row>
        <row r="1037">
          <cell r="A1037" t="str">
            <v>I53</v>
          </cell>
          <cell r="B1037" t="str">
            <v>I53-10-A-NJ-03O-050</v>
          </cell>
          <cell r="C1037">
            <v>707</v>
          </cell>
          <cell r="D1037">
            <v>6035</v>
          </cell>
          <cell r="F1037" t="str">
            <v>South Brunswick L/F - Bridge</v>
          </cell>
          <cell r="G1037" t="str">
            <v>BU-901</v>
          </cell>
          <cell r="H1037" t="str">
            <v>CORPORATE LANDFILLS</v>
          </cell>
          <cell r="I1037" t="str">
            <v>CORP LF</v>
          </cell>
          <cell r="J1037" t="str">
            <v>CORPORATE LANDFILL DISTRICT</v>
          </cell>
          <cell r="K1037" t="str">
            <v>CORPORATE</v>
          </cell>
          <cell r="L1037" t="str">
            <v>CORPORATE</v>
          </cell>
        </row>
        <row r="1038">
          <cell r="A1038" t="str">
            <v>I40</v>
          </cell>
          <cell r="B1038" t="str">
            <v>I40-10-A-MD-03O-050</v>
          </cell>
          <cell r="C1038">
            <v>694</v>
          </cell>
          <cell r="D1038">
            <v>6036</v>
          </cell>
          <cell r="F1038" t="str">
            <v>Norris L/F - Bridge</v>
          </cell>
          <cell r="G1038" t="str">
            <v>BU-901</v>
          </cell>
          <cell r="H1038" t="str">
            <v>CORPORATE LANDFILLS</v>
          </cell>
          <cell r="I1038" t="str">
            <v>CORP LF</v>
          </cell>
          <cell r="J1038" t="str">
            <v>CORPORATE LANDFILL DISTRICT</v>
          </cell>
          <cell r="K1038" t="str">
            <v>CORPORATE</v>
          </cell>
          <cell r="L1038" t="str">
            <v>CORPORATE</v>
          </cell>
        </row>
        <row r="1039">
          <cell r="A1039" t="str">
            <v>I57</v>
          </cell>
          <cell r="B1039" t="str">
            <v>I57-10-A-VA-03O-050</v>
          </cell>
          <cell r="C1039">
            <v>711</v>
          </cell>
          <cell r="D1039">
            <v>6037</v>
          </cell>
          <cell r="F1039" t="str">
            <v>Telegraph L/F - Bridge</v>
          </cell>
          <cell r="G1039" t="str">
            <v>BU-901</v>
          </cell>
          <cell r="H1039" t="str">
            <v>CORPORATE LANDFILLS</v>
          </cell>
          <cell r="I1039" t="str">
            <v>CORP LF</v>
          </cell>
          <cell r="J1039" t="str">
            <v>CORPORATE LANDFILL DISTRICT</v>
          </cell>
          <cell r="K1039" t="str">
            <v>CORPORATE</v>
          </cell>
          <cell r="L1039" t="str">
            <v>CORPORATE</v>
          </cell>
        </row>
        <row r="1040">
          <cell r="A1040" t="str">
            <v>I19</v>
          </cell>
          <cell r="B1040" t="str">
            <v>I19-10-A-PA-03O-050</v>
          </cell>
          <cell r="C1040">
            <v>673</v>
          </cell>
          <cell r="D1040">
            <v>6038</v>
          </cell>
          <cell r="F1040" t="str">
            <v>Forest Lawn L/F - Bridge</v>
          </cell>
          <cell r="G1040" t="str">
            <v>BU-901</v>
          </cell>
          <cell r="H1040" t="str">
            <v>CORPORATE LANDFILLS</v>
          </cell>
          <cell r="I1040" t="str">
            <v>CORP LF</v>
          </cell>
          <cell r="J1040" t="str">
            <v>CORPORATE LANDFILL DISTRICT</v>
          </cell>
          <cell r="K1040" t="str">
            <v>CORPORATE</v>
          </cell>
          <cell r="L1040" t="str">
            <v>CORPORATE</v>
          </cell>
        </row>
        <row r="1041">
          <cell r="A1041" t="str">
            <v>I17</v>
          </cell>
          <cell r="B1041" t="str">
            <v>I17-10-A-MN-03O-050</v>
          </cell>
          <cell r="C1041">
            <v>671</v>
          </cell>
          <cell r="D1041">
            <v>6039</v>
          </cell>
          <cell r="F1041" t="str">
            <v>Flying Cloud L/F - Bridge</v>
          </cell>
          <cell r="G1041" t="str">
            <v>BU-901</v>
          </cell>
          <cell r="H1041" t="str">
            <v>CORPORATE LANDFILLS</v>
          </cell>
          <cell r="I1041" t="str">
            <v>CORP LF</v>
          </cell>
          <cell r="J1041" t="str">
            <v>CORPORATE LANDFILL DISTRICT</v>
          </cell>
          <cell r="K1041" t="str">
            <v>CORPORATE</v>
          </cell>
          <cell r="L1041" t="str">
            <v>CORPORATE</v>
          </cell>
        </row>
        <row r="1042">
          <cell r="A1042" t="str">
            <v>I49</v>
          </cell>
          <cell r="B1042" t="str">
            <v>I49-10-A-MO-03O-050</v>
          </cell>
          <cell r="C1042">
            <v>703</v>
          </cell>
          <cell r="D1042">
            <v>6040</v>
          </cell>
          <cell r="F1042" t="str">
            <v>Red Bird L/F - Bridge</v>
          </cell>
          <cell r="G1042" t="str">
            <v>BU-901</v>
          </cell>
          <cell r="H1042" t="str">
            <v>CORPORATE LANDFILLS</v>
          </cell>
          <cell r="I1042" t="str">
            <v>CORP LF</v>
          </cell>
          <cell r="J1042" t="str">
            <v>CORPORATE LANDFILL DISTRICT</v>
          </cell>
          <cell r="K1042" t="str">
            <v>CORPORATE</v>
          </cell>
          <cell r="L1042" t="str">
            <v>CORPORATE</v>
          </cell>
        </row>
        <row r="1043">
          <cell r="A1043" t="str">
            <v>I33</v>
          </cell>
          <cell r="B1043" t="str">
            <v>I33-10-A-MO-03O-050</v>
          </cell>
          <cell r="C1043">
            <v>687</v>
          </cell>
          <cell r="D1043">
            <v>6041</v>
          </cell>
          <cell r="F1043" t="str">
            <v>Missouri City L/F - Bridge</v>
          </cell>
          <cell r="G1043" t="str">
            <v>BU-901</v>
          </cell>
          <cell r="H1043" t="str">
            <v>CORPORATE LANDFILLS</v>
          </cell>
          <cell r="I1043" t="str">
            <v>CORP LF</v>
          </cell>
          <cell r="J1043" t="str">
            <v>CORPORATE LANDFILL DISTRICT</v>
          </cell>
          <cell r="K1043" t="str">
            <v>CORPORATE</v>
          </cell>
          <cell r="L1043" t="str">
            <v>CORPORATE</v>
          </cell>
        </row>
        <row r="1044">
          <cell r="A1044" t="str">
            <v>I30</v>
          </cell>
          <cell r="B1044" t="str">
            <v>I30-10-A-OH-03O-050</v>
          </cell>
          <cell r="C1044">
            <v>684</v>
          </cell>
          <cell r="D1044">
            <v>6042</v>
          </cell>
          <cell r="F1044" t="str">
            <v>Lorain Co 1 L/F - Bridge</v>
          </cell>
          <cell r="G1044" t="str">
            <v>BU-901</v>
          </cell>
          <cell r="H1044" t="str">
            <v>CORPORATE LANDFILLS</v>
          </cell>
          <cell r="I1044" t="str">
            <v>CORP LF</v>
          </cell>
          <cell r="J1044" t="str">
            <v>CORPORATE LANDFILL DISTRICT</v>
          </cell>
          <cell r="K1044" t="str">
            <v>CORPORATE</v>
          </cell>
          <cell r="L1044" t="str">
            <v>CORPORATE</v>
          </cell>
        </row>
        <row r="1045">
          <cell r="A1045" t="str">
            <v>I38</v>
          </cell>
          <cell r="B1045" t="str">
            <v>I38-10-A-IL-03O-050</v>
          </cell>
          <cell r="C1045">
            <v>692</v>
          </cell>
          <cell r="D1045">
            <v>6043</v>
          </cell>
          <cell r="F1045" t="str">
            <v>North Chicago L/F</v>
          </cell>
          <cell r="G1045" t="str">
            <v>BU-901</v>
          </cell>
          <cell r="H1045" t="str">
            <v>CORPORATE LANDFILLS</v>
          </cell>
          <cell r="I1045" t="str">
            <v>CORP LF</v>
          </cell>
          <cell r="J1045" t="str">
            <v>CORPORATE LANDFILL DISTRICT</v>
          </cell>
          <cell r="K1045" t="str">
            <v>CORPORATE</v>
          </cell>
          <cell r="L1045" t="str">
            <v>CORPORATE</v>
          </cell>
        </row>
        <row r="1046">
          <cell r="A1046" t="str">
            <v>I18</v>
          </cell>
          <cell r="B1046" t="str">
            <v>I18-10-A-OH-03O-050</v>
          </cell>
          <cell r="C1046">
            <v>672</v>
          </cell>
          <cell r="D1046">
            <v>6044</v>
          </cell>
          <cell r="F1046" t="str">
            <v>Ford Road L/F - Bridge</v>
          </cell>
          <cell r="G1046" t="str">
            <v>BU-901</v>
          </cell>
          <cell r="H1046" t="str">
            <v>CORPORATE LANDFILLS</v>
          </cell>
          <cell r="I1046" t="str">
            <v>CORP LF</v>
          </cell>
          <cell r="J1046" t="str">
            <v>CORPORATE LANDFILL DISTRICT</v>
          </cell>
          <cell r="K1046" t="str">
            <v>CORPORATE</v>
          </cell>
          <cell r="L1046" t="str">
            <v>CORPORATE</v>
          </cell>
        </row>
        <row r="1047">
          <cell r="A1047" t="str">
            <v>I13</v>
          </cell>
          <cell r="B1047" t="str">
            <v>I13-10-A-OH-03O-050</v>
          </cell>
          <cell r="C1047">
            <v>667</v>
          </cell>
          <cell r="D1047">
            <v>6045</v>
          </cell>
          <cell r="F1047" t="str">
            <v>Duck Creek L/F - Bridge</v>
          </cell>
          <cell r="G1047" t="str">
            <v>BU-901</v>
          </cell>
          <cell r="H1047" t="str">
            <v>CORPORATE LANDFILLS</v>
          </cell>
          <cell r="I1047" t="str">
            <v>CORP LF</v>
          </cell>
          <cell r="J1047" t="str">
            <v>CORPORATE LANDFILL DISTRICT</v>
          </cell>
          <cell r="K1047" t="str">
            <v>CORPORATE</v>
          </cell>
          <cell r="L1047" t="str">
            <v>CORPORATE</v>
          </cell>
        </row>
        <row r="1048">
          <cell r="A1048" t="str">
            <v>I45</v>
          </cell>
          <cell r="B1048" t="str">
            <v>I45-10-A-MO-03O-050</v>
          </cell>
          <cell r="C1048">
            <v>699</v>
          </cell>
          <cell r="D1048">
            <v>6046</v>
          </cell>
          <cell r="F1048" t="str">
            <v>Plattco L/F - Bridge</v>
          </cell>
          <cell r="G1048" t="str">
            <v>BU-901</v>
          </cell>
          <cell r="H1048" t="str">
            <v>CORPORATE LANDFILLS</v>
          </cell>
          <cell r="I1048" t="str">
            <v>CORP LF</v>
          </cell>
          <cell r="J1048" t="str">
            <v>CORPORATE LANDFILL DISTRICT</v>
          </cell>
          <cell r="K1048" t="str">
            <v>CORPORATE</v>
          </cell>
          <cell r="L1048" t="str">
            <v>CORPORATE</v>
          </cell>
        </row>
        <row r="1049">
          <cell r="A1049" t="str">
            <v>I15</v>
          </cell>
          <cell r="B1049" t="str">
            <v>I15-10-A-LA-03O-050</v>
          </cell>
          <cell r="C1049">
            <v>669</v>
          </cell>
          <cell r="D1049">
            <v>6047</v>
          </cell>
          <cell r="F1049" t="str">
            <v>East St Charles L/F - Bridge</v>
          </cell>
          <cell r="G1049" t="str">
            <v>BU-901</v>
          </cell>
          <cell r="H1049" t="str">
            <v>CORPORATE LANDFILLS</v>
          </cell>
          <cell r="I1049" t="str">
            <v>CORP LF</v>
          </cell>
          <cell r="J1049" t="str">
            <v>CORPORATE LANDFILL DISTRICT</v>
          </cell>
          <cell r="K1049" t="str">
            <v>CORPORATE</v>
          </cell>
          <cell r="L1049" t="str">
            <v>CORPORATE</v>
          </cell>
        </row>
        <row r="1050">
          <cell r="A1050" t="str">
            <v>I26</v>
          </cell>
          <cell r="B1050" t="str">
            <v>I26-10-A-SC-03O-050</v>
          </cell>
          <cell r="C1050">
            <v>680</v>
          </cell>
          <cell r="D1050">
            <v>6048</v>
          </cell>
          <cell r="F1050" t="str">
            <v>Jedburg L/F - Bridge</v>
          </cell>
          <cell r="G1050" t="str">
            <v>BU-901</v>
          </cell>
          <cell r="H1050" t="str">
            <v>CORPORATE LANDFILLS</v>
          </cell>
          <cell r="I1050" t="str">
            <v>CORP LF</v>
          </cell>
          <cell r="J1050" t="str">
            <v>CORPORATE LANDFILL DISTRICT</v>
          </cell>
          <cell r="K1050" t="str">
            <v>CORPORATE</v>
          </cell>
          <cell r="L1050" t="str">
            <v>CORPORATE</v>
          </cell>
        </row>
        <row r="1051">
          <cell r="A1051" t="str">
            <v>I61</v>
          </cell>
          <cell r="B1051" t="str">
            <v>I61-10-A-GA-03O-050</v>
          </cell>
          <cell r="C1051">
            <v>715</v>
          </cell>
          <cell r="D1051">
            <v>6049</v>
          </cell>
          <cell r="F1051" t="str">
            <v>Watts Road L/F - Bridge</v>
          </cell>
          <cell r="G1051" t="str">
            <v>BU-901</v>
          </cell>
          <cell r="H1051" t="str">
            <v>CORPORATE LANDFILLS</v>
          </cell>
          <cell r="I1051" t="str">
            <v>CORP LF</v>
          </cell>
          <cell r="J1051" t="str">
            <v>CORPORATE LANDFILL DISTRICT</v>
          </cell>
          <cell r="K1051" t="str">
            <v>CORPORATE</v>
          </cell>
          <cell r="L1051" t="str">
            <v>CORPORATE</v>
          </cell>
        </row>
        <row r="1052">
          <cell r="A1052" t="str">
            <v>I60</v>
          </cell>
          <cell r="B1052" t="str">
            <v>I60-10-A-LA-03O-050</v>
          </cell>
          <cell r="C1052">
            <v>714</v>
          </cell>
          <cell r="D1052">
            <v>6050</v>
          </cell>
          <cell r="F1052" t="str">
            <v>West St Charles L/F - Bridge</v>
          </cell>
          <cell r="G1052" t="str">
            <v>BU-901</v>
          </cell>
          <cell r="H1052" t="str">
            <v>CORPORATE LANDFILLS</v>
          </cell>
          <cell r="I1052" t="str">
            <v>CORP LF</v>
          </cell>
          <cell r="J1052" t="str">
            <v>CORPORATE LANDFILL DISTRICT</v>
          </cell>
          <cell r="K1052" t="str">
            <v>CORPORATE</v>
          </cell>
          <cell r="L1052" t="str">
            <v>CORPORATE</v>
          </cell>
        </row>
        <row r="1053">
          <cell r="A1053" t="str">
            <v>I62</v>
          </cell>
          <cell r="B1053" t="str">
            <v>I62-10-A-CA-03O-050</v>
          </cell>
          <cell r="C1053">
            <v>716</v>
          </cell>
          <cell r="D1053">
            <v>6051</v>
          </cell>
          <cell r="F1053" t="str">
            <v>White Oak L/F - Bridge</v>
          </cell>
          <cell r="G1053" t="str">
            <v>BU-901</v>
          </cell>
          <cell r="H1053" t="str">
            <v>CORPORATE LANDFILLS</v>
          </cell>
          <cell r="I1053" t="str">
            <v>CORP LF</v>
          </cell>
          <cell r="J1053" t="str">
            <v>CORPORATE LANDFILL DISTRICT</v>
          </cell>
          <cell r="K1053" t="str">
            <v>CORPORATE</v>
          </cell>
          <cell r="L1053" t="str">
            <v>CORPORATE</v>
          </cell>
        </row>
        <row r="1054">
          <cell r="A1054" t="str">
            <v>I01</v>
          </cell>
          <cell r="B1054" t="str">
            <v>I01-10-A-OK-03O-050</v>
          </cell>
          <cell r="C1054">
            <v>655</v>
          </cell>
          <cell r="D1054">
            <v>6052</v>
          </cell>
          <cell r="F1054" t="str">
            <v>51st Street LF - Bridge</v>
          </cell>
          <cell r="G1054" t="str">
            <v>BU-901</v>
          </cell>
          <cell r="H1054" t="str">
            <v>CORPORATE LANDFILLS</v>
          </cell>
          <cell r="I1054" t="str">
            <v>CORP LF</v>
          </cell>
          <cell r="J1054" t="str">
            <v>CORPORATE LANDFILL DISTRICT</v>
          </cell>
          <cell r="K1054" t="str">
            <v>CORPORATE</v>
          </cell>
          <cell r="L1054" t="str">
            <v>CORPORATE</v>
          </cell>
        </row>
        <row r="1055">
          <cell r="A1055" t="str">
            <v>I07</v>
          </cell>
          <cell r="B1055" t="str">
            <v>I07-10-A-CO-03O-050</v>
          </cell>
          <cell r="C1055">
            <v>661</v>
          </cell>
          <cell r="D1055">
            <v>6053</v>
          </cell>
          <cell r="F1055" t="str">
            <v>Boulder L/F - Bridge</v>
          </cell>
          <cell r="G1055" t="str">
            <v>BU-901</v>
          </cell>
          <cell r="H1055" t="str">
            <v>CORPORATE LANDFILLS</v>
          </cell>
          <cell r="I1055" t="str">
            <v>CORP LF</v>
          </cell>
          <cell r="J1055" t="str">
            <v>CORPORATE LANDFILL DISTRICT</v>
          </cell>
          <cell r="K1055" t="str">
            <v>CORPORATE</v>
          </cell>
          <cell r="L1055" t="str">
            <v>CORPORATE</v>
          </cell>
        </row>
        <row r="1056">
          <cell r="A1056" t="str">
            <v>I10</v>
          </cell>
          <cell r="B1056" t="str">
            <v>I10-10-A-CA-03O-050</v>
          </cell>
          <cell r="C1056">
            <v>664</v>
          </cell>
          <cell r="D1056">
            <v>6054</v>
          </cell>
          <cell r="F1056" t="str">
            <v>Chestnut Avenue L/F - Bridge</v>
          </cell>
          <cell r="G1056" t="str">
            <v>BU-901</v>
          </cell>
          <cell r="H1056" t="str">
            <v>CORPORATE LANDFILLS</v>
          </cell>
          <cell r="I1056" t="str">
            <v>CORP LF</v>
          </cell>
          <cell r="J1056" t="str">
            <v>CORPORATE LANDFILL DISTRICT</v>
          </cell>
          <cell r="K1056" t="str">
            <v>CORPORATE</v>
          </cell>
          <cell r="L1056" t="str">
            <v>CORPORATE</v>
          </cell>
        </row>
        <row r="1057">
          <cell r="A1057" t="str">
            <v>I16</v>
          </cell>
          <cell r="B1057" t="str">
            <v>I16-10-A-OK-03O-050</v>
          </cell>
          <cell r="C1057">
            <v>670</v>
          </cell>
          <cell r="D1057">
            <v>6055</v>
          </cell>
          <cell r="F1057" t="str">
            <v>Fillsand L/F - Bridge</v>
          </cell>
          <cell r="G1057" t="str">
            <v>BU-901</v>
          </cell>
          <cell r="H1057" t="str">
            <v>CORPORATE LANDFILLS</v>
          </cell>
          <cell r="I1057" t="str">
            <v>CORP LF</v>
          </cell>
          <cell r="J1057" t="str">
            <v>CORPORATE LANDFILL DISTRICT</v>
          </cell>
          <cell r="K1057" t="str">
            <v>CORPORATE</v>
          </cell>
          <cell r="L1057" t="str">
            <v>CORPORATE</v>
          </cell>
        </row>
        <row r="1058">
          <cell r="A1058" t="str">
            <v>I27</v>
          </cell>
          <cell r="B1058" t="str">
            <v>I27-10-A-CO-03O-050</v>
          </cell>
          <cell r="C1058">
            <v>681</v>
          </cell>
          <cell r="D1058">
            <v>6056</v>
          </cell>
          <cell r="F1058" t="str">
            <v>Jeffco 1 L/F - Bridge</v>
          </cell>
          <cell r="G1058" t="str">
            <v>BU-901</v>
          </cell>
          <cell r="H1058" t="str">
            <v>CORPORATE LANDFILLS</v>
          </cell>
          <cell r="I1058" t="str">
            <v>CORP LF</v>
          </cell>
          <cell r="J1058" t="str">
            <v>CORPORATE LANDFILL DISTRICT</v>
          </cell>
          <cell r="K1058" t="str">
            <v>CORPORATE</v>
          </cell>
          <cell r="L1058" t="str">
            <v>CORPORATE</v>
          </cell>
        </row>
        <row r="1059">
          <cell r="A1059" t="str">
            <v>I42</v>
          </cell>
          <cell r="B1059" t="str">
            <v>I42-10-A-OK-03O-050</v>
          </cell>
          <cell r="C1059">
            <v>696</v>
          </cell>
          <cell r="D1059">
            <v>6057</v>
          </cell>
          <cell r="F1059" t="str">
            <v>Perkins L/F - Bridge</v>
          </cell>
          <cell r="G1059" t="str">
            <v>BU-901</v>
          </cell>
          <cell r="H1059" t="str">
            <v>CORPORATE LANDFILLS</v>
          </cell>
          <cell r="I1059" t="str">
            <v>CORP LF</v>
          </cell>
          <cell r="J1059" t="str">
            <v>CORPORATE LANDFILL DISTRICT</v>
          </cell>
          <cell r="K1059" t="str">
            <v>CORPORATE</v>
          </cell>
          <cell r="L1059" t="str">
            <v>CORPORATE</v>
          </cell>
        </row>
        <row r="1060">
          <cell r="A1060" t="str">
            <v>I43</v>
          </cell>
          <cell r="B1060" t="str">
            <v>I43-10-A-TX-03O-050</v>
          </cell>
          <cell r="C1060">
            <v>697</v>
          </cell>
          <cell r="D1060">
            <v>6058</v>
          </cell>
          <cell r="F1060" t="str">
            <v>Pinn 1 L/F - Bridge</v>
          </cell>
          <cell r="G1060" t="str">
            <v>BU-901</v>
          </cell>
          <cell r="H1060" t="str">
            <v>CORPORATE LANDFILLS</v>
          </cell>
          <cell r="I1060" t="str">
            <v>CORP LF</v>
          </cell>
          <cell r="J1060" t="str">
            <v>CORPORATE LANDFILL DISTRICT</v>
          </cell>
          <cell r="K1060" t="str">
            <v>CORPORATE</v>
          </cell>
          <cell r="L1060" t="str">
            <v>CORPORATE</v>
          </cell>
        </row>
        <row r="1061">
          <cell r="A1061" t="str">
            <v>I44</v>
          </cell>
          <cell r="B1061" t="str">
            <v>I44-10-A-TX-03O-050</v>
          </cell>
          <cell r="C1061">
            <v>698</v>
          </cell>
          <cell r="D1061">
            <v>6059</v>
          </cell>
          <cell r="F1061" t="str">
            <v>Pinn 2 L/F - Bridge</v>
          </cell>
          <cell r="G1061" t="str">
            <v>BU-901</v>
          </cell>
          <cell r="H1061" t="str">
            <v>CORPORATE LANDFILLS</v>
          </cell>
          <cell r="I1061" t="str">
            <v>CORP LF</v>
          </cell>
          <cell r="J1061" t="str">
            <v>CORPORATE LANDFILL DISTRICT</v>
          </cell>
          <cell r="K1061" t="str">
            <v>CORPORATE</v>
          </cell>
          <cell r="L1061" t="str">
            <v>CORPORATE</v>
          </cell>
        </row>
        <row r="1062">
          <cell r="A1062" t="str">
            <v>I46</v>
          </cell>
          <cell r="B1062" t="str">
            <v>I46-10-A-TX-03O-050</v>
          </cell>
          <cell r="C1062">
            <v>700</v>
          </cell>
          <cell r="D1062">
            <v>6060</v>
          </cell>
          <cell r="F1062" t="str">
            <v>Quail Canyon L/F - Bridge</v>
          </cell>
          <cell r="G1062" t="str">
            <v>BU-901</v>
          </cell>
          <cell r="H1062" t="str">
            <v>CORPORATE LANDFILLS</v>
          </cell>
          <cell r="I1062" t="str">
            <v>CORP LF</v>
          </cell>
          <cell r="J1062" t="str">
            <v>CORPORATE LANDFILL DISTRICT</v>
          </cell>
          <cell r="K1062" t="str">
            <v>CORPORATE</v>
          </cell>
          <cell r="L1062" t="str">
            <v>CORPORATE</v>
          </cell>
        </row>
        <row r="1063">
          <cell r="A1063" t="str">
            <v>I08</v>
          </cell>
          <cell r="B1063" t="str">
            <v>I08-10-A-TX-03O-050</v>
          </cell>
          <cell r="C1063">
            <v>662</v>
          </cell>
          <cell r="D1063">
            <v>6061</v>
          </cell>
          <cell r="F1063" t="str">
            <v>Bridge City L/F - Bridge</v>
          </cell>
          <cell r="G1063" t="str">
            <v>BU-901</v>
          </cell>
          <cell r="H1063" t="str">
            <v>CORPORATE LANDFILLS</v>
          </cell>
          <cell r="I1063" t="str">
            <v>CORP LF</v>
          </cell>
          <cell r="J1063" t="str">
            <v>CORPORATE LANDFILL DISTRICT</v>
          </cell>
          <cell r="K1063" t="str">
            <v>CORPORATE</v>
          </cell>
          <cell r="L1063" t="str">
            <v>CORPORATE</v>
          </cell>
        </row>
        <row r="1064">
          <cell r="A1064" t="str">
            <v>I22</v>
          </cell>
          <cell r="B1064" t="str">
            <v>I22-10-A-LA-03O-050</v>
          </cell>
          <cell r="C1064">
            <v>676</v>
          </cell>
          <cell r="D1064">
            <v>6062</v>
          </cell>
          <cell r="F1064" t="str">
            <v>Hackberry L/F - Bridge</v>
          </cell>
          <cell r="G1064" t="str">
            <v>BU-901</v>
          </cell>
          <cell r="H1064" t="str">
            <v>CORPORATE LANDFILLS</v>
          </cell>
          <cell r="I1064" t="str">
            <v>CORP LF</v>
          </cell>
          <cell r="J1064" t="str">
            <v>CORPORATE LANDFILL DISTRICT</v>
          </cell>
          <cell r="K1064" t="str">
            <v>CORPORATE</v>
          </cell>
          <cell r="L1064" t="str">
            <v>CORPORATE</v>
          </cell>
        </row>
        <row r="1065">
          <cell r="A1065" t="str">
            <v>I65</v>
          </cell>
          <cell r="B1065" t="str">
            <v>I65-10-A-LA-03O-050</v>
          </cell>
          <cell r="C1065">
            <v>719</v>
          </cell>
          <cell r="D1065">
            <v>6063</v>
          </cell>
          <cell r="F1065" t="str">
            <v>Woodland Hills L/F - Bridge</v>
          </cell>
          <cell r="G1065" t="str">
            <v>BU-901</v>
          </cell>
          <cell r="H1065" t="str">
            <v>CORPORATE LANDFILLS</v>
          </cell>
          <cell r="I1065" t="str">
            <v>CORP LF</v>
          </cell>
          <cell r="J1065" t="str">
            <v>CORPORATE LANDFILL DISTRICT</v>
          </cell>
          <cell r="K1065" t="str">
            <v>CORPORATE</v>
          </cell>
          <cell r="L1065" t="str">
            <v>CORPORATE</v>
          </cell>
        </row>
        <row r="1066">
          <cell r="A1066" t="str">
            <v>I05</v>
          </cell>
          <cell r="B1066" t="str">
            <v>I05-10-A-VA-03O-050</v>
          </cell>
          <cell r="C1066">
            <v>659</v>
          </cell>
          <cell r="D1066">
            <v>6064</v>
          </cell>
          <cell r="F1066" t="str">
            <v>Berryville L/F - Bridge</v>
          </cell>
          <cell r="G1066" t="str">
            <v>BU-901</v>
          </cell>
          <cell r="H1066" t="str">
            <v>CORPORATE LANDFILLS</v>
          </cell>
          <cell r="I1066" t="str">
            <v>CORP LF</v>
          </cell>
          <cell r="J1066" t="str">
            <v>CORPORATE LANDFILL DISTRICT</v>
          </cell>
          <cell r="K1066" t="str">
            <v>CORPORATE</v>
          </cell>
          <cell r="L1066" t="str">
            <v>CORPORATE</v>
          </cell>
        </row>
        <row r="1067">
          <cell r="A1067" t="str">
            <v>I47</v>
          </cell>
          <cell r="B1067" t="str">
            <v>I47-10-A-MD-03O-050</v>
          </cell>
          <cell r="C1067">
            <v>701</v>
          </cell>
          <cell r="D1067">
            <v>6065</v>
          </cell>
          <cell r="F1067" t="str">
            <v>Quarantine L/F - Bridge</v>
          </cell>
          <cell r="G1067" t="str">
            <v>BU-901</v>
          </cell>
          <cell r="H1067" t="str">
            <v>CORPORATE LANDFILLS</v>
          </cell>
          <cell r="I1067" t="str">
            <v>CORP LF</v>
          </cell>
          <cell r="J1067" t="str">
            <v>CORPORATE LANDFILL DISTRICT</v>
          </cell>
          <cell r="K1067" t="str">
            <v>CORPORATE</v>
          </cell>
          <cell r="L1067" t="str">
            <v>CORPORATE</v>
          </cell>
        </row>
        <row r="1068">
          <cell r="A1068" t="str">
            <v>I54</v>
          </cell>
          <cell r="B1068" t="str">
            <v>I54-10-A-MD-03O-050</v>
          </cell>
          <cell r="C1068">
            <v>708</v>
          </cell>
          <cell r="D1068">
            <v>6066</v>
          </cell>
          <cell r="F1068" t="str">
            <v>Solley Road L/F - Bridge</v>
          </cell>
          <cell r="G1068" t="str">
            <v>BU-901</v>
          </cell>
          <cell r="H1068" t="str">
            <v>CORPORATE LANDFILLS</v>
          </cell>
          <cell r="I1068" t="str">
            <v>CORP LF</v>
          </cell>
          <cell r="J1068" t="str">
            <v>CORPORATE LANDFILL DISTRICT</v>
          </cell>
          <cell r="K1068" t="str">
            <v>CORPORATE</v>
          </cell>
          <cell r="L1068" t="str">
            <v>CORPORATE</v>
          </cell>
        </row>
        <row r="1069">
          <cell r="A1069" t="str">
            <v>I55</v>
          </cell>
          <cell r="B1069" t="str">
            <v>I55-10-A-MO-03O-050</v>
          </cell>
          <cell r="C1069">
            <v>709</v>
          </cell>
          <cell r="D1069">
            <v>6067</v>
          </cell>
          <cell r="F1069" t="str">
            <v>St Louis Jeffco L/F - Bridge</v>
          </cell>
          <cell r="G1069" t="str">
            <v>BU-901</v>
          </cell>
          <cell r="H1069" t="str">
            <v>CORPORATE LANDFILLS</v>
          </cell>
          <cell r="I1069" t="str">
            <v>CORP LF</v>
          </cell>
          <cell r="J1069" t="str">
            <v>CORPORATE LANDFILL DISTRICT</v>
          </cell>
          <cell r="K1069" t="str">
            <v>CORPORATE</v>
          </cell>
          <cell r="L1069" t="str">
            <v>CORPORATE</v>
          </cell>
        </row>
        <row r="1070">
          <cell r="A1070" t="str">
            <v>KA3</v>
          </cell>
          <cell r="B1070" t="str">
            <v>KA3-10-A-AZ-03O-050</v>
          </cell>
          <cell r="C1070">
            <v>797</v>
          </cell>
          <cell r="D1070">
            <v>6068</v>
          </cell>
          <cell r="F1070" t="str">
            <v>Geismar</v>
          </cell>
          <cell r="G1070" t="str">
            <v>BU-901</v>
          </cell>
          <cell r="H1070" t="str">
            <v>CORPORATE LANDFILLS</v>
          </cell>
          <cell r="I1070" t="str">
            <v>CORP LF</v>
          </cell>
          <cell r="J1070" t="str">
            <v>CORPORATE LANDFILL DISTRICT</v>
          </cell>
          <cell r="K1070" t="str">
            <v>CORPORATE</v>
          </cell>
          <cell r="L1070" t="str">
            <v>CORPORATE</v>
          </cell>
        </row>
        <row r="1071">
          <cell r="A1071" t="str">
            <v>I56</v>
          </cell>
          <cell r="B1071" t="str">
            <v>I56-10-A-TN-03O-050</v>
          </cell>
          <cell r="C1071">
            <v>710</v>
          </cell>
          <cell r="D1071">
            <v>6069</v>
          </cell>
          <cell r="F1071" t="str">
            <v>Sykes L/F - Bridge</v>
          </cell>
          <cell r="G1071" t="str">
            <v>BU-901</v>
          </cell>
          <cell r="H1071" t="str">
            <v>CORPORATE LANDFILLS</v>
          </cell>
          <cell r="I1071" t="str">
            <v>CORP LF</v>
          </cell>
          <cell r="J1071" t="str">
            <v>CORPORATE LANDFILL DISTRICT</v>
          </cell>
          <cell r="K1071" t="str">
            <v>CORPORATE</v>
          </cell>
          <cell r="L1071" t="str">
            <v>CORPORATE</v>
          </cell>
        </row>
        <row r="1072">
          <cell r="A1072" t="str">
            <v>KB4</v>
          </cell>
          <cell r="B1072" t="str">
            <v>KB4-10-A-AZ-03O-050</v>
          </cell>
          <cell r="C1072">
            <v>803</v>
          </cell>
          <cell r="D1072">
            <v>6070</v>
          </cell>
          <cell r="F1072" t="str">
            <v>Niagara</v>
          </cell>
          <cell r="G1072" t="str">
            <v>BU-901</v>
          </cell>
          <cell r="H1072" t="str">
            <v>CORPORATE LANDFILLS</v>
          </cell>
          <cell r="I1072" t="str">
            <v>CORP LF</v>
          </cell>
          <cell r="J1072" t="str">
            <v>CORPORATE LANDFILL DISTRICT</v>
          </cell>
          <cell r="K1072" t="str">
            <v>CORPORATE</v>
          </cell>
          <cell r="L1072" t="str">
            <v>CORPORATE</v>
          </cell>
        </row>
        <row r="1073">
          <cell r="A1073" t="str">
            <v>KB1</v>
          </cell>
          <cell r="B1073" t="str">
            <v>KB1-10-A-AZ-03O-050</v>
          </cell>
          <cell r="C1073">
            <v>800</v>
          </cell>
          <cell r="D1073">
            <v>6071</v>
          </cell>
          <cell r="F1073" t="str">
            <v>Aber Road</v>
          </cell>
          <cell r="G1073" t="str">
            <v>BU-901</v>
          </cell>
          <cell r="H1073" t="str">
            <v>CORPORATE LANDFILLS</v>
          </cell>
          <cell r="I1073" t="str">
            <v>CORP LF</v>
          </cell>
          <cell r="J1073" t="str">
            <v>CORPORATE LANDFILL DISTRICT</v>
          </cell>
          <cell r="K1073" t="str">
            <v>CORPORATE</v>
          </cell>
          <cell r="L1073" t="str">
            <v>CORPORATE</v>
          </cell>
        </row>
        <row r="1074">
          <cell r="A1074" t="str">
            <v>KB3</v>
          </cell>
          <cell r="B1074" t="str">
            <v>KB3-10-A-AZ-03O-050</v>
          </cell>
          <cell r="C1074">
            <v>802</v>
          </cell>
          <cell r="D1074">
            <v>6072</v>
          </cell>
          <cell r="F1074" t="str">
            <v>Livingston</v>
          </cell>
          <cell r="G1074" t="str">
            <v>BU-901</v>
          </cell>
          <cell r="H1074" t="str">
            <v>CORPORATE LANDFILLS</v>
          </cell>
          <cell r="I1074" t="str">
            <v>CORP LF</v>
          </cell>
          <cell r="J1074" t="str">
            <v>CORPORATE LANDFILL DISTRICT</v>
          </cell>
          <cell r="K1074" t="str">
            <v>CORPORATE</v>
          </cell>
          <cell r="L1074" t="str">
            <v>CORPORATE</v>
          </cell>
        </row>
        <row r="1075">
          <cell r="A1075" t="str">
            <v>X21</v>
          </cell>
          <cell r="B1075" t="str">
            <v>X21-10-A-MA-03O-050</v>
          </cell>
          <cell r="C1075">
            <v>1740</v>
          </cell>
          <cell r="D1075">
            <v>6073</v>
          </cell>
          <cell r="F1075" t="str">
            <v>Fall River - Bridge</v>
          </cell>
          <cell r="G1075" t="str">
            <v>BU-901</v>
          </cell>
          <cell r="H1075" t="str">
            <v>CORPORATE LANDFILLS</v>
          </cell>
          <cell r="I1075" t="str">
            <v>CORP LF</v>
          </cell>
          <cell r="J1075" t="str">
            <v>CORPORATE LANDFILL DISTRICT</v>
          </cell>
          <cell r="K1075" t="str">
            <v>CORPORATE</v>
          </cell>
          <cell r="L1075" t="str">
            <v>CORPORATE</v>
          </cell>
        </row>
        <row r="1076">
          <cell r="A1076" t="str">
            <v>X65</v>
          </cell>
          <cell r="B1076" t="str">
            <v>X65-10-A-MI-03O-050</v>
          </cell>
          <cell r="C1076">
            <v>1784</v>
          </cell>
          <cell r="D1076">
            <v>6074</v>
          </cell>
          <cell r="F1076" t="str">
            <v>Vienna Junction - Bridge</v>
          </cell>
          <cell r="G1076" t="str">
            <v>BU-901</v>
          </cell>
          <cell r="H1076" t="str">
            <v>CORPORATE LANDFILLS</v>
          </cell>
          <cell r="I1076" t="str">
            <v>CORP LF</v>
          </cell>
          <cell r="J1076" t="str">
            <v>CORPORATE LANDFILL DISTRICT</v>
          </cell>
          <cell r="K1076" t="str">
            <v>CORPORATE</v>
          </cell>
          <cell r="L1076" t="str">
            <v>CORPORATE</v>
          </cell>
        </row>
        <row r="1077">
          <cell r="A1077" t="str">
            <v>X49</v>
          </cell>
          <cell r="B1077" t="str">
            <v>X49-10-A-OH-03O-050</v>
          </cell>
          <cell r="C1077">
            <v>1768</v>
          </cell>
          <cell r="D1077">
            <v>6075</v>
          </cell>
          <cell r="F1077" t="str">
            <v>Ohio Demo - Bridge</v>
          </cell>
          <cell r="G1077" t="str">
            <v>BU-901</v>
          </cell>
          <cell r="H1077" t="str">
            <v>CORPORATE LANDFILLS</v>
          </cell>
          <cell r="I1077" t="str">
            <v>CORP LF</v>
          </cell>
          <cell r="J1077" t="str">
            <v>CORPORATE LANDFILL DISTRICT</v>
          </cell>
          <cell r="K1077" t="str">
            <v>CORPORATE</v>
          </cell>
          <cell r="L1077" t="str">
            <v>CORPORATE</v>
          </cell>
        </row>
        <row r="1078">
          <cell r="A1078" t="str">
            <v>X12</v>
          </cell>
          <cell r="B1078" t="str">
            <v>X12-10-A-OH-03O-050</v>
          </cell>
          <cell r="C1078">
            <v>1731</v>
          </cell>
          <cell r="D1078">
            <v>6076</v>
          </cell>
          <cell r="F1078" t="str">
            <v>Carbon Limestone - Bridge</v>
          </cell>
          <cell r="G1078" t="str">
            <v>BU-901</v>
          </cell>
          <cell r="H1078" t="str">
            <v>CORPORATE LANDFILLS</v>
          </cell>
          <cell r="I1078" t="str">
            <v>CORP LF</v>
          </cell>
          <cell r="J1078" t="str">
            <v>CORPORATE LANDFILL DISTRICT</v>
          </cell>
          <cell r="K1078" t="str">
            <v>CORPORATE</v>
          </cell>
          <cell r="L1078" t="str">
            <v>CORPORATE</v>
          </cell>
        </row>
        <row r="1079">
          <cell r="A1079" t="str">
            <v>X06</v>
          </cell>
          <cell r="B1079" t="str">
            <v>X06-10-A-OH-03O-050</v>
          </cell>
          <cell r="C1079">
            <v>1725</v>
          </cell>
          <cell r="D1079">
            <v>6077</v>
          </cell>
          <cell r="F1079" t="str">
            <v>Big Foot Run - Bridge</v>
          </cell>
          <cell r="G1079" t="str">
            <v>BU-901</v>
          </cell>
          <cell r="H1079" t="str">
            <v>CORPORATE LANDFILLS</v>
          </cell>
          <cell r="I1079" t="str">
            <v>CORP LF</v>
          </cell>
          <cell r="J1079" t="str">
            <v>CORPORATE LANDFILL DISTRICT</v>
          </cell>
          <cell r="K1079" t="str">
            <v>CORPORATE</v>
          </cell>
          <cell r="L1079" t="str">
            <v>CORPORATE</v>
          </cell>
        </row>
        <row r="1080">
          <cell r="A1080" t="str">
            <v>X08</v>
          </cell>
          <cell r="B1080" t="str">
            <v>X08-10-A-OH-03O-050</v>
          </cell>
          <cell r="C1080">
            <v>1727</v>
          </cell>
          <cell r="D1080">
            <v>6078</v>
          </cell>
          <cell r="F1080" t="str">
            <v>Bobmeyer - Bridge</v>
          </cell>
          <cell r="G1080" t="str">
            <v>BU-901</v>
          </cell>
          <cell r="H1080" t="str">
            <v>CORPORATE LANDFILLS</v>
          </cell>
          <cell r="I1080" t="str">
            <v>CORP LF</v>
          </cell>
          <cell r="J1080" t="str">
            <v>CORPORATE LANDFILL DISTRICT</v>
          </cell>
          <cell r="K1080" t="str">
            <v>CORPORATE</v>
          </cell>
          <cell r="L1080" t="str">
            <v>CORPORATE</v>
          </cell>
        </row>
        <row r="1081">
          <cell r="A1081" t="str">
            <v>I06</v>
          </cell>
          <cell r="B1081" t="str">
            <v>I06-10-A-OH-03O-050</v>
          </cell>
          <cell r="C1081">
            <v>660</v>
          </cell>
          <cell r="D1081">
            <v>6079</v>
          </cell>
          <cell r="F1081" t="str">
            <v>Bobmeyer Road L/F - Bridge</v>
          </cell>
          <cell r="G1081" t="str">
            <v>BU-901</v>
          </cell>
          <cell r="H1081" t="str">
            <v>CORPORATE LANDFILLS</v>
          </cell>
          <cell r="I1081" t="str">
            <v>CORP LF</v>
          </cell>
          <cell r="J1081" t="str">
            <v>CORPORATE LANDFILL DISTRICT</v>
          </cell>
          <cell r="K1081" t="str">
            <v>CORPORATE</v>
          </cell>
          <cell r="L1081" t="str">
            <v>CORPORATE</v>
          </cell>
        </row>
        <row r="1082">
          <cell r="A1082" t="str">
            <v>I20</v>
          </cell>
          <cell r="B1082" t="str">
            <v>I20-10-A-OH-03O-050</v>
          </cell>
          <cell r="C1082">
            <v>674</v>
          </cell>
          <cell r="D1082">
            <v>6080</v>
          </cell>
          <cell r="F1082" t="str">
            <v>Glenwillow L/F - Bridge</v>
          </cell>
          <cell r="G1082" t="str">
            <v>BU-901</v>
          </cell>
          <cell r="H1082" t="str">
            <v>CORPORATE LANDFILLS</v>
          </cell>
          <cell r="I1082" t="str">
            <v>CORP LF</v>
          </cell>
          <cell r="J1082" t="str">
            <v>CORPORATE LANDFILL DISTRICT</v>
          </cell>
          <cell r="K1082" t="str">
            <v>CORPORATE</v>
          </cell>
          <cell r="L1082" t="str">
            <v>CORPORATE</v>
          </cell>
        </row>
        <row r="1083">
          <cell r="A1083" t="str">
            <v>X17</v>
          </cell>
          <cell r="B1083" t="str">
            <v>X17-10-A-PA-03O-050</v>
          </cell>
          <cell r="C1083">
            <v>1736</v>
          </cell>
          <cell r="D1083">
            <v>6081</v>
          </cell>
          <cell r="F1083" t="str">
            <v>Conestoga - Bridge</v>
          </cell>
          <cell r="G1083" t="str">
            <v>BU-901</v>
          </cell>
          <cell r="H1083" t="str">
            <v>CORPORATE LANDFILLS</v>
          </cell>
          <cell r="I1083" t="str">
            <v>CORP LF</v>
          </cell>
          <cell r="J1083" t="str">
            <v>CORPORATE LANDFILL DISTRICT</v>
          </cell>
          <cell r="K1083" t="str">
            <v>CORPORATE</v>
          </cell>
          <cell r="L1083" t="str">
            <v>CORPORATE</v>
          </cell>
        </row>
        <row r="1084">
          <cell r="A1084" t="str">
            <v>I63</v>
          </cell>
          <cell r="B1084" t="str">
            <v>I63-10-A-OH-03O-050</v>
          </cell>
          <cell r="C1084">
            <v>717</v>
          </cell>
          <cell r="D1084">
            <v>6082</v>
          </cell>
          <cell r="F1084" t="str">
            <v>Willow Creek L/F - Bridge</v>
          </cell>
          <cell r="G1084" t="str">
            <v>BU-901</v>
          </cell>
          <cell r="H1084" t="str">
            <v>CORPORATE LANDFILLS</v>
          </cell>
          <cell r="I1084" t="str">
            <v>CORP LF</v>
          </cell>
          <cell r="J1084" t="str">
            <v>CORPORATE LANDFILL DISTRICT</v>
          </cell>
          <cell r="K1084" t="str">
            <v>CORPORATE</v>
          </cell>
          <cell r="L1084" t="str">
            <v>CORPORATE</v>
          </cell>
        </row>
        <row r="1085">
          <cell r="A1085" t="str">
            <v>X30</v>
          </cell>
          <cell r="B1085" t="str">
            <v>X30-10-A-PA-03O-050</v>
          </cell>
          <cell r="C1085">
            <v>1749</v>
          </cell>
          <cell r="D1085">
            <v>6083</v>
          </cell>
          <cell r="F1085" t="str">
            <v>Imperial - Bridge</v>
          </cell>
          <cell r="G1085" t="str">
            <v>BU-901</v>
          </cell>
          <cell r="H1085" t="str">
            <v>CORPORATE LANDFILLS</v>
          </cell>
          <cell r="I1085" t="str">
            <v>CORP LF</v>
          </cell>
          <cell r="J1085" t="str">
            <v>CORPORATE LANDFILL DISTRICT</v>
          </cell>
          <cell r="K1085" t="str">
            <v>CORPORATE</v>
          </cell>
          <cell r="L1085" t="str">
            <v>CORPORATE</v>
          </cell>
        </row>
        <row r="1086">
          <cell r="A1086" t="str">
            <v>X51</v>
          </cell>
          <cell r="B1086" t="str">
            <v>X51-10-A-OH-03O-050</v>
          </cell>
          <cell r="C1086">
            <v>1770</v>
          </cell>
          <cell r="D1086">
            <v>6084</v>
          </cell>
          <cell r="F1086" t="str">
            <v>Ottawa County - Bridge</v>
          </cell>
          <cell r="G1086" t="str">
            <v>BU-901</v>
          </cell>
          <cell r="H1086" t="str">
            <v>CORPORATE LANDFILLS</v>
          </cell>
          <cell r="I1086" t="str">
            <v>CORP LF</v>
          </cell>
          <cell r="J1086" t="str">
            <v>CORPORATE LANDFILL DISTRICT</v>
          </cell>
          <cell r="K1086" t="str">
            <v>CORPORATE</v>
          </cell>
          <cell r="L1086" t="str">
            <v>CORPORATE</v>
          </cell>
        </row>
        <row r="1087">
          <cell r="A1087" t="str">
            <v>X50</v>
          </cell>
          <cell r="B1087" t="str">
            <v>X50-10-A-VA-03O-050</v>
          </cell>
          <cell r="C1087">
            <v>1769</v>
          </cell>
          <cell r="D1087">
            <v>6085</v>
          </cell>
          <cell r="F1087" t="str">
            <v>Old Dominion - Bridge</v>
          </cell>
          <cell r="G1087" t="str">
            <v>BU-901</v>
          </cell>
          <cell r="H1087" t="str">
            <v>CORPORATE LANDFILLS</v>
          </cell>
          <cell r="I1087" t="str">
            <v>CORP LF</v>
          </cell>
          <cell r="J1087" t="str">
            <v>CORPORATE LANDFILL DISTRICT</v>
          </cell>
          <cell r="K1087" t="str">
            <v>CORPORATE</v>
          </cell>
          <cell r="L1087" t="str">
            <v>CORPORATE</v>
          </cell>
        </row>
        <row r="1088">
          <cell r="A1088" t="str">
            <v>X34</v>
          </cell>
          <cell r="B1088" t="str">
            <v>X34-10-A-VA-03O-050</v>
          </cell>
          <cell r="C1088">
            <v>1753</v>
          </cell>
          <cell r="D1088">
            <v>6086</v>
          </cell>
          <cell r="F1088" t="str">
            <v>King &amp; Queen - Bridge</v>
          </cell>
          <cell r="G1088" t="str">
            <v>BU-901</v>
          </cell>
          <cell r="H1088" t="str">
            <v>CORPORATE LANDFILLS</v>
          </cell>
          <cell r="I1088" t="str">
            <v>CORP LF</v>
          </cell>
          <cell r="J1088" t="str">
            <v>CORPORATE LANDFILL DISTRICT</v>
          </cell>
          <cell r="K1088" t="str">
            <v>CORPORATE</v>
          </cell>
          <cell r="L1088" t="str">
            <v>CORPORATE</v>
          </cell>
        </row>
        <row r="1089">
          <cell r="A1089" t="str">
            <v>X55</v>
          </cell>
          <cell r="B1089" t="str">
            <v>X55-10-A-GA-03O-050</v>
          </cell>
          <cell r="C1089">
            <v>1774</v>
          </cell>
          <cell r="D1089">
            <v>6087</v>
          </cell>
          <cell r="F1089" t="str">
            <v>Richland Creek - Bridge</v>
          </cell>
          <cell r="G1089" t="str">
            <v>BU-901</v>
          </cell>
          <cell r="H1089" t="str">
            <v>CORPORATE LANDFILLS</v>
          </cell>
          <cell r="I1089" t="str">
            <v>CORP LF</v>
          </cell>
          <cell r="J1089" t="str">
            <v>CORPORATE LANDFILL DISTRICT</v>
          </cell>
          <cell r="K1089" t="str">
            <v>CORPORATE</v>
          </cell>
          <cell r="L1089" t="str">
            <v>CORPORATE</v>
          </cell>
        </row>
        <row r="1090">
          <cell r="A1090" t="str">
            <v>X27</v>
          </cell>
          <cell r="B1090" t="str">
            <v>X27-10-A-GA-03O-050</v>
          </cell>
          <cell r="C1090">
            <v>1746</v>
          </cell>
          <cell r="D1090">
            <v>6088</v>
          </cell>
          <cell r="F1090" t="str">
            <v>Hickory Ridge - Bridge</v>
          </cell>
          <cell r="G1090" t="str">
            <v>BU-901</v>
          </cell>
          <cell r="H1090" t="str">
            <v>CORPORATE LANDFILLS</v>
          </cell>
          <cell r="I1090" t="str">
            <v>CORP LF</v>
          </cell>
          <cell r="J1090" t="str">
            <v>CORPORATE LANDFILL DISTRICT</v>
          </cell>
          <cell r="K1090" t="str">
            <v>CORPORATE</v>
          </cell>
          <cell r="L1090" t="str">
            <v>CORPORATE</v>
          </cell>
        </row>
        <row r="1091">
          <cell r="A1091" t="str">
            <v>X20</v>
          </cell>
          <cell r="B1091" t="str">
            <v>X20-10-A-GA-03O-050</v>
          </cell>
          <cell r="C1091">
            <v>1739</v>
          </cell>
          <cell r="D1091">
            <v>6089</v>
          </cell>
          <cell r="F1091" t="str">
            <v>East Dekalb C&amp;D - Bridge</v>
          </cell>
          <cell r="G1091" t="str">
            <v>BU-901</v>
          </cell>
          <cell r="H1091" t="str">
            <v>CORPORATE LANDFILLS</v>
          </cell>
          <cell r="I1091" t="str">
            <v>CORP LF</v>
          </cell>
          <cell r="J1091" t="str">
            <v>CORPORATE LANDFILL DISTRICT</v>
          </cell>
          <cell r="K1091" t="str">
            <v>CORPORATE</v>
          </cell>
          <cell r="L1091" t="str">
            <v>CORPORATE</v>
          </cell>
        </row>
        <row r="1092">
          <cell r="A1092" t="str">
            <v>I51</v>
          </cell>
          <cell r="B1092" t="str">
            <v>I51-10-A-GA-03O-050</v>
          </cell>
          <cell r="C1092">
            <v>705</v>
          </cell>
          <cell r="D1092">
            <v>6090</v>
          </cell>
          <cell r="F1092" t="str">
            <v>Roberts Road L/F - Bridge</v>
          </cell>
          <cell r="G1092" t="str">
            <v>BU-901</v>
          </cell>
          <cell r="H1092" t="str">
            <v>CORPORATE LANDFILLS</v>
          </cell>
          <cell r="I1092" t="str">
            <v>CORP LF</v>
          </cell>
          <cell r="J1092" t="str">
            <v>CORPORATE LANDFILL DISTRICT</v>
          </cell>
          <cell r="K1092" t="str">
            <v>CORPORATE</v>
          </cell>
          <cell r="L1092" t="str">
            <v>CORPORATE</v>
          </cell>
        </row>
        <row r="1093">
          <cell r="A1093" t="str">
            <v>X53</v>
          </cell>
          <cell r="B1093" t="str">
            <v>X53-10-A-AL-03O-050</v>
          </cell>
          <cell r="C1093">
            <v>1772</v>
          </cell>
          <cell r="D1093">
            <v>6091</v>
          </cell>
          <cell r="F1093" t="str">
            <v>Pineview - Bridge</v>
          </cell>
          <cell r="G1093" t="str">
            <v>BU-901</v>
          </cell>
          <cell r="H1093" t="str">
            <v>CORPORATE LANDFILLS</v>
          </cell>
          <cell r="I1093" t="str">
            <v>CORP LF</v>
          </cell>
          <cell r="J1093" t="str">
            <v>CORPORATE LANDFILL DISTRICT</v>
          </cell>
          <cell r="K1093" t="str">
            <v>CORPORATE</v>
          </cell>
          <cell r="L1093" t="str">
            <v>CORPORATE</v>
          </cell>
        </row>
        <row r="1094">
          <cell r="A1094" t="str">
            <v>X63</v>
          </cell>
          <cell r="B1094" t="str">
            <v>X63-10-A-AL-03O-050</v>
          </cell>
          <cell r="C1094">
            <v>1782</v>
          </cell>
          <cell r="D1094">
            <v>6092</v>
          </cell>
          <cell r="F1094" t="str">
            <v>Timberlands - Bridge</v>
          </cell>
          <cell r="G1094" t="str">
            <v>BU-901</v>
          </cell>
          <cell r="H1094" t="str">
            <v>CORPORATE LANDFILLS</v>
          </cell>
          <cell r="I1094" t="str">
            <v>CORP LF</v>
          </cell>
          <cell r="J1094" t="str">
            <v>CORPORATE LANDFILL DISTRICT</v>
          </cell>
          <cell r="K1094" t="str">
            <v>CORPORATE</v>
          </cell>
          <cell r="L1094" t="str">
            <v>CORPORATE</v>
          </cell>
        </row>
        <row r="1095">
          <cell r="A1095" t="str">
            <v>X57</v>
          </cell>
          <cell r="B1095" t="str">
            <v>X57-10-A-NC-03O-050</v>
          </cell>
          <cell r="C1095">
            <v>1776</v>
          </cell>
          <cell r="D1095">
            <v>6093</v>
          </cell>
          <cell r="F1095" t="str">
            <v>Sampson County - Bridge</v>
          </cell>
          <cell r="G1095" t="str">
            <v>BU-901</v>
          </cell>
          <cell r="H1095" t="str">
            <v>CORPORATE LANDFILLS</v>
          </cell>
          <cell r="I1095" t="str">
            <v>CORP LF</v>
          </cell>
          <cell r="J1095" t="str">
            <v>CORPORATE LANDFILL DISTRICT</v>
          </cell>
          <cell r="K1095" t="str">
            <v>CORPORATE</v>
          </cell>
          <cell r="L1095" t="str">
            <v>CORPORATE</v>
          </cell>
        </row>
        <row r="1096">
          <cell r="A1096" t="str">
            <v>X28</v>
          </cell>
          <cell r="B1096" t="str">
            <v>X28-10-A-NC-03O-050</v>
          </cell>
          <cell r="C1096">
            <v>1747</v>
          </cell>
          <cell r="D1096">
            <v>6094</v>
          </cell>
          <cell r="F1096" t="str">
            <v>Holly Springs - Bridge</v>
          </cell>
          <cell r="G1096" t="str">
            <v>BU-901</v>
          </cell>
          <cell r="H1096" t="str">
            <v>CORPORATE LANDFILLS</v>
          </cell>
          <cell r="I1096" t="str">
            <v>CORP LF</v>
          </cell>
          <cell r="J1096" t="str">
            <v>CORPORATE LANDFILL DISTRICT</v>
          </cell>
          <cell r="K1096" t="str">
            <v>CORPORATE</v>
          </cell>
          <cell r="L1096" t="str">
            <v>CORPORATE</v>
          </cell>
        </row>
        <row r="1097">
          <cell r="A1097" t="str">
            <v>X33</v>
          </cell>
          <cell r="B1097" t="str">
            <v>X33-10-A-FL-03O-050</v>
          </cell>
          <cell r="C1097">
            <v>1752</v>
          </cell>
          <cell r="D1097">
            <v>6095</v>
          </cell>
          <cell r="F1097" t="str">
            <v>Jones Road - Bridge</v>
          </cell>
          <cell r="G1097" t="str">
            <v>BU-901</v>
          </cell>
          <cell r="H1097" t="str">
            <v>CORPORATE LANDFILLS</v>
          </cell>
          <cell r="I1097" t="str">
            <v>CORP LF</v>
          </cell>
          <cell r="J1097" t="str">
            <v>CORPORATE LANDFILL DISTRICT</v>
          </cell>
          <cell r="K1097" t="str">
            <v>CORPORATE</v>
          </cell>
          <cell r="L1097" t="str">
            <v>CORPORATE</v>
          </cell>
        </row>
        <row r="1098">
          <cell r="A1098" t="str">
            <v>X46</v>
          </cell>
          <cell r="B1098" t="str">
            <v>X46-10-A-FL-03O-050</v>
          </cell>
          <cell r="C1098">
            <v>1765</v>
          </cell>
          <cell r="D1098">
            <v>6096</v>
          </cell>
          <cell r="F1098" t="str">
            <v>Nassau - Bridge</v>
          </cell>
          <cell r="G1098" t="str">
            <v>BU-901</v>
          </cell>
          <cell r="H1098" t="str">
            <v>CORPORATE LANDFILLS</v>
          </cell>
          <cell r="I1098" t="str">
            <v>CORP LF</v>
          </cell>
          <cell r="J1098" t="str">
            <v>CORPORATE LANDFILL DISTRICT</v>
          </cell>
          <cell r="K1098" t="str">
            <v>CORPORATE</v>
          </cell>
          <cell r="L1098" t="str">
            <v>CORPORATE</v>
          </cell>
        </row>
        <row r="1099">
          <cell r="A1099" t="str">
            <v>X16</v>
          </cell>
          <cell r="B1099" t="str">
            <v>X16-10-A-FL-03O-050</v>
          </cell>
          <cell r="C1099">
            <v>1735</v>
          </cell>
          <cell r="D1099">
            <v>6097</v>
          </cell>
          <cell r="F1099" t="str">
            <v>Cone Road - Bridge</v>
          </cell>
          <cell r="G1099" t="str">
            <v>BU-901</v>
          </cell>
          <cell r="H1099" t="str">
            <v>CORPORATE LANDFILLS</v>
          </cell>
          <cell r="I1099" t="str">
            <v>CORP LF</v>
          </cell>
          <cell r="J1099" t="str">
            <v>CORPORATE LANDFILL DISTRICT</v>
          </cell>
          <cell r="K1099" t="str">
            <v>CORPORATE</v>
          </cell>
          <cell r="L1099" t="str">
            <v>CORPORATE</v>
          </cell>
        </row>
        <row r="1100">
          <cell r="A1100" t="str">
            <v>X15</v>
          </cell>
          <cell r="B1100" t="str">
            <v>X15-10-A-LA-03O-050</v>
          </cell>
          <cell r="C1100">
            <v>1734</v>
          </cell>
          <cell r="D1100">
            <v>6098</v>
          </cell>
          <cell r="F1100" t="str">
            <v>Colonial - Bridge</v>
          </cell>
          <cell r="G1100" t="str">
            <v>BU-901</v>
          </cell>
          <cell r="H1100" t="str">
            <v>CORPORATE LANDFILLS</v>
          </cell>
          <cell r="I1100" t="str">
            <v>CORP LF</v>
          </cell>
          <cell r="J1100" t="str">
            <v>CORPORATE LANDFILL DISTRICT</v>
          </cell>
          <cell r="K1100" t="str">
            <v>CORPORATE</v>
          </cell>
          <cell r="L1100" t="str">
            <v>CORPORATE</v>
          </cell>
        </row>
        <row r="1101">
          <cell r="A1101" t="str">
            <v>I03</v>
          </cell>
          <cell r="B1101" t="str">
            <v>I03-10-A-LA-03O-050</v>
          </cell>
          <cell r="C1101">
            <v>657</v>
          </cell>
          <cell r="D1101">
            <v>6099</v>
          </cell>
          <cell r="F1101" t="str">
            <v>Area 90 L/F - Bridge</v>
          </cell>
          <cell r="G1101" t="str">
            <v>BU-901</v>
          </cell>
          <cell r="H1101" t="str">
            <v>CORPORATE LANDFILLS</v>
          </cell>
          <cell r="I1101" t="str">
            <v>CORP LF</v>
          </cell>
          <cell r="J1101" t="str">
            <v>CORPORATE LANDFILL DISTRICT</v>
          </cell>
          <cell r="K1101" t="str">
            <v>CORPORATE</v>
          </cell>
          <cell r="L1101" t="str">
            <v>CORPORATE</v>
          </cell>
        </row>
        <row r="1102">
          <cell r="A1102" t="str">
            <v>I12</v>
          </cell>
          <cell r="B1102" t="str">
            <v>I12-10-A-LA-03O-050</v>
          </cell>
          <cell r="C1102">
            <v>666</v>
          </cell>
          <cell r="D1102">
            <v>6100</v>
          </cell>
          <cell r="F1102" t="str">
            <v>Crescent Acres L/F - Bridge</v>
          </cell>
          <cell r="G1102" t="str">
            <v>BU-901</v>
          </cell>
          <cell r="H1102" t="str">
            <v>CORPORATE LANDFILLS</v>
          </cell>
          <cell r="I1102" t="str">
            <v>CORP LF</v>
          </cell>
          <cell r="J1102" t="str">
            <v>CORPORATE LANDFILL DISTRICT</v>
          </cell>
          <cell r="K1102" t="str">
            <v>CORPORATE</v>
          </cell>
          <cell r="L1102" t="str">
            <v>CORPORATE</v>
          </cell>
        </row>
        <row r="1103">
          <cell r="A1103" t="str">
            <v>X39</v>
          </cell>
          <cell r="B1103" t="str">
            <v>X39-10-A-MS-03O-050</v>
          </cell>
          <cell r="C1103">
            <v>1758</v>
          </cell>
          <cell r="D1103">
            <v>6101</v>
          </cell>
          <cell r="F1103" t="str">
            <v>Little Dixie - Bridge</v>
          </cell>
          <cell r="G1103" t="str">
            <v>BU-901</v>
          </cell>
          <cell r="H1103" t="str">
            <v>CORPORATE LANDFILLS</v>
          </cell>
          <cell r="I1103" t="str">
            <v>CORP LF</v>
          </cell>
          <cell r="J1103" t="str">
            <v>CORPORATE LANDFILL DISTRICT</v>
          </cell>
          <cell r="K1103" t="str">
            <v>CORPORATE</v>
          </cell>
          <cell r="L1103" t="str">
            <v>CORPORATE</v>
          </cell>
        </row>
        <row r="1104">
          <cell r="A1104" t="str">
            <v>X13</v>
          </cell>
          <cell r="B1104" t="str">
            <v>X13-10-A-TN-03O-050</v>
          </cell>
          <cell r="C1104">
            <v>1732</v>
          </cell>
          <cell r="D1104">
            <v>6102</v>
          </cell>
          <cell r="F1104" t="str">
            <v>Carter Valley - Bridge</v>
          </cell>
          <cell r="G1104" t="str">
            <v>BU-901</v>
          </cell>
          <cell r="H1104" t="str">
            <v>CORPORATE LANDFILLS</v>
          </cell>
          <cell r="I1104" t="str">
            <v>CORP LF</v>
          </cell>
          <cell r="J1104" t="str">
            <v>CORPORATE LANDFILL DISTRICT</v>
          </cell>
          <cell r="K1104" t="str">
            <v>CORPORATE</v>
          </cell>
          <cell r="L1104" t="str">
            <v>CORPORATE</v>
          </cell>
        </row>
        <row r="1105">
          <cell r="A1105" t="str">
            <v>X32</v>
          </cell>
          <cell r="B1105" t="str">
            <v>X32-10-A-LA-03O-050</v>
          </cell>
          <cell r="C1105">
            <v>1751</v>
          </cell>
          <cell r="D1105">
            <v>6103</v>
          </cell>
          <cell r="F1105" t="str">
            <v>Jefferson Davis - Bridge</v>
          </cell>
          <cell r="G1105" t="str">
            <v>BU-901</v>
          </cell>
          <cell r="H1105" t="str">
            <v>CORPORATE LANDFILLS</v>
          </cell>
          <cell r="I1105" t="str">
            <v>CORP LF</v>
          </cell>
          <cell r="J1105" t="str">
            <v>CORPORATE LANDFILL DISTRICT</v>
          </cell>
          <cell r="K1105" t="str">
            <v>CORPORATE</v>
          </cell>
          <cell r="L1105" t="str">
            <v>CORPORATE</v>
          </cell>
        </row>
        <row r="1106">
          <cell r="A1106" t="str">
            <v>X48</v>
          </cell>
          <cell r="B1106" t="str">
            <v>X48-10-A-TN-03O-050</v>
          </cell>
          <cell r="C1106">
            <v>1767</v>
          </cell>
          <cell r="D1106">
            <v>6104</v>
          </cell>
          <cell r="F1106" t="str">
            <v>North Shelby - Bridge</v>
          </cell>
          <cell r="G1106" t="str">
            <v>BU-901</v>
          </cell>
          <cell r="H1106" t="str">
            <v>CORPORATE LANDFILLS</v>
          </cell>
          <cell r="I1106" t="str">
            <v>CORP LF</v>
          </cell>
          <cell r="J1106" t="str">
            <v>CORPORATE LANDFILL DISTRICT</v>
          </cell>
          <cell r="K1106" t="str">
            <v>CORPORATE</v>
          </cell>
          <cell r="L1106" t="str">
            <v>CORPORATE</v>
          </cell>
        </row>
        <row r="1107">
          <cell r="A1107" t="str">
            <v>X29</v>
          </cell>
          <cell r="B1107" t="str">
            <v>X29-10-A-TN-03O-050</v>
          </cell>
          <cell r="C1107">
            <v>1748</v>
          </cell>
          <cell r="D1107">
            <v>6105</v>
          </cell>
          <cell r="F1107" t="str">
            <v>Holmes Road - Bridge</v>
          </cell>
          <cell r="G1107" t="str">
            <v>BU-901</v>
          </cell>
          <cell r="H1107" t="str">
            <v>CORPORATE LANDFILLS</v>
          </cell>
          <cell r="I1107" t="str">
            <v>CORP LF</v>
          </cell>
          <cell r="J1107" t="str">
            <v>CORPORATE LANDFILL DISTRICT</v>
          </cell>
          <cell r="K1107" t="str">
            <v>CORPORATE</v>
          </cell>
          <cell r="L1107" t="str">
            <v>CORPORATE</v>
          </cell>
        </row>
        <row r="1108">
          <cell r="A1108" t="str">
            <v>X43</v>
          </cell>
          <cell r="B1108" t="str">
            <v>X43-10-A-TN-03O-050</v>
          </cell>
          <cell r="C1108">
            <v>1762</v>
          </cell>
          <cell r="D1108">
            <v>6106</v>
          </cell>
          <cell r="F1108" t="str">
            <v>Middlepoint - Bridge</v>
          </cell>
          <cell r="G1108" t="str">
            <v>BU-901</v>
          </cell>
          <cell r="H1108" t="str">
            <v>CORPORATE LANDFILLS</v>
          </cell>
          <cell r="I1108" t="str">
            <v>CORP LF</v>
          </cell>
          <cell r="J1108" t="str">
            <v>CORPORATE LANDFILL DISTRICT</v>
          </cell>
          <cell r="K1108" t="str">
            <v>CORPORATE</v>
          </cell>
          <cell r="L1108" t="str">
            <v>CORPORATE</v>
          </cell>
        </row>
        <row r="1109">
          <cell r="A1109" t="str">
            <v>X60</v>
          </cell>
          <cell r="B1109" t="str">
            <v>X60-10-A-TX-03O-050</v>
          </cell>
          <cell r="C1109">
            <v>1779</v>
          </cell>
          <cell r="D1109">
            <v>6107</v>
          </cell>
          <cell r="F1109" t="str">
            <v>Sunset Farms - Bridge</v>
          </cell>
          <cell r="G1109" t="str">
            <v>BU-901</v>
          </cell>
          <cell r="H1109" t="str">
            <v>CORPORATE LANDFILLS</v>
          </cell>
          <cell r="I1109" t="str">
            <v>CORP LF</v>
          </cell>
          <cell r="J1109" t="str">
            <v>CORPORATE LANDFILL DISTRICT</v>
          </cell>
          <cell r="K1109" t="str">
            <v>CORPORATE</v>
          </cell>
          <cell r="L1109" t="str">
            <v>CORPORATE</v>
          </cell>
        </row>
        <row r="1110">
          <cell r="A1110" t="str">
            <v>X58</v>
          </cell>
          <cell r="B1110" t="str">
            <v>X58-10-A-TX-03O-050</v>
          </cell>
          <cell r="C1110">
            <v>1777</v>
          </cell>
          <cell r="D1110">
            <v>6108</v>
          </cell>
          <cell r="F1110" t="str">
            <v>Sinton - Bridge</v>
          </cell>
          <cell r="G1110" t="str">
            <v>BU-901</v>
          </cell>
          <cell r="H1110" t="str">
            <v>CORPORATE LANDFILLS</v>
          </cell>
          <cell r="I1110" t="str">
            <v>CORP LF</v>
          </cell>
          <cell r="J1110" t="str">
            <v>CORPORATE LANDFILL DISTRICT</v>
          </cell>
          <cell r="K1110" t="str">
            <v>CORPORATE</v>
          </cell>
          <cell r="L1110" t="str">
            <v>CORPORATE</v>
          </cell>
        </row>
        <row r="1111">
          <cell r="A1111" t="str">
            <v>X38</v>
          </cell>
          <cell r="B1111" t="str">
            <v>X38-10-A-TX-03O-050</v>
          </cell>
          <cell r="C1111">
            <v>1757</v>
          </cell>
          <cell r="D1111">
            <v>6109</v>
          </cell>
          <cell r="F1111" t="str">
            <v>Lewisville - Bridge</v>
          </cell>
          <cell r="G1111" t="str">
            <v>BU-901</v>
          </cell>
          <cell r="H1111" t="str">
            <v>CORPORATE LANDFILLS</v>
          </cell>
          <cell r="I1111" t="str">
            <v>CORP LF</v>
          </cell>
          <cell r="J1111" t="str">
            <v>CORPORATE LANDFILL DISTRICT</v>
          </cell>
          <cell r="K1111" t="str">
            <v>CORPORATE</v>
          </cell>
          <cell r="L1111" t="str">
            <v>CORPORATE</v>
          </cell>
        </row>
        <row r="1112">
          <cell r="A1112" t="str">
            <v>X31</v>
          </cell>
          <cell r="B1112" t="str">
            <v>X31-10-A-TX-03O-050</v>
          </cell>
          <cell r="C1112">
            <v>1750</v>
          </cell>
          <cell r="D1112">
            <v>6110</v>
          </cell>
          <cell r="F1112" t="str">
            <v>Itasca- Bridge</v>
          </cell>
          <cell r="G1112" t="str">
            <v>BU-901</v>
          </cell>
          <cell r="H1112" t="str">
            <v>CORPORATE LANDFILLS</v>
          </cell>
          <cell r="I1112" t="str">
            <v>CORP LF</v>
          </cell>
          <cell r="J1112" t="str">
            <v>CORPORATE LANDFILL DISTRICT</v>
          </cell>
          <cell r="K1112" t="str">
            <v>CORPORATE</v>
          </cell>
          <cell r="L1112" t="str">
            <v>CORPORATE</v>
          </cell>
        </row>
        <row r="1113">
          <cell r="A1113" t="str">
            <v>I25</v>
          </cell>
          <cell r="B1113" t="str">
            <v>I25-10-A-TX-03O-050</v>
          </cell>
          <cell r="C1113">
            <v>679</v>
          </cell>
          <cell r="D1113">
            <v>6111</v>
          </cell>
          <cell r="F1113" t="str">
            <v>Itasca    L/F - Bridge</v>
          </cell>
          <cell r="G1113" t="str">
            <v>BU-901</v>
          </cell>
          <cell r="H1113" t="str">
            <v>CORPORATE LANDFILLS</v>
          </cell>
          <cell r="I1113" t="str">
            <v>CORP LF</v>
          </cell>
          <cell r="J1113" t="str">
            <v>CORPORATE LANDFILL DISTRICT</v>
          </cell>
          <cell r="K1113" t="str">
            <v>CORPORATE</v>
          </cell>
          <cell r="L1113" t="str">
            <v>CORPORATE</v>
          </cell>
        </row>
        <row r="1114">
          <cell r="A1114" t="str">
            <v>X23</v>
          </cell>
          <cell r="B1114" t="str">
            <v>X23-10-A-TX-03O-050</v>
          </cell>
          <cell r="C1114">
            <v>1742</v>
          </cell>
          <cell r="D1114">
            <v>6112</v>
          </cell>
          <cell r="F1114" t="str">
            <v>FM521 (Blueridge) - Bridge</v>
          </cell>
          <cell r="G1114" t="str">
            <v>BU-901</v>
          </cell>
          <cell r="H1114" t="str">
            <v>CORPORATE LANDFILLS</v>
          </cell>
          <cell r="I1114" t="str">
            <v>CORP LF</v>
          </cell>
          <cell r="J1114" t="str">
            <v>CORPORATE LANDFILL DISTRICT</v>
          </cell>
          <cell r="K1114" t="str">
            <v>CORPORATE</v>
          </cell>
          <cell r="L1114" t="str">
            <v>CORPORATE</v>
          </cell>
        </row>
        <row r="1115">
          <cell r="A1115" t="str">
            <v>X42</v>
          </cell>
          <cell r="B1115" t="str">
            <v>X42-10-A-TX-03O-050</v>
          </cell>
          <cell r="C1115">
            <v>1761</v>
          </cell>
          <cell r="D1115">
            <v>6113</v>
          </cell>
          <cell r="F1115" t="str">
            <v>McCarty Road - Bridge</v>
          </cell>
          <cell r="G1115" t="str">
            <v>BU-901</v>
          </cell>
          <cell r="H1115" t="str">
            <v>CORPORATE LANDFILLS</v>
          </cell>
          <cell r="I1115" t="str">
            <v>CORP LF</v>
          </cell>
          <cell r="J1115" t="str">
            <v>CORPORATE LANDFILL DISTRICT</v>
          </cell>
          <cell r="K1115" t="str">
            <v>CORPORATE</v>
          </cell>
          <cell r="L1115" t="str">
            <v>CORPORATE</v>
          </cell>
        </row>
        <row r="1116">
          <cell r="A1116" t="str">
            <v>X25</v>
          </cell>
          <cell r="B1116" t="str">
            <v>X25-10-A-TX-03O-050</v>
          </cell>
          <cell r="C1116">
            <v>1744</v>
          </cell>
          <cell r="D1116">
            <v>6114</v>
          </cell>
          <cell r="F1116" t="str">
            <v>Galveston Cty - Bridge</v>
          </cell>
          <cell r="G1116" t="str">
            <v>BU-901</v>
          </cell>
          <cell r="H1116" t="str">
            <v>CORPORATE LANDFILLS</v>
          </cell>
          <cell r="I1116" t="str">
            <v>CORP LF</v>
          </cell>
          <cell r="J1116" t="str">
            <v>CORPORATE LANDFILL DISTRICT</v>
          </cell>
          <cell r="K1116" t="str">
            <v>CORPORATE</v>
          </cell>
          <cell r="L1116" t="str">
            <v>CORPORATE</v>
          </cell>
        </row>
        <row r="1117">
          <cell r="A1117" t="str">
            <v>X26</v>
          </cell>
          <cell r="B1117" t="str">
            <v>X26-10-A-TX-03O-050</v>
          </cell>
          <cell r="C1117">
            <v>1745</v>
          </cell>
          <cell r="D1117">
            <v>6115</v>
          </cell>
          <cell r="F1117" t="str">
            <v>Gulf West - Bridge</v>
          </cell>
          <cell r="G1117" t="str">
            <v>BU-901</v>
          </cell>
          <cell r="H1117" t="str">
            <v>CORPORATE LANDFILLS</v>
          </cell>
          <cell r="I1117" t="str">
            <v>CORP LF</v>
          </cell>
          <cell r="J1117" t="str">
            <v>CORPORATE LANDFILL DISTRICT</v>
          </cell>
          <cell r="K1117" t="str">
            <v>CORPORATE</v>
          </cell>
          <cell r="L1117" t="str">
            <v>CORPORATE</v>
          </cell>
        </row>
        <row r="1118">
          <cell r="A1118" t="str">
            <v>X66</v>
          </cell>
          <cell r="B1118" t="str">
            <v>X66-10-A-TX-03O-050</v>
          </cell>
          <cell r="C1118">
            <v>1785</v>
          </cell>
          <cell r="D1118">
            <v>6116</v>
          </cell>
          <cell r="F1118" t="str">
            <v>Whispering Pines - Bridge</v>
          </cell>
          <cell r="G1118" t="str">
            <v>BU-901</v>
          </cell>
          <cell r="H1118" t="str">
            <v>CORPORATE LANDFILLS</v>
          </cell>
          <cell r="I1118" t="str">
            <v>CORP LF</v>
          </cell>
          <cell r="J1118" t="str">
            <v>CORPORATE LANDFILL DISTRICT</v>
          </cell>
          <cell r="K1118" t="str">
            <v>CORPORATE</v>
          </cell>
          <cell r="L1118" t="str">
            <v>CORPORATE</v>
          </cell>
        </row>
        <row r="1119">
          <cell r="A1119" t="str">
            <v>X40</v>
          </cell>
          <cell r="B1119" t="str">
            <v>X40-10-A-AR-03O-050</v>
          </cell>
          <cell r="C1119">
            <v>1759</v>
          </cell>
          <cell r="D1119">
            <v>6117</v>
          </cell>
          <cell r="F1119" t="str">
            <v>Little Rock - Bridge</v>
          </cell>
          <cell r="G1119" t="str">
            <v>BU-901</v>
          </cell>
          <cell r="H1119" t="str">
            <v>CORPORATE LANDFILLS</v>
          </cell>
          <cell r="I1119" t="str">
            <v>CORP LF</v>
          </cell>
          <cell r="J1119" t="str">
            <v>CORPORATE LANDFILL DISTRICT</v>
          </cell>
          <cell r="K1119" t="str">
            <v>CORPORATE</v>
          </cell>
          <cell r="L1119" t="str">
            <v>CORPORATE</v>
          </cell>
        </row>
        <row r="1120">
          <cell r="A1120" t="str">
            <v>X11</v>
          </cell>
          <cell r="B1120" t="str">
            <v>X11-10-A-OK-03O-050</v>
          </cell>
          <cell r="C1120">
            <v>1730</v>
          </cell>
          <cell r="D1120">
            <v>6118</v>
          </cell>
          <cell r="F1120" t="str">
            <v>Canadian Valley - Bridge</v>
          </cell>
          <cell r="G1120" t="str">
            <v>BU-901</v>
          </cell>
          <cell r="H1120" t="str">
            <v>CORPORATE LANDFILLS</v>
          </cell>
          <cell r="I1120" t="str">
            <v>CORP LF</v>
          </cell>
          <cell r="J1120" t="str">
            <v>CORPORATE LANDFILL DISTRICT</v>
          </cell>
          <cell r="K1120" t="str">
            <v>CORPORATE</v>
          </cell>
          <cell r="L1120" t="str">
            <v>CORPORATE</v>
          </cell>
        </row>
        <row r="1121">
          <cell r="A1121" t="str">
            <v>X62</v>
          </cell>
          <cell r="B1121" t="str">
            <v>X62-10-A-TX-03O-050</v>
          </cell>
          <cell r="C1121">
            <v>1781</v>
          </cell>
          <cell r="D1121">
            <v>6119</v>
          </cell>
          <cell r="F1121" t="str">
            <v>Tessman Road - Bridge</v>
          </cell>
          <cell r="G1121" t="str">
            <v>BU-901</v>
          </cell>
          <cell r="H1121" t="str">
            <v>CORPORATE LANDFILLS</v>
          </cell>
          <cell r="I1121" t="str">
            <v>CORP LF</v>
          </cell>
          <cell r="J1121" t="str">
            <v>CORPORATE LANDFILL DISTRICT</v>
          </cell>
          <cell r="K1121" t="str">
            <v>CORPORATE</v>
          </cell>
          <cell r="L1121" t="str">
            <v>CORPORATE</v>
          </cell>
        </row>
        <row r="1122">
          <cell r="A1122" t="str">
            <v>X04</v>
          </cell>
          <cell r="B1122" t="str">
            <v>X04-10-A-TX-03O-050</v>
          </cell>
          <cell r="C1122">
            <v>1723</v>
          </cell>
          <cell r="D1122">
            <v>6120</v>
          </cell>
          <cell r="F1122" t="str">
            <v>Beaumont - Bridge</v>
          </cell>
          <cell r="G1122" t="str">
            <v>BU-901</v>
          </cell>
          <cell r="H1122" t="str">
            <v>CORPORATE LANDFILLS</v>
          </cell>
          <cell r="I1122" t="str">
            <v>CORP LF</v>
          </cell>
          <cell r="J1122" t="str">
            <v>CORPORATE LANDFILL DISTRICT</v>
          </cell>
          <cell r="K1122" t="str">
            <v>CORPORATE</v>
          </cell>
          <cell r="L1122" t="str">
            <v>CORPORATE</v>
          </cell>
        </row>
        <row r="1123">
          <cell r="A1123" t="str">
            <v>X02</v>
          </cell>
          <cell r="B1123" t="str">
            <v>X02-10-A-TX-03O-050</v>
          </cell>
          <cell r="C1123">
            <v>1721</v>
          </cell>
          <cell r="D1123">
            <v>6121</v>
          </cell>
          <cell r="F1123" t="str">
            <v>Amarillo - Bridge</v>
          </cell>
          <cell r="G1123" t="str">
            <v>BU-901</v>
          </cell>
          <cell r="H1123" t="str">
            <v>CORPORATE LANDFILLS</v>
          </cell>
          <cell r="I1123" t="str">
            <v>CORP LF</v>
          </cell>
          <cell r="J1123" t="str">
            <v>CORPORATE LANDFILL DISTRICT</v>
          </cell>
          <cell r="K1123" t="str">
            <v>CORPORATE</v>
          </cell>
          <cell r="L1123" t="str">
            <v>CORPORATE</v>
          </cell>
        </row>
        <row r="1124">
          <cell r="A1124" t="str">
            <v>X18</v>
          </cell>
          <cell r="B1124" t="str">
            <v>X18-10-A-TX-03O-050</v>
          </cell>
          <cell r="C1124">
            <v>1737</v>
          </cell>
          <cell r="D1124">
            <v>6122</v>
          </cell>
          <cell r="F1124" t="str">
            <v>Donna - Bridge</v>
          </cell>
          <cell r="G1124" t="str">
            <v>BU-901</v>
          </cell>
          <cell r="H1124" t="str">
            <v>CORPORATE LANDFILLS</v>
          </cell>
          <cell r="I1124" t="str">
            <v>CORP LF</v>
          </cell>
          <cell r="J1124" t="str">
            <v>CORPORATE LANDFILL DISTRICT</v>
          </cell>
          <cell r="K1124" t="str">
            <v>CORPORATE</v>
          </cell>
          <cell r="L1124" t="str">
            <v>CORPORATE</v>
          </cell>
        </row>
        <row r="1125">
          <cell r="A1125" t="str">
            <v>X61</v>
          </cell>
          <cell r="B1125" t="str">
            <v>X61-10-A-CA-03O-050</v>
          </cell>
          <cell r="C1125">
            <v>1780</v>
          </cell>
          <cell r="D1125">
            <v>6123</v>
          </cell>
          <cell r="F1125" t="str">
            <v>Sunshine Canyon - Bridge</v>
          </cell>
          <cell r="G1125" t="str">
            <v>BU-901</v>
          </cell>
          <cell r="H1125" t="str">
            <v>CORPORATE LANDFILLS</v>
          </cell>
          <cell r="I1125" t="str">
            <v>CORP LF</v>
          </cell>
          <cell r="J1125" t="str">
            <v>CORPORATE LANDFILL DISTRICT</v>
          </cell>
          <cell r="K1125" t="str">
            <v>CORPORATE</v>
          </cell>
          <cell r="L1125" t="str">
            <v>CORPORATE</v>
          </cell>
        </row>
        <row r="1126">
          <cell r="A1126" t="str">
            <v>X35</v>
          </cell>
          <cell r="B1126" t="str">
            <v>X35-10-A-AZ-03O-050</v>
          </cell>
          <cell r="C1126">
            <v>1754</v>
          </cell>
          <cell r="D1126">
            <v>6124</v>
          </cell>
          <cell r="F1126" t="str">
            <v>La Paz County - Bridge</v>
          </cell>
          <cell r="G1126" t="str">
            <v>BU-901</v>
          </cell>
          <cell r="H1126" t="str">
            <v>CORPORATE LANDFILLS</v>
          </cell>
          <cell r="I1126" t="str">
            <v>CORP LF</v>
          </cell>
          <cell r="J1126" t="str">
            <v>CORPORATE LANDFILL DISTRICT</v>
          </cell>
          <cell r="K1126" t="str">
            <v>CORPORATE</v>
          </cell>
          <cell r="L1126" t="str">
            <v>CORPORATE</v>
          </cell>
        </row>
        <row r="1127">
          <cell r="A1127" t="str">
            <v>X56</v>
          </cell>
          <cell r="B1127" t="str">
            <v>X56-10-A-CO-03O-050</v>
          </cell>
          <cell r="C1127">
            <v>1775</v>
          </cell>
          <cell r="D1127">
            <v>6125</v>
          </cell>
          <cell r="F1127" t="str">
            <v>RPS Jeffco - Bridge</v>
          </cell>
          <cell r="G1127" t="str">
            <v>BU-901</v>
          </cell>
          <cell r="H1127" t="str">
            <v>CORPORATE LANDFILLS</v>
          </cell>
          <cell r="I1127" t="str">
            <v>CORP LF</v>
          </cell>
          <cell r="J1127" t="str">
            <v>CORPORATE LANDFILL DISTRICT</v>
          </cell>
          <cell r="K1127" t="str">
            <v>CORPORATE</v>
          </cell>
          <cell r="L1127" t="str">
            <v>CORPORATE</v>
          </cell>
        </row>
        <row r="1128">
          <cell r="A1128" t="str">
            <v>X64</v>
          </cell>
          <cell r="B1128" t="str">
            <v>X64-10-A-CO-03O-050</v>
          </cell>
          <cell r="C1128">
            <v>1783</v>
          </cell>
          <cell r="D1128">
            <v>6126</v>
          </cell>
          <cell r="F1128" t="str">
            <v>Tower - Bridge</v>
          </cell>
          <cell r="G1128" t="str">
            <v>BU-901</v>
          </cell>
          <cell r="H1128" t="str">
            <v>CORPORATE LANDFILLS</v>
          </cell>
          <cell r="I1128" t="str">
            <v>CORP LF</v>
          </cell>
          <cell r="J1128" t="str">
            <v>CORPORATE LANDFILL DISTRICT</v>
          </cell>
          <cell r="K1128" t="str">
            <v>CORPORATE</v>
          </cell>
          <cell r="L1128" t="str">
            <v>CORPORATE</v>
          </cell>
        </row>
        <row r="1129">
          <cell r="A1129" t="str">
            <v>X47</v>
          </cell>
          <cell r="B1129" t="str">
            <v>X47-10-A-CA-03O-050</v>
          </cell>
          <cell r="C1129">
            <v>1766</v>
          </cell>
          <cell r="D1129">
            <v>6127</v>
          </cell>
          <cell r="F1129" t="str">
            <v>Newby Island - Bridge</v>
          </cell>
          <cell r="G1129" t="str">
            <v>BU-901</v>
          </cell>
          <cell r="H1129" t="str">
            <v>CORPORATE LANDFILLS</v>
          </cell>
          <cell r="I1129" t="str">
            <v>CORP LF</v>
          </cell>
          <cell r="J1129" t="str">
            <v>CORPORATE LANDFILL DISTRICT</v>
          </cell>
          <cell r="K1129" t="str">
            <v>CORPORATE</v>
          </cell>
          <cell r="L1129" t="str">
            <v>CORPORATE</v>
          </cell>
        </row>
        <row r="1130">
          <cell r="A1130" t="str">
            <v>I09</v>
          </cell>
          <cell r="B1130" t="str">
            <v>I09-10-A-CA-03O-050</v>
          </cell>
          <cell r="C1130">
            <v>663</v>
          </cell>
          <cell r="D1130">
            <v>6128</v>
          </cell>
          <cell r="F1130" t="str">
            <v>Chateau Fresno L/F - Bridge</v>
          </cell>
          <cell r="G1130" t="str">
            <v>BU-901</v>
          </cell>
          <cell r="H1130" t="str">
            <v>CORPORATE LANDFILLS</v>
          </cell>
          <cell r="I1130" t="str">
            <v>CORP LF</v>
          </cell>
          <cell r="J1130" t="str">
            <v>CORPORATE LANDFILL DISTRICT</v>
          </cell>
          <cell r="K1130" t="str">
            <v>CORPORATE</v>
          </cell>
          <cell r="L1130" t="str">
            <v>CORPORATE</v>
          </cell>
        </row>
        <row r="1131">
          <cell r="A1131" t="str">
            <v>X52</v>
          </cell>
          <cell r="B1131" t="str">
            <v>X52-10-A-MN-03O-050</v>
          </cell>
          <cell r="C1131">
            <v>1771</v>
          </cell>
          <cell r="D1131">
            <v>6129</v>
          </cell>
          <cell r="F1131" t="str">
            <v>Pine Bend - Bridge</v>
          </cell>
          <cell r="G1131" t="str">
            <v>BU-901</v>
          </cell>
          <cell r="H1131" t="str">
            <v>CORPORATE LANDFILLS</v>
          </cell>
          <cell r="I1131" t="str">
            <v>CORP LF</v>
          </cell>
          <cell r="J1131" t="str">
            <v>CORPORATE LANDFILL DISTRICT</v>
          </cell>
          <cell r="K1131" t="str">
            <v>CORPORATE</v>
          </cell>
          <cell r="L1131" t="str">
            <v>CORPORATE</v>
          </cell>
        </row>
        <row r="1132">
          <cell r="A1132" t="str">
            <v>I64</v>
          </cell>
          <cell r="B1132" t="str">
            <v>I64-10-A-MN-03O-050</v>
          </cell>
          <cell r="C1132">
            <v>718</v>
          </cell>
          <cell r="D1132">
            <v>6130</v>
          </cell>
          <cell r="F1132" t="str">
            <v>Woodlake L/F - Bridge</v>
          </cell>
          <cell r="G1132" t="str">
            <v>BU-901</v>
          </cell>
          <cell r="H1132" t="str">
            <v>CORPORATE LANDFILLS</v>
          </cell>
          <cell r="I1132" t="str">
            <v>CORP LF</v>
          </cell>
          <cell r="J1132" t="str">
            <v>CORPORATE LANDFILL DISTRICT</v>
          </cell>
          <cell r="K1132" t="str">
            <v>CORPORATE</v>
          </cell>
          <cell r="L1132" t="str">
            <v>CORPORATE</v>
          </cell>
        </row>
        <row r="1133">
          <cell r="A1133" t="str">
            <v>X03</v>
          </cell>
          <cell r="B1133" t="str">
            <v>X03-10-A-MO-03O-050</v>
          </cell>
          <cell r="C1133">
            <v>1722</v>
          </cell>
          <cell r="D1133">
            <v>6131</v>
          </cell>
          <cell r="F1133" t="str">
            <v>Backridge - Bridge</v>
          </cell>
          <cell r="G1133" t="str">
            <v>BU-901</v>
          </cell>
          <cell r="H1133" t="str">
            <v>CORPORATE LANDFILLS</v>
          </cell>
          <cell r="I1133" t="str">
            <v>CORP LF</v>
          </cell>
          <cell r="J1133" t="str">
            <v>CORPORATE LANDFILL DISTRICT</v>
          </cell>
          <cell r="K1133" t="str">
            <v>CORPORATE</v>
          </cell>
          <cell r="L1133" t="str">
            <v>CORPORATE</v>
          </cell>
        </row>
        <row r="1134">
          <cell r="A1134" t="str">
            <v>I35</v>
          </cell>
          <cell r="B1134" t="str">
            <v>I35-10-A-IL-03O-050</v>
          </cell>
          <cell r="C1134">
            <v>689</v>
          </cell>
          <cell r="D1134">
            <v>6132</v>
          </cell>
          <cell r="F1134" t="str">
            <v>Modern L/F - Bridge</v>
          </cell>
          <cell r="G1134" t="str">
            <v>BU-901</v>
          </cell>
          <cell r="H1134" t="str">
            <v>CORPORATE LANDFILLS</v>
          </cell>
          <cell r="I1134" t="str">
            <v>CORP LF</v>
          </cell>
          <cell r="J1134" t="str">
            <v>CORPORATE LANDFILL DISTRICT</v>
          </cell>
          <cell r="K1134" t="str">
            <v>CORPORATE</v>
          </cell>
          <cell r="L1134" t="str">
            <v>CORPORATE</v>
          </cell>
        </row>
        <row r="1135">
          <cell r="A1135" t="str">
            <v>I34</v>
          </cell>
          <cell r="B1135" t="str">
            <v>I34-10-A-MO-03O-050</v>
          </cell>
          <cell r="C1135">
            <v>688</v>
          </cell>
          <cell r="D1135">
            <v>6133</v>
          </cell>
          <cell r="F1135" t="str">
            <v>Missouri Pass L/F - Bridge</v>
          </cell>
          <cell r="G1135" t="str">
            <v>BU-901</v>
          </cell>
          <cell r="H1135" t="str">
            <v>CORPORATE LANDFILLS</v>
          </cell>
          <cell r="I1135" t="str">
            <v>CORP LF</v>
          </cell>
          <cell r="J1135" t="str">
            <v>CORPORATE LANDFILL DISTRICT</v>
          </cell>
          <cell r="K1135" t="str">
            <v>CORPORATE</v>
          </cell>
          <cell r="L1135" t="str">
            <v>CORPORATE</v>
          </cell>
        </row>
        <row r="1136">
          <cell r="A1136" t="str">
            <v>X36</v>
          </cell>
          <cell r="B1136" t="str">
            <v>X36-10-A-WI-03O-050</v>
          </cell>
          <cell r="C1136">
            <v>1755</v>
          </cell>
          <cell r="D1136">
            <v>6134</v>
          </cell>
          <cell r="F1136" t="str">
            <v>LAD (Rice Lake) - Bridge</v>
          </cell>
          <cell r="G1136" t="str">
            <v>BU-901</v>
          </cell>
          <cell r="H1136" t="str">
            <v>CORPORATE LANDFILLS</v>
          </cell>
          <cell r="I1136" t="str">
            <v>CORP LF</v>
          </cell>
          <cell r="J1136" t="str">
            <v>CORPORATE LANDFILL DISTRICT</v>
          </cell>
          <cell r="K1136" t="str">
            <v>CORPORATE</v>
          </cell>
          <cell r="L1136" t="str">
            <v>CORPORATE</v>
          </cell>
        </row>
        <row r="1137">
          <cell r="A1137" t="str">
            <v>I32</v>
          </cell>
          <cell r="B1137" t="str">
            <v>I32-10-A-IL-03O-050</v>
          </cell>
          <cell r="C1137">
            <v>686</v>
          </cell>
          <cell r="D1137">
            <v>6135</v>
          </cell>
          <cell r="F1137" t="str">
            <v>Mallard Lake L/F - Bridge</v>
          </cell>
          <cell r="G1137" t="str">
            <v>BU-901</v>
          </cell>
          <cell r="H1137" t="str">
            <v>CORPORATE LANDFILLS</v>
          </cell>
          <cell r="I1137" t="str">
            <v>CORP LF</v>
          </cell>
          <cell r="J1137" t="str">
            <v>CORPORATE LANDFILL DISTRICT</v>
          </cell>
          <cell r="K1137" t="str">
            <v>CORPORATE</v>
          </cell>
          <cell r="L1137" t="str">
            <v>CORPORATE</v>
          </cell>
        </row>
        <row r="1138">
          <cell r="A1138" t="str">
            <v>X37</v>
          </cell>
          <cell r="B1138" t="str">
            <v>X37-10-A-IN-03O-050</v>
          </cell>
          <cell r="C1138">
            <v>1756</v>
          </cell>
          <cell r="D1138">
            <v>6136</v>
          </cell>
          <cell r="F1138" t="str">
            <v>Laubscher Meadows - Bridge</v>
          </cell>
          <cell r="G1138" t="str">
            <v>BU-901</v>
          </cell>
          <cell r="H1138" t="str">
            <v>CORPORATE LANDFILLS</v>
          </cell>
          <cell r="I1138" t="str">
            <v>CORP LF</v>
          </cell>
          <cell r="J1138" t="str">
            <v>CORPORATE LANDFILL DISTRICT</v>
          </cell>
          <cell r="K1138" t="str">
            <v>CORPORATE</v>
          </cell>
          <cell r="L1138" t="str">
            <v>CORPORATE</v>
          </cell>
        </row>
        <row r="1139">
          <cell r="A1139" t="str">
            <v>X01</v>
          </cell>
          <cell r="B1139" t="str">
            <v>X01-10-A-TX-03O-050</v>
          </cell>
          <cell r="C1139">
            <v>1720</v>
          </cell>
          <cell r="D1139">
            <v>6137</v>
          </cell>
          <cell r="F1139" t="str">
            <v>Abilene - Bridge</v>
          </cell>
          <cell r="G1139" t="str">
            <v>BU-901</v>
          </cell>
          <cell r="H1139" t="str">
            <v>CORPORATE LANDFILLS</v>
          </cell>
          <cell r="I1139" t="str">
            <v>CORP LF</v>
          </cell>
          <cell r="J1139" t="str">
            <v>CORPORATE LANDFILL DISTRICT</v>
          </cell>
          <cell r="K1139" t="str">
            <v>CORPORATE</v>
          </cell>
          <cell r="L1139" t="str">
            <v>CORPORATE</v>
          </cell>
        </row>
        <row r="1140">
          <cell r="A1140" t="str">
            <v>X54</v>
          </cell>
          <cell r="B1140" t="str">
            <v>X54-10-A-FL-03O-050</v>
          </cell>
          <cell r="C1140">
            <v>1773</v>
          </cell>
          <cell r="D1140">
            <v>6138</v>
          </cell>
          <cell r="F1140" t="str">
            <v>Polk County - Bridge</v>
          </cell>
          <cell r="G1140" t="str">
            <v>BU-901</v>
          </cell>
          <cell r="H1140" t="str">
            <v>CORPORATE LANDFILLS</v>
          </cell>
          <cell r="I1140" t="str">
            <v>CORP LF</v>
          </cell>
          <cell r="J1140" t="str">
            <v>CORPORATE LANDFILL DISTRICT</v>
          </cell>
          <cell r="K1140" t="str">
            <v>CORPORATE</v>
          </cell>
          <cell r="L1140" t="str">
            <v>CORPORATE</v>
          </cell>
        </row>
        <row r="1141">
          <cell r="A1141" t="str">
            <v>X24</v>
          </cell>
          <cell r="B1141" t="str">
            <v>X24-10-A-CO-03O-050</v>
          </cell>
          <cell r="C1141">
            <v>1743</v>
          </cell>
          <cell r="D1141">
            <v>6139</v>
          </cell>
          <cell r="F1141" t="str">
            <v>Fountain Valley - Bridge</v>
          </cell>
          <cell r="G1141" t="str">
            <v>BU-901</v>
          </cell>
          <cell r="H1141" t="str">
            <v>CORPORATE LANDFILLS</v>
          </cell>
          <cell r="I1141" t="str">
            <v>CORP LF</v>
          </cell>
          <cell r="J1141" t="str">
            <v>CORPORATE LANDFILL DISTRICT</v>
          </cell>
          <cell r="K1141" t="str">
            <v>CORPORATE</v>
          </cell>
          <cell r="L1141" t="str">
            <v>CORPORATE</v>
          </cell>
        </row>
        <row r="1142">
          <cell r="A1142" t="str">
            <v>X45</v>
          </cell>
          <cell r="B1142" t="str">
            <v>X45-10-A-AL-03O-050</v>
          </cell>
          <cell r="C1142">
            <v>1764</v>
          </cell>
          <cell r="D1142">
            <v>6140</v>
          </cell>
          <cell r="F1142" t="str">
            <v>Morris Farms - Bridge</v>
          </cell>
          <cell r="G1142" t="str">
            <v>BU-901</v>
          </cell>
          <cell r="H1142" t="str">
            <v>CORPORATE LANDFILLS</v>
          </cell>
          <cell r="I1142" t="str">
            <v>CORP LF</v>
          </cell>
          <cell r="J1142" t="str">
            <v>CORPORATE LANDFILL DISTRICT</v>
          </cell>
          <cell r="K1142" t="str">
            <v>CORPORATE</v>
          </cell>
          <cell r="L1142" t="str">
            <v>CORPORATE</v>
          </cell>
        </row>
        <row r="1143">
          <cell r="A1143" t="str">
            <v>X05</v>
          </cell>
          <cell r="B1143" t="str">
            <v>X05-10-A-KY-03O-050</v>
          </cell>
          <cell r="C1143">
            <v>1724</v>
          </cell>
          <cell r="D1143">
            <v>6141</v>
          </cell>
          <cell r="F1143" t="str">
            <v>Benson Valley - Bridge</v>
          </cell>
          <cell r="G1143" t="str">
            <v>BU-901</v>
          </cell>
          <cell r="H1143" t="str">
            <v>CORPORATE LANDFILLS</v>
          </cell>
          <cell r="I1143" t="str">
            <v>CORP LF</v>
          </cell>
          <cell r="J1143" t="str">
            <v>CORPORATE LANDFILL DISTRICT</v>
          </cell>
          <cell r="K1143" t="str">
            <v>CORPORATE</v>
          </cell>
          <cell r="L1143" t="str">
            <v>CORPORATE</v>
          </cell>
        </row>
        <row r="1144">
          <cell r="A1144" t="str">
            <v>X07</v>
          </cell>
          <cell r="B1144" t="str">
            <v>X07-10-A-MS-03O-050</v>
          </cell>
          <cell r="C1144">
            <v>1726</v>
          </cell>
          <cell r="D1144">
            <v>6142</v>
          </cell>
          <cell r="F1144" t="str">
            <v>Big River - Bridge</v>
          </cell>
          <cell r="G1144" t="str">
            <v>BU-901</v>
          </cell>
          <cell r="H1144" t="str">
            <v>CORPORATE LANDFILLS</v>
          </cell>
          <cell r="I1144" t="str">
            <v>CORP LF</v>
          </cell>
          <cell r="J1144" t="str">
            <v>CORPORATE LANDFILL DISTRICT</v>
          </cell>
          <cell r="K1144" t="str">
            <v>CORPORATE</v>
          </cell>
          <cell r="L1144" t="str">
            <v>CORPORATE</v>
          </cell>
        </row>
        <row r="1145">
          <cell r="A1145" t="str">
            <v>X19</v>
          </cell>
          <cell r="B1145" t="str">
            <v>X19-10-A-OK-03O-050</v>
          </cell>
          <cell r="C1145">
            <v>1738</v>
          </cell>
          <cell r="D1145">
            <v>6143</v>
          </cell>
          <cell r="F1145" t="str">
            <v>Earth Tech - Bridge</v>
          </cell>
          <cell r="G1145" t="str">
            <v>BU-901</v>
          </cell>
          <cell r="H1145" t="str">
            <v>CORPORATE LANDFILLS</v>
          </cell>
          <cell r="I1145" t="str">
            <v>CORP LF</v>
          </cell>
          <cell r="J1145" t="str">
            <v>CORPORATE LANDFILL DISTRICT</v>
          </cell>
          <cell r="K1145" t="str">
            <v>CORPORATE</v>
          </cell>
          <cell r="L1145" t="str">
            <v>CORPORATE</v>
          </cell>
        </row>
        <row r="1146">
          <cell r="A1146" t="str">
            <v>X09</v>
          </cell>
          <cell r="B1146" t="str">
            <v>X09-10-A-OK-03O-050</v>
          </cell>
          <cell r="C1146">
            <v>1728</v>
          </cell>
          <cell r="D1146">
            <v>6144</v>
          </cell>
          <cell r="F1146" t="str">
            <v>Broken Arrow - Bridge</v>
          </cell>
          <cell r="G1146" t="str">
            <v>BU-901</v>
          </cell>
          <cell r="H1146" t="str">
            <v>CORPORATE LANDFILLS</v>
          </cell>
          <cell r="I1146" t="str">
            <v>CORP LF</v>
          </cell>
          <cell r="J1146" t="str">
            <v>CORPORATE LANDFILL DISTRICT</v>
          </cell>
          <cell r="K1146" t="str">
            <v>CORPORATE</v>
          </cell>
          <cell r="L1146" t="str">
            <v>CORPORATE</v>
          </cell>
        </row>
        <row r="1147">
          <cell r="A1147" t="str">
            <v>KA0</v>
          </cell>
          <cell r="B1147" t="str">
            <v>KA0-10-A-AZ-03O-050</v>
          </cell>
          <cell r="C1147">
            <v>794</v>
          </cell>
          <cell r="D1147">
            <v>6200</v>
          </cell>
          <cell r="F1147" t="str">
            <v>General Liability</v>
          </cell>
          <cell r="G1147" t="str">
            <v>BU-901</v>
          </cell>
          <cell r="H1147" t="str">
            <v>CORPORATE LANDFILLS</v>
          </cell>
          <cell r="I1147" t="str">
            <v>CORP LF</v>
          </cell>
          <cell r="J1147" t="str">
            <v>CORPORATE LANDFILL DISTRICT</v>
          </cell>
          <cell r="K1147" t="str">
            <v>CORPORATE</v>
          </cell>
          <cell r="L1147" t="str">
            <v>CORPORATE</v>
          </cell>
        </row>
        <row r="1148">
          <cell r="A1148" t="str">
            <v>KB0</v>
          </cell>
          <cell r="B1148" t="str">
            <v>KB0-10-A-AZ-03O-050</v>
          </cell>
          <cell r="C1148">
            <v>799</v>
          </cell>
          <cell r="D1148">
            <v>6201</v>
          </cell>
          <cell r="F1148" t="str">
            <v>General Liability</v>
          </cell>
          <cell r="G1148" t="str">
            <v>BU-901</v>
          </cell>
          <cell r="H1148" t="str">
            <v>CORPORATE LANDFILLS</v>
          </cell>
          <cell r="I1148" t="str">
            <v>CORP LF</v>
          </cell>
          <cell r="J1148" t="str">
            <v>CORPORATE LANDFILL DISTRICT</v>
          </cell>
          <cell r="K1148" t="str">
            <v>CORPORATE</v>
          </cell>
          <cell r="L1148" t="str">
            <v>CORPORATE</v>
          </cell>
        </row>
        <row r="1149">
          <cell r="A1149" t="str">
            <v>IA1</v>
          </cell>
          <cell r="B1149" t="str">
            <v>IA1-10-A-AZ-03O-050</v>
          </cell>
          <cell r="C1149">
            <v>720</v>
          </cell>
          <cell r="D1149">
            <v>6202</v>
          </cell>
          <cell r="F1149" t="str">
            <v>Bridgeton OU2</v>
          </cell>
          <cell r="G1149" t="str">
            <v>BU-901</v>
          </cell>
          <cell r="H1149" t="str">
            <v>CORPORATE LANDFILLS</v>
          </cell>
          <cell r="I1149" t="str">
            <v>CORP LF</v>
          </cell>
          <cell r="J1149" t="str">
            <v>CORPORATE LANDFILL DISTRICT</v>
          </cell>
          <cell r="K1149" t="str">
            <v>CORPORATE</v>
          </cell>
          <cell r="L1149" t="str">
            <v>CORPORATE</v>
          </cell>
        </row>
        <row r="1150">
          <cell r="A1150" t="str">
            <v>IA2</v>
          </cell>
          <cell r="B1150" t="str">
            <v>IA2-10-A-AZ-03O-050</v>
          </cell>
          <cell r="C1150">
            <v>721</v>
          </cell>
          <cell r="D1150">
            <v>6203</v>
          </cell>
          <cell r="F1150" t="str">
            <v>Bridgeton OU1 West Lake</v>
          </cell>
          <cell r="G1150" t="str">
            <v>BU-901</v>
          </cell>
          <cell r="H1150" t="str">
            <v>CORPORATE LANDFILLS</v>
          </cell>
          <cell r="I1150" t="str">
            <v>CORP LF</v>
          </cell>
          <cell r="J1150" t="str">
            <v>CORPORATE LANDFILL DISTRICT</v>
          </cell>
          <cell r="K1150" t="str">
            <v>CORPORATE</v>
          </cell>
          <cell r="L1150" t="str">
            <v>CORPORATE</v>
          </cell>
        </row>
        <row r="1151">
          <cell r="A1151" t="str">
            <v>IA3</v>
          </cell>
          <cell r="B1151" t="str">
            <v>IA3-10-A-AZ-03O-050</v>
          </cell>
          <cell r="C1151">
            <v>722</v>
          </cell>
          <cell r="D1151">
            <v>6204</v>
          </cell>
          <cell r="F1151" t="str">
            <v>G &amp; H</v>
          </cell>
          <cell r="G1151" t="str">
            <v>BU-901</v>
          </cell>
          <cell r="H1151" t="str">
            <v>CORPORATE LANDFILLS</v>
          </cell>
          <cell r="I1151" t="str">
            <v>CORP LF</v>
          </cell>
          <cell r="J1151" t="str">
            <v>CORPORATE LANDFILL DISTRICT</v>
          </cell>
          <cell r="K1151" t="str">
            <v>CORPORATE</v>
          </cell>
          <cell r="L1151" t="str">
            <v>CORPORATE</v>
          </cell>
        </row>
        <row r="1152">
          <cell r="A1152" t="str">
            <v>IA4</v>
          </cell>
          <cell r="B1152" t="str">
            <v>IA4-10-A-AZ-03O-050</v>
          </cell>
          <cell r="C1152">
            <v>723</v>
          </cell>
          <cell r="D1152">
            <v>6205</v>
          </cell>
          <cell r="F1152" t="str">
            <v>Pfohl Brothers</v>
          </cell>
          <cell r="G1152" t="str">
            <v>BU-901</v>
          </cell>
          <cell r="H1152" t="str">
            <v>CORPORATE LANDFILLS</v>
          </cell>
          <cell r="I1152" t="str">
            <v>CORP LF</v>
          </cell>
          <cell r="J1152" t="str">
            <v>CORPORATE LANDFILL DISTRICT</v>
          </cell>
          <cell r="K1152" t="str">
            <v>CORPORATE</v>
          </cell>
          <cell r="L1152" t="str">
            <v>CORPORATE</v>
          </cell>
        </row>
        <row r="1153">
          <cell r="A1153" t="str">
            <v>IA5</v>
          </cell>
          <cell r="B1153" t="str">
            <v>IA5-10-A-AZ-03O-050</v>
          </cell>
          <cell r="C1153">
            <v>724</v>
          </cell>
          <cell r="D1153">
            <v>6206</v>
          </cell>
          <cell r="F1153" t="str">
            <v>Pfohl Brothers Toxic Torts</v>
          </cell>
          <cell r="G1153" t="str">
            <v>BU-901</v>
          </cell>
          <cell r="H1153" t="str">
            <v>CORPORATE LANDFILLS</v>
          </cell>
          <cell r="I1153" t="str">
            <v>CORP LF</v>
          </cell>
          <cell r="J1153" t="str">
            <v>CORPORATE LANDFILL DISTRICT</v>
          </cell>
          <cell r="K1153" t="str">
            <v>CORPORATE</v>
          </cell>
          <cell r="L1153" t="str">
            <v>CORPORATE</v>
          </cell>
        </row>
        <row r="1154">
          <cell r="A1154" t="str">
            <v>IA6</v>
          </cell>
          <cell r="B1154" t="str">
            <v>IA6-10-A-AZ-03O-050</v>
          </cell>
          <cell r="C1154">
            <v>725</v>
          </cell>
          <cell r="D1154">
            <v>6207</v>
          </cell>
          <cell r="F1154" t="str">
            <v>Miscellaneous/General Legal</v>
          </cell>
          <cell r="G1154" t="str">
            <v>BU-901</v>
          </cell>
          <cell r="H1154" t="str">
            <v>CORPORATE LANDFILLS</v>
          </cell>
          <cell r="I1154" t="str">
            <v>CORP LF</v>
          </cell>
          <cell r="J1154" t="str">
            <v>CORPORATE LANDFILL DISTRICT</v>
          </cell>
          <cell r="K1154" t="str">
            <v>CORPORATE</v>
          </cell>
          <cell r="L1154" t="str">
            <v>CORPORATE</v>
          </cell>
        </row>
        <row r="1155">
          <cell r="A1155" t="str">
            <v>XA0</v>
          </cell>
          <cell r="B1155" t="str">
            <v>XA0-10-A-AZ-03O-050</v>
          </cell>
          <cell r="C1155">
            <v>1796</v>
          </cell>
          <cell r="D1155">
            <v>6208</v>
          </cell>
          <cell r="F1155" t="str">
            <v>29th &amp; Mead Site</v>
          </cell>
          <cell r="G1155" t="str">
            <v>BU-901</v>
          </cell>
          <cell r="H1155" t="str">
            <v>CORPORATE LANDFILLS</v>
          </cell>
          <cell r="I1155" t="str">
            <v>CORP LF</v>
          </cell>
          <cell r="J1155" t="str">
            <v>CORPORATE LANDFILL DISTRICT</v>
          </cell>
          <cell r="K1155" t="str">
            <v>CORPORATE</v>
          </cell>
          <cell r="L1155" t="str">
            <v>CORPORATE</v>
          </cell>
        </row>
        <row r="1156">
          <cell r="A1156" t="str">
            <v>XA1</v>
          </cell>
          <cell r="B1156" t="str">
            <v>XA1-10-A-AZ-03O-050</v>
          </cell>
          <cell r="C1156">
            <v>1797</v>
          </cell>
          <cell r="D1156">
            <v>6209</v>
          </cell>
          <cell r="F1156" t="str">
            <v>68th &amp; Pulaski Hwy Site</v>
          </cell>
          <cell r="G1156" t="str">
            <v>BU-901</v>
          </cell>
          <cell r="H1156" t="str">
            <v>CORPORATE LANDFILLS</v>
          </cell>
          <cell r="I1156" t="str">
            <v>CORP LF</v>
          </cell>
          <cell r="J1156" t="str">
            <v>CORPORATE LANDFILL DISTRICT</v>
          </cell>
          <cell r="K1156" t="str">
            <v>CORPORATE</v>
          </cell>
          <cell r="L1156" t="str">
            <v>CORPORATE</v>
          </cell>
        </row>
        <row r="1157">
          <cell r="A1157" t="str">
            <v>XA2</v>
          </cell>
          <cell r="B1157" t="str">
            <v>XA2-10-A-AZ-03O-050</v>
          </cell>
          <cell r="C1157">
            <v>1798</v>
          </cell>
          <cell r="D1157">
            <v>6210</v>
          </cell>
          <cell r="F1157" t="str">
            <v>Anne Arundel County Landfill</v>
          </cell>
          <cell r="G1157" t="str">
            <v>BU-901</v>
          </cell>
          <cell r="H1157" t="str">
            <v>CORPORATE LANDFILLS</v>
          </cell>
          <cell r="I1157" t="str">
            <v>CORP LF</v>
          </cell>
          <cell r="J1157" t="str">
            <v>CORPORATE LANDFILL DISTRICT</v>
          </cell>
          <cell r="K1157" t="str">
            <v>CORPORATE</v>
          </cell>
          <cell r="L1157" t="str">
            <v>CORPORATE</v>
          </cell>
        </row>
        <row r="1158">
          <cell r="A1158" t="str">
            <v>XA3</v>
          </cell>
          <cell r="B1158" t="str">
            <v>XA3-10-A-AZ-03O-050</v>
          </cell>
          <cell r="C1158">
            <v>1799</v>
          </cell>
          <cell r="D1158">
            <v>6211</v>
          </cell>
          <cell r="F1158" t="str">
            <v>Anoka Municipal San. LF</v>
          </cell>
          <cell r="G1158" t="str">
            <v>BU-901</v>
          </cell>
          <cell r="H1158" t="str">
            <v>CORPORATE LANDFILLS</v>
          </cell>
          <cell r="I1158" t="str">
            <v>CORP LF</v>
          </cell>
          <cell r="J1158" t="str">
            <v>CORPORATE LANDFILL DISTRICT</v>
          </cell>
          <cell r="K1158" t="str">
            <v>CORPORATE</v>
          </cell>
          <cell r="L1158" t="str">
            <v>CORPORATE</v>
          </cell>
        </row>
        <row r="1159">
          <cell r="A1159" t="str">
            <v>XA4</v>
          </cell>
          <cell r="B1159" t="str">
            <v>XA4-10-A-AZ-03O-050</v>
          </cell>
          <cell r="C1159">
            <v>1800</v>
          </cell>
          <cell r="D1159">
            <v>6212</v>
          </cell>
          <cell r="F1159" t="str">
            <v>Aqua Tech Environmental</v>
          </cell>
          <cell r="G1159" t="str">
            <v>BU-901</v>
          </cell>
          <cell r="H1159" t="str">
            <v>CORPORATE LANDFILLS</v>
          </cell>
          <cell r="I1159" t="str">
            <v>CORP LF</v>
          </cell>
          <cell r="J1159" t="str">
            <v>CORPORATE LANDFILL DISTRICT</v>
          </cell>
          <cell r="K1159" t="str">
            <v>CORPORATE</v>
          </cell>
          <cell r="L1159" t="str">
            <v>CORPORATE</v>
          </cell>
        </row>
        <row r="1160">
          <cell r="A1160" t="str">
            <v>XA5</v>
          </cell>
          <cell r="B1160" t="str">
            <v>XA5-10-A-AZ-03O-050</v>
          </cell>
          <cell r="C1160">
            <v>1801</v>
          </cell>
          <cell r="D1160">
            <v>6213</v>
          </cell>
          <cell r="F1160" t="str">
            <v>Auburn Road Landfill</v>
          </cell>
          <cell r="G1160" t="str">
            <v>BU-901</v>
          </cell>
          <cell r="H1160" t="str">
            <v>CORPORATE LANDFILLS</v>
          </cell>
          <cell r="I1160" t="str">
            <v>CORP LF</v>
          </cell>
          <cell r="J1160" t="str">
            <v>CORPORATE LANDFILL DISTRICT</v>
          </cell>
          <cell r="K1160" t="str">
            <v>CORPORATE</v>
          </cell>
          <cell r="L1160" t="str">
            <v>CORPORATE</v>
          </cell>
        </row>
        <row r="1161">
          <cell r="A1161" t="str">
            <v>XA6</v>
          </cell>
          <cell r="B1161" t="str">
            <v>XA6-10-A-AZ-03O-050</v>
          </cell>
          <cell r="C1161">
            <v>1802</v>
          </cell>
          <cell r="D1161">
            <v>6214</v>
          </cell>
          <cell r="F1161" t="str">
            <v>Badgett Road Landfill, TN</v>
          </cell>
          <cell r="G1161" t="str">
            <v>BU-901</v>
          </cell>
          <cell r="H1161" t="str">
            <v>CORPORATE LANDFILLS</v>
          </cell>
          <cell r="I1161" t="str">
            <v>CORP LF</v>
          </cell>
          <cell r="J1161" t="str">
            <v>CORPORATE LANDFILL DISTRICT</v>
          </cell>
          <cell r="K1161" t="str">
            <v>CORPORATE</v>
          </cell>
          <cell r="L1161" t="str">
            <v>CORPORATE</v>
          </cell>
        </row>
        <row r="1162">
          <cell r="A1162" t="str">
            <v>XA7</v>
          </cell>
          <cell r="B1162" t="str">
            <v>XA7-10-A-AZ-03O-050</v>
          </cell>
          <cell r="C1162">
            <v>1803</v>
          </cell>
          <cell r="D1162">
            <v>6215</v>
          </cell>
          <cell r="F1162" t="str">
            <v>Bailey's Dump, TX</v>
          </cell>
          <cell r="G1162" t="str">
            <v>BU-901</v>
          </cell>
          <cell r="H1162" t="str">
            <v>CORPORATE LANDFILLS</v>
          </cell>
          <cell r="I1162" t="str">
            <v>CORP LF</v>
          </cell>
          <cell r="J1162" t="str">
            <v>CORPORATE LANDFILL DISTRICT</v>
          </cell>
          <cell r="K1162" t="str">
            <v>CORPORATE</v>
          </cell>
          <cell r="L1162" t="str">
            <v>CORPORATE</v>
          </cell>
        </row>
        <row r="1163">
          <cell r="A1163" t="str">
            <v>XA9</v>
          </cell>
          <cell r="B1163" t="str">
            <v>XA9-10-A-AZ-03O-050</v>
          </cell>
          <cell r="C1163">
            <v>1804</v>
          </cell>
          <cell r="D1163">
            <v>6216</v>
          </cell>
          <cell r="F1163" t="str">
            <v>Barceloneta Landfill, PR</v>
          </cell>
          <cell r="G1163" t="str">
            <v>BU-901</v>
          </cell>
          <cell r="H1163" t="str">
            <v>CORPORATE LANDFILLS</v>
          </cell>
          <cell r="I1163" t="str">
            <v>CORP LF</v>
          </cell>
          <cell r="J1163" t="str">
            <v>CORPORATE LANDFILL DISTRICT</v>
          </cell>
          <cell r="K1163" t="str">
            <v>CORPORATE</v>
          </cell>
          <cell r="L1163" t="str">
            <v>CORPORATE</v>
          </cell>
        </row>
        <row r="1164">
          <cell r="A1164" t="str">
            <v>XB0</v>
          </cell>
          <cell r="B1164" t="str">
            <v>XB0-10-A-AZ-03O-050</v>
          </cell>
          <cell r="C1164">
            <v>1805</v>
          </cell>
          <cell r="D1164">
            <v>6217</v>
          </cell>
          <cell r="F1164" t="str">
            <v>Bartlet Tort, LA</v>
          </cell>
          <cell r="G1164" t="str">
            <v>BU-901</v>
          </cell>
          <cell r="H1164" t="str">
            <v>CORPORATE LANDFILLS</v>
          </cell>
          <cell r="I1164" t="str">
            <v>CORP LF</v>
          </cell>
          <cell r="J1164" t="str">
            <v>CORPORATE LANDFILL DISTRICT</v>
          </cell>
          <cell r="K1164" t="str">
            <v>CORPORATE</v>
          </cell>
          <cell r="L1164" t="str">
            <v>CORPORATE</v>
          </cell>
        </row>
        <row r="1165">
          <cell r="A1165" t="str">
            <v>XB1</v>
          </cell>
          <cell r="B1165" t="str">
            <v>XB1-10-A-AZ-03O-050</v>
          </cell>
          <cell r="C1165">
            <v>1806</v>
          </cell>
          <cell r="D1165">
            <v>6218</v>
          </cell>
          <cell r="F1165" t="str">
            <v>Beede Waste Oil Site, MA</v>
          </cell>
          <cell r="G1165" t="str">
            <v>BU-901</v>
          </cell>
          <cell r="H1165" t="str">
            <v>CORPORATE LANDFILLS</v>
          </cell>
          <cell r="I1165" t="str">
            <v>CORP LF</v>
          </cell>
          <cell r="J1165" t="str">
            <v>CORPORATE LANDFILL DISTRICT</v>
          </cell>
          <cell r="K1165" t="str">
            <v>CORPORATE</v>
          </cell>
          <cell r="L1165" t="str">
            <v>CORPORATE</v>
          </cell>
        </row>
        <row r="1166">
          <cell r="A1166" t="str">
            <v>XB2</v>
          </cell>
          <cell r="B1166" t="str">
            <v>XB2-10-A-AZ-03O-050</v>
          </cell>
          <cell r="C1166">
            <v>1807</v>
          </cell>
          <cell r="D1166">
            <v>6219</v>
          </cell>
          <cell r="F1166" t="str">
            <v>Belvidere, IL</v>
          </cell>
          <cell r="G1166" t="str">
            <v>BU-901</v>
          </cell>
          <cell r="H1166" t="str">
            <v>CORPORATE LANDFILLS</v>
          </cell>
          <cell r="I1166" t="str">
            <v>CORP LF</v>
          </cell>
          <cell r="J1166" t="str">
            <v>CORPORATE LANDFILL DISTRICT</v>
          </cell>
          <cell r="K1166" t="str">
            <v>CORPORATE</v>
          </cell>
          <cell r="L1166" t="str">
            <v>CORPORATE</v>
          </cell>
        </row>
        <row r="1167">
          <cell r="A1167" t="str">
            <v>XB3</v>
          </cell>
          <cell r="B1167" t="str">
            <v>XB3-10-A-AZ-03O-050</v>
          </cell>
          <cell r="C1167">
            <v>1808</v>
          </cell>
          <cell r="D1167">
            <v>6220</v>
          </cell>
          <cell r="F1167" t="str">
            <v>Berks Landfill, PA</v>
          </cell>
          <cell r="G1167" t="str">
            <v>BU-901</v>
          </cell>
          <cell r="H1167" t="str">
            <v>CORPORATE LANDFILLS</v>
          </cell>
          <cell r="I1167" t="str">
            <v>CORP LF</v>
          </cell>
          <cell r="J1167" t="str">
            <v>CORPORATE LANDFILL DISTRICT</v>
          </cell>
          <cell r="K1167" t="str">
            <v>CORPORATE</v>
          </cell>
          <cell r="L1167" t="str">
            <v>CORPORATE</v>
          </cell>
        </row>
        <row r="1168">
          <cell r="A1168" t="str">
            <v>XB4</v>
          </cell>
          <cell r="B1168" t="str">
            <v>XB4-10-A-AZ-03O-050</v>
          </cell>
          <cell r="C1168">
            <v>1809</v>
          </cell>
          <cell r="D1168">
            <v>6221</v>
          </cell>
          <cell r="F1168" t="str">
            <v>Bonus (MIG/Dewane)LF, IL</v>
          </cell>
          <cell r="G1168" t="str">
            <v>BU-901</v>
          </cell>
          <cell r="H1168" t="str">
            <v>CORPORATE LANDFILLS</v>
          </cell>
          <cell r="I1168" t="str">
            <v>CORP LF</v>
          </cell>
          <cell r="J1168" t="str">
            <v>CORPORATE LANDFILL DISTRICT</v>
          </cell>
          <cell r="K1168" t="str">
            <v>CORPORATE</v>
          </cell>
          <cell r="L1168" t="str">
            <v>CORPORATE</v>
          </cell>
        </row>
        <row r="1169">
          <cell r="A1169" t="str">
            <v>XB5</v>
          </cell>
          <cell r="B1169" t="str">
            <v>XB5-10-A-AZ-03O-050</v>
          </cell>
          <cell r="C1169">
            <v>1810</v>
          </cell>
          <cell r="D1169">
            <v>6222</v>
          </cell>
          <cell r="F1169" t="str">
            <v>Brio, TX</v>
          </cell>
          <cell r="G1169" t="str">
            <v>BU-901</v>
          </cell>
          <cell r="H1169" t="str">
            <v>CORPORATE LANDFILLS</v>
          </cell>
          <cell r="I1169" t="str">
            <v>CORP LF</v>
          </cell>
          <cell r="J1169" t="str">
            <v>CORPORATE LANDFILL DISTRICT</v>
          </cell>
          <cell r="K1169" t="str">
            <v>CORPORATE</v>
          </cell>
          <cell r="L1169" t="str">
            <v>CORPORATE</v>
          </cell>
        </row>
        <row r="1170">
          <cell r="A1170" t="str">
            <v>XB6</v>
          </cell>
          <cell r="B1170" t="str">
            <v>XB6-10-A-AZ-03O-050</v>
          </cell>
          <cell r="C1170">
            <v>1811</v>
          </cell>
          <cell r="D1170">
            <v>6223</v>
          </cell>
          <cell r="F1170" t="str">
            <v>Brockman LF, IL</v>
          </cell>
          <cell r="G1170" t="str">
            <v>BU-901</v>
          </cell>
          <cell r="H1170" t="str">
            <v>CORPORATE LANDFILLS</v>
          </cell>
          <cell r="I1170" t="str">
            <v>CORP LF</v>
          </cell>
          <cell r="J1170" t="str">
            <v>CORPORATE LANDFILL DISTRICT</v>
          </cell>
          <cell r="K1170" t="str">
            <v>CORPORATE</v>
          </cell>
          <cell r="L1170" t="str">
            <v>CORPORATE</v>
          </cell>
        </row>
        <row r="1171">
          <cell r="A1171" t="str">
            <v>XB7</v>
          </cell>
          <cell r="B1171" t="str">
            <v>XB7-10-A-AZ-03O-050</v>
          </cell>
          <cell r="C1171">
            <v>1812</v>
          </cell>
          <cell r="D1171">
            <v>6224</v>
          </cell>
          <cell r="F1171" t="str">
            <v>Burlington Environmental Mgmt</v>
          </cell>
          <cell r="G1171" t="str">
            <v>BU-901</v>
          </cell>
          <cell r="H1171" t="str">
            <v>CORPORATE LANDFILLS</v>
          </cell>
          <cell r="I1171" t="str">
            <v>CORP LF</v>
          </cell>
          <cell r="J1171" t="str">
            <v>CORPORATE LANDFILL DISTRICT</v>
          </cell>
          <cell r="K1171" t="str">
            <v>CORPORATE</v>
          </cell>
          <cell r="L1171" t="str">
            <v>CORPORATE</v>
          </cell>
        </row>
        <row r="1172">
          <cell r="A1172" t="str">
            <v>XB8</v>
          </cell>
          <cell r="B1172" t="str">
            <v>XB8-10-A-AZ-03O-050</v>
          </cell>
          <cell r="C1172">
            <v>1813</v>
          </cell>
          <cell r="D1172">
            <v>6225</v>
          </cell>
          <cell r="F1172" t="str">
            <v>Bush Valley (Harris) LF, PA</v>
          </cell>
          <cell r="G1172" t="str">
            <v>BU-901</v>
          </cell>
          <cell r="H1172" t="str">
            <v>CORPORATE LANDFILLS</v>
          </cell>
          <cell r="I1172" t="str">
            <v>CORP LF</v>
          </cell>
          <cell r="J1172" t="str">
            <v>CORPORATE LANDFILL DISTRICT</v>
          </cell>
          <cell r="K1172" t="str">
            <v>CORPORATE</v>
          </cell>
          <cell r="L1172" t="str">
            <v>CORPORATE</v>
          </cell>
        </row>
        <row r="1173">
          <cell r="A1173" t="str">
            <v>XB9</v>
          </cell>
          <cell r="B1173" t="str">
            <v>XB9-10-A-AZ-03O-050</v>
          </cell>
          <cell r="C1173">
            <v>1814</v>
          </cell>
          <cell r="D1173">
            <v>6226</v>
          </cell>
          <cell r="F1173" t="str">
            <v>Butler Tunnel Site, PA</v>
          </cell>
          <cell r="G1173" t="str">
            <v>BU-901</v>
          </cell>
          <cell r="H1173" t="str">
            <v>CORPORATE LANDFILLS</v>
          </cell>
          <cell r="I1173" t="str">
            <v>CORP LF</v>
          </cell>
          <cell r="J1173" t="str">
            <v>CORPORATE LANDFILL DISTRICT</v>
          </cell>
          <cell r="K1173" t="str">
            <v>CORPORATE</v>
          </cell>
          <cell r="L1173" t="str">
            <v>CORPORATE</v>
          </cell>
        </row>
        <row r="1174">
          <cell r="A1174" t="str">
            <v>XC0</v>
          </cell>
          <cell r="B1174" t="str">
            <v>XC0-10-A-AZ-03O-050</v>
          </cell>
          <cell r="C1174">
            <v>1815</v>
          </cell>
          <cell r="D1174">
            <v>6227</v>
          </cell>
          <cell r="F1174" t="str">
            <v>Caldwell Trucking Co., NJ</v>
          </cell>
          <cell r="G1174" t="str">
            <v>BU-901</v>
          </cell>
          <cell r="H1174" t="str">
            <v>CORPORATE LANDFILLS</v>
          </cell>
          <cell r="I1174" t="str">
            <v>CORP LF</v>
          </cell>
          <cell r="J1174" t="str">
            <v>CORPORATE LANDFILL DISTRICT</v>
          </cell>
          <cell r="K1174" t="str">
            <v>CORPORATE</v>
          </cell>
          <cell r="L1174" t="str">
            <v>CORPORATE</v>
          </cell>
        </row>
        <row r="1175">
          <cell r="A1175" t="str">
            <v>XC1</v>
          </cell>
          <cell r="B1175" t="str">
            <v>XC1-10-A-AZ-03O-050</v>
          </cell>
          <cell r="C1175">
            <v>1816</v>
          </cell>
          <cell r="D1175">
            <v>6228</v>
          </cell>
          <cell r="F1175" t="str">
            <v>Camp Perry LF, OH</v>
          </cell>
          <cell r="G1175" t="str">
            <v>BU-901</v>
          </cell>
          <cell r="H1175" t="str">
            <v>CORPORATE LANDFILLS</v>
          </cell>
          <cell r="I1175" t="str">
            <v>CORP LF</v>
          </cell>
          <cell r="J1175" t="str">
            <v>CORPORATE LANDFILL DISTRICT</v>
          </cell>
          <cell r="K1175" t="str">
            <v>CORPORATE</v>
          </cell>
          <cell r="L1175" t="str">
            <v>CORPORATE</v>
          </cell>
        </row>
        <row r="1176">
          <cell r="A1176" t="str">
            <v>XC2</v>
          </cell>
          <cell r="B1176" t="str">
            <v>XC2-10-A-AZ-03O-050</v>
          </cell>
          <cell r="C1176">
            <v>1817</v>
          </cell>
          <cell r="D1176">
            <v>6229</v>
          </cell>
          <cell r="F1176" t="str">
            <v>Casmalia Disposal Site, CA</v>
          </cell>
          <cell r="G1176" t="str">
            <v>BU-901</v>
          </cell>
          <cell r="H1176" t="str">
            <v>CORPORATE LANDFILLS</v>
          </cell>
          <cell r="I1176" t="str">
            <v>CORP LF</v>
          </cell>
          <cell r="J1176" t="str">
            <v>CORPORATE LANDFILL DISTRICT</v>
          </cell>
          <cell r="K1176" t="str">
            <v>CORPORATE</v>
          </cell>
          <cell r="L1176" t="str">
            <v>CORPORATE</v>
          </cell>
        </row>
        <row r="1177">
          <cell r="A1177" t="str">
            <v>XC3</v>
          </cell>
          <cell r="B1177" t="str">
            <v>XC3-10-A-AZ-03O-050</v>
          </cell>
          <cell r="C1177">
            <v>1818</v>
          </cell>
          <cell r="D1177">
            <v>6230</v>
          </cell>
          <cell r="F1177" t="str">
            <v>Chemical Control Site, NJ</v>
          </cell>
          <cell r="G1177" t="str">
            <v>BU-901</v>
          </cell>
          <cell r="H1177" t="str">
            <v>CORPORATE LANDFILLS</v>
          </cell>
          <cell r="I1177" t="str">
            <v>CORP LF</v>
          </cell>
          <cell r="J1177" t="str">
            <v>CORPORATE LANDFILL DISTRICT</v>
          </cell>
          <cell r="K1177" t="str">
            <v>CORPORATE</v>
          </cell>
          <cell r="L1177" t="str">
            <v>CORPORATE</v>
          </cell>
        </row>
        <row r="1178">
          <cell r="A1178" t="str">
            <v>XC4</v>
          </cell>
          <cell r="B1178" t="str">
            <v>XC4-10-A-AZ-03O-050</v>
          </cell>
          <cell r="C1178">
            <v>1819</v>
          </cell>
          <cell r="D1178">
            <v>6231</v>
          </cell>
          <cell r="F1178" t="str">
            <v>Cinnaminson,NJ</v>
          </cell>
          <cell r="G1178" t="str">
            <v>BU-901</v>
          </cell>
          <cell r="H1178" t="str">
            <v>CORPORATE LANDFILLS</v>
          </cell>
          <cell r="I1178" t="str">
            <v>CORP LF</v>
          </cell>
          <cell r="J1178" t="str">
            <v>CORPORATE LANDFILL DISTRICT</v>
          </cell>
          <cell r="K1178" t="str">
            <v>CORPORATE</v>
          </cell>
          <cell r="L1178" t="str">
            <v>CORPORATE</v>
          </cell>
        </row>
        <row r="1179">
          <cell r="A1179" t="str">
            <v>XC5</v>
          </cell>
          <cell r="B1179" t="str">
            <v>XC5-10-A-AZ-03O-050</v>
          </cell>
          <cell r="C1179">
            <v>1820</v>
          </cell>
          <cell r="D1179">
            <v>6232</v>
          </cell>
          <cell r="F1179" t="str">
            <v>Cleve Reber, LA</v>
          </cell>
          <cell r="G1179" t="str">
            <v>BU-901</v>
          </cell>
          <cell r="H1179" t="str">
            <v>CORPORATE LANDFILLS</v>
          </cell>
          <cell r="I1179" t="str">
            <v>CORP LF</v>
          </cell>
          <cell r="J1179" t="str">
            <v>CORPORATE LANDFILL DISTRICT</v>
          </cell>
          <cell r="K1179" t="str">
            <v>CORPORATE</v>
          </cell>
          <cell r="L1179" t="str">
            <v>CORPORATE</v>
          </cell>
        </row>
        <row r="1180">
          <cell r="A1180" t="str">
            <v>XC6</v>
          </cell>
          <cell r="B1180" t="str">
            <v>XC6-10-A-AZ-03O-050</v>
          </cell>
          <cell r="C1180">
            <v>1821</v>
          </cell>
          <cell r="D1180">
            <v>6233</v>
          </cell>
          <cell r="F1180" t="str">
            <v>Coakley Landfill, NH</v>
          </cell>
          <cell r="G1180" t="str">
            <v>BU-901</v>
          </cell>
          <cell r="H1180" t="str">
            <v>CORPORATE LANDFILLS</v>
          </cell>
          <cell r="I1180" t="str">
            <v>CORP LF</v>
          </cell>
          <cell r="J1180" t="str">
            <v>CORPORATE LANDFILL DISTRICT</v>
          </cell>
          <cell r="K1180" t="str">
            <v>CORPORATE</v>
          </cell>
          <cell r="L1180" t="str">
            <v>CORPORATE</v>
          </cell>
        </row>
        <row r="1181">
          <cell r="A1181" t="str">
            <v>XC7</v>
          </cell>
          <cell r="B1181" t="str">
            <v>XC7-10-A-AZ-03O-050</v>
          </cell>
          <cell r="C1181">
            <v>1822</v>
          </cell>
          <cell r="D1181">
            <v>6234</v>
          </cell>
          <cell r="F1181" t="str">
            <v>Combe Fill North LF, NJ</v>
          </cell>
          <cell r="G1181" t="str">
            <v>BU-901</v>
          </cell>
          <cell r="H1181" t="str">
            <v>CORPORATE LANDFILLS</v>
          </cell>
          <cell r="I1181" t="str">
            <v>CORP LF</v>
          </cell>
          <cell r="J1181" t="str">
            <v>CORPORATE LANDFILL DISTRICT</v>
          </cell>
          <cell r="K1181" t="str">
            <v>CORPORATE</v>
          </cell>
          <cell r="L1181" t="str">
            <v>CORPORATE</v>
          </cell>
        </row>
        <row r="1182">
          <cell r="A1182" t="str">
            <v>XC8</v>
          </cell>
          <cell r="B1182" t="str">
            <v>XC8-10-A-AZ-03O-050</v>
          </cell>
          <cell r="C1182">
            <v>1823</v>
          </cell>
          <cell r="D1182">
            <v>6235</v>
          </cell>
          <cell r="F1182" t="str">
            <v>Combe Fill South LF, NJ</v>
          </cell>
          <cell r="G1182" t="str">
            <v>BU-901</v>
          </cell>
          <cell r="H1182" t="str">
            <v>CORPORATE LANDFILLS</v>
          </cell>
          <cell r="I1182" t="str">
            <v>CORP LF</v>
          </cell>
          <cell r="J1182" t="str">
            <v>CORPORATE LANDFILL DISTRICT</v>
          </cell>
          <cell r="K1182" t="str">
            <v>CORPORATE</v>
          </cell>
          <cell r="L1182" t="str">
            <v>CORPORATE</v>
          </cell>
        </row>
        <row r="1183">
          <cell r="A1183" t="str">
            <v>XC9</v>
          </cell>
          <cell r="B1183" t="str">
            <v>XC9-10-A-AZ-03O-050</v>
          </cell>
          <cell r="C1183">
            <v>1824</v>
          </cell>
          <cell r="D1183">
            <v>6236</v>
          </cell>
          <cell r="F1183" t="str">
            <v>Combustion INC. LA</v>
          </cell>
          <cell r="G1183" t="str">
            <v>BU-901</v>
          </cell>
          <cell r="H1183" t="str">
            <v>CORPORATE LANDFILLS</v>
          </cell>
          <cell r="I1183" t="str">
            <v>CORP LF</v>
          </cell>
          <cell r="J1183" t="str">
            <v>CORPORATE LANDFILL DISTRICT</v>
          </cell>
          <cell r="K1183" t="str">
            <v>CORPORATE</v>
          </cell>
          <cell r="L1183" t="str">
            <v>CORPORATE</v>
          </cell>
        </row>
        <row r="1184">
          <cell r="A1184" t="str">
            <v>XD0</v>
          </cell>
          <cell r="B1184" t="str">
            <v>XD0-10-A-AZ-03O-050</v>
          </cell>
          <cell r="C1184">
            <v>1825</v>
          </cell>
          <cell r="D1184">
            <v>6237</v>
          </cell>
          <cell r="F1184" t="str">
            <v>Compass Industries LF, OK</v>
          </cell>
          <cell r="G1184" t="str">
            <v>BU-901</v>
          </cell>
          <cell r="H1184" t="str">
            <v>CORPORATE LANDFILLS</v>
          </cell>
          <cell r="I1184" t="str">
            <v>CORP LF</v>
          </cell>
          <cell r="J1184" t="str">
            <v>CORPORATE LANDFILL DISTRICT</v>
          </cell>
          <cell r="K1184" t="str">
            <v>CORPORATE</v>
          </cell>
          <cell r="L1184" t="str">
            <v>CORPORATE</v>
          </cell>
        </row>
        <row r="1185">
          <cell r="A1185" t="str">
            <v>XD1</v>
          </cell>
          <cell r="B1185" t="str">
            <v>XD1-10-A-AZ-03O-050</v>
          </cell>
          <cell r="C1185">
            <v>1826</v>
          </cell>
          <cell r="D1185">
            <v>6238</v>
          </cell>
          <cell r="F1185" t="str">
            <v>Conservation Chemical, IN</v>
          </cell>
          <cell r="G1185" t="str">
            <v>BU-901</v>
          </cell>
          <cell r="H1185" t="str">
            <v>CORPORATE LANDFILLS</v>
          </cell>
          <cell r="I1185" t="str">
            <v>CORP LF</v>
          </cell>
          <cell r="J1185" t="str">
            <v>CORPORATE LANDFILL DISTRICT</v>
          </cell>
          <cell r="K1185" t="str">
            <v>CORPORATE</v>
          </cell>
          <cell r="L1185" t="str">
            <v>CORPORATE</v>
          </cell>
        </row>
        <row r="1186">
          <cell r="A1186" t="str">
            <v>XD2</v>
          </cell>
          <cell r="B1186" t="str">
            <v>XD2-10-A-AZ-03O-050</v>
          </cell>
          <cell r="C1186">
            <v>1827</v>
          </cell>
          <cell r="D1186">
            <v>6239</v>
          </cell>
          <cell r="F1186" t="str">
            <v>County Line LF, OH</v>
          </cell>
          <cell r="G1186" t="str">
            <v>BU-901</v>
          </cell>
          <cell r="H1186" t="str">
            <v>CORPORATE LANDFILLS</v>
          </cell>
          <cell r="I1186" t="str">
            <v>CORP LF</v>
          </cell>
          <cell r="J1186" t="str">
            <v>CORPORATE LANDFILL DISTRICT</v>
          </cell>
          <cell r="K1186" t="str">
            <v>CORPORATE</v>
          </cell>
          <cell r="L1186" t="str">
            <v>CORPORATE</v>
          </cell>
        </row>
        <row r="1187">
          <cell r="A1187" t="str">
            <v>XD3</v>
          </cell>
          <cell r="B1187" t="str">
            <v>XD3-10-A-AZ-03O-050</v>
          </cell>
          <cell r="C1187">
            <v>1828</v>
          </cell>
          <cell r="D1187">
            <v>6240</v>
          </cell>
          <cell r="F1187" t="str">
            <v>Crescent Acres Tort, LA</v>
          </cell>
          <cell r="G1187" t="str">
            <v>BU-901</v>
          </cell>
          <cell r="H1187" t="str">
            <v>CORPORATE LANDFILLS</v>
          </cell>
          <cell r="I1187" t="str">
            <v>CORP LF</v>
          </cell>
          <cell r="J1187" t="str">
            <v>CORPORATE LANDFILL DISTRICT</v>
          </cell>
          <cell r="K1187" t="str">
            <v>CORPORATE</v>
          </cell>
          <cell r="L1187" t="str">
            <v>CORPORATE</v>
          </cell>
        </row>
        <row r="1188">
          <cell r="A1188" t="str">
            <v>XD4</v>
          </cell>
          <cell r="B1188" t="str">
            <v>XD4-10-A-AZ-03O-050</v>
          </cell>
          <cell r="C1188">
            <v>1829</v>
          </cell>
          <cell r="D1188">
            <v>6241</v>
          </cell>
          <cell r="F1188" t="str">
            <v>Davis Liquid Landfill, RI</v>
          </cell>
          <cell r="G1188" t="str">
            <v>BU-901</v>
          </cell>
          <cell r="H1188" t="str">
            <v>CORPORATE LANDFILLS</v>
          </cell>
          <cell r="I1188" t="str">
            <v>CORP LF</v>
          </cell>
          <cell r="J1188" t="str">
            <v>CORPORATE LANDFILL DISTRICT</v>
          </cell>
          <cell r="K1188" t="str">
            <v>CORPORATE</v>
          </cell>
          <cell r="L1188" t="str">
            <v>CORPORATE</v>
          </cell>
        </row>
        <row r="1189">
          <cell r="A1189" t="str">
            <v>XD5</v>
          </cell>
          <cell r="B1189" t="str">
            <v>XD5-10-A-AZ-03O-050</v>
          </cell>
          <cell r="C1189">
            <v>1830</v>
          </cell>
          <cell r="D1189">
            <v>6242</v>
          </cell>
          <cell r="F1189" t="str">
            <v>Doepke Holliday LF, MO</v>
          </cell>
          <cell r="G1189" t="str">
            <v>BU-901</v>
          </cell>
          <cell r="H1189" t="str">
            <v>CORPORATE LANDFILLS</v>
          </cell>
          <cell r="I1189" t="str">
            <v>CORP LF</v>
          </cell>
          <cell r="J1189" t="str">
            <v>CORPORATE LANDFILL DISTRICT</v>
          </cell>
          <cell r="K1189" t="str">
            <v>CORPORATE</v>
          </cell>
          <cell r="L1189" t="str">
            <v>CORPORATE</v>
          </cell>
        </row>
        <row r="1190">
          <cell r="A1190" t="str">
            <v>XD6</v>
          </cell>
          <cell r="B1190" t="str">
            <v>XD6-10-A-AZ-03O-050</v>
          </cell>
          <cell r="C1190">
            <v>1831</v>
          </cell>
          <cell r="D1190">
            <v>6243</v>
          </cell>
          <cell r="F1190" t="str">
            <v>Double Eagle Refinery, OK</v>
          </cell>
          <cell r="G1190" t="str">
            <v>BU-901</v>
          </cell>
          <cell r="H1190" t="str">
            <v>CORPORATE LANDFILLS</v>
          </cell>
          <cell r="I1190" t="str">
            <v>CORP LF</v>
          </cell>
          <cell r="J1190" t="str">
            <v>CORPORATE LANDFILL DISTRICT</v>
          </cell>
          <cell r="K1190" t="str">
            <v>CORPORATE</v>
          </cell>
          <cell r="L1190" t="str">
            <v>CORPORATE</v>
          </cell>
        </row>
        <row r="1191">
          <cell r="A1191" t="str">
            <v>XD7</v>
          </cell>
          <cell r="B1191" t="str">
            <v>XD7-10-A-AZ-03O-050</v>
          </cell>
          <cell r="C1191">
            <v>1832</v>
          </cell>
          <cell r="D1191">
            <v>6244</v>
          </cell>
          <cell r="F1191" t="str">
            <v>Dover Municipal LF, NH</v>
          </cell>
          <cell r="G1191" t="str">
            <v>BU-901</v>
          </cell>
          <cell r="H1191" t="str">
            <v>CORPORATE LANDFILLS</v>
          </cell>
          <cell r="I1191" t="str">
            <v>CORP LF</v>
          </cell>
          <cell r="J1191" t="str">
            <v>CORPORATE LANDFILL DISTRICT</v>
          </cell>
          <cell r="K1191" t="str">
            <v>CORPORATE</v>
          </cell>
          <cell r="L1191" t="str">
            <v>CORPORATE</v>
          </cell>
        </row>
        <row r="1192">
          <cell r="A1192" t="str">
            <v>XD8</v>
          </cell>
          <cell r="B1192" t="str">
            <v>XD8-10-A-AZ-03O-050</v>
          </cell>
          <cell r="C1192">
            <v>1833</v>
          </cell>
          <cell r="D1192">
            <v>6245</v>
          </cell>
          <cell r="F1192" t="str">
            <v>DSI's Lee St. Facility, MS</v>
          </cell>
          <cell r="G1192" t="str">
            <v>BU-901</v>
          </cell>
          <cell r="H1192" t="str">
            <v>CORPORATE LANDFILLS</v>
          </cell>
          <cell r="I1192" t="str">
            <v>CORP LF</v>
          </cell>
          <cell r="J1192" t="str">
            <v>CORPORATE LANDFILL DISTRICT</v>
          </cell>
          <cell r="K1192" t="str">
            <v>CORPORATE</v>
          </cell>
          <cell r="L1192" t="str">
            <v>CORPORATE</v>
          </cell>
        </row>
        <row r="1193">
          <cell r="A1193" t="str">
            <v>XD9</v>
          </cell>
          <cell r="B1193" t="str">
            <v>XD9-10-A-AZ-03O-050</v>
          </cell>
          <cell r="C1193">
            <v>1834</v>
          </cell>
          <cell r="D1193">
            <v>6246</v>
          </cell>
          <cell r="F1193" t="str">
            <v>Dura LF, OH</v>
          </cell>
          <cell r="G1193" t="str">
            <v>BU-901</v>
          </cell>
          <cell r="H1193" t="str">
            <v>CORPORATE LANDFILLS</v>
          </cell>
          <cell r="I1193" t="str">
            <v>CORP LF</v>
          </cell>
          <cell r="J1193" t="str">
            <v>CORPORATE LANDFILL DISTRICT</v>
          </cell>
          <cell r="K1193" t="str">
            <v>CORPORATE</v>
          </cell>
          <cell r="L1193" t="str">
            <v>CORPORATE</v>
          </cell>
        </row>
        <row r="1194">
          <cell r="A1194" t="str">
            <v>XE1</v>
          </cell>
          <cell r="B1194" t="str">
            <v>XE1-10-A-AZ-03O-050</v>
          </cell>
          <cell r="C1194">
            <v>1835</v>
          </cell>
          <cell r="D1194">
            <v>6247</v>
          </cell>
          <cell r="F1194" t="str">
            <v>Eastern Chemical Specialties</v>
          </cell>
          <cell r="G1194" t="str">
            <v>BU-901</v>
          </cell>
          <cell r="H1194" t="str">
            <v>CORPORATE LANDFILLS</v>
          </cell>
          <cell r="I1194" t="str">
            <v>CORP LF</v>
          </cell>
          <cell r="J1194" t="str">
            <v>CORPORATE LANDFILL DISTRICT</v>
          </cell>
          <cell r="K1194" t="str">
            <v>CORPORATE</v>
          </cell>
          <cell r="L1194" t="str">
            <v>CORPORATE</v>
          </cell>
        </row>
        <row r="1195">
          <cell r="A1195" t="str">
            <v>XE2</v>
          </cell>
          <cell r="B1195" t="str">
            <v>XE2-10-A-AZ-03O-050</v>
          </cell>
          <cell r="C1195">
            <v>1836</v>
          </cell>
          <cell r="D1195">
            <v>6248</v>
          </cell>
          <cell r="F1195" t="str">
            <v>Elgin Salvage, IL</v>
          </cell>
          <cell r="G1195" t="str">
            <v>BU-901</v>
          </cell>
          <cell r="H1195" t="str">
            <v>CORPORATE LANDFILLS</v>
          </cell>
          <cell r="I1195" t="str">
            <v>CORP LF</v>
          </cell>
          <cell r="J1195" t="str">
            <v>CORPORATE LANDFILL DISTRICT</v>
          </cell>
          <cell r="K1195" t="str">
            <v>CORPORATE</v>
          </cell>
          <cell r="L1195" t="str">
            <v>CORPORATE</v>
          </cell>
        </row>
        <row r="1196">
          <cell r="A1196" t="str">
            <v>XE3</v>
          </cell>
          <cell r="B1196" t="str">
            <v>XE3-10-A-AZ-03O-050</v>
          </cell>
          <cell r="C1196">
            <v>1837</v>
          </cell>
          <cell r="D1196">
            <v>6249</v>
          </cell>
          <cell r="F1196" t="str">
            <v>Forrest Waste LF, MI</v>
          </cell>
          <cell r="G1196" t="str">
            <v>BU-901</v>
          </cell>
          <cell r="H1196" t="str">
            <v>CORPORATE LANDFILLS</v>
          </cell>
          <cell r="I1196" t="str">
            <v>CORP LF</v>
          </cell>
          <cell r="J1196" t="str">
            <v>CORPORATE LANDFILL DISTRICT</v>
          </cell>
          <cell r="K1196" t="str">
            <v>CORPORATE</v>
          </cell>
          <cell r="L1196" t="str">
            <v>CORPORATE</v>
          </cell>
        </row>
        <row r="1197">
          <cell r="A1197" t="str">
            <v>XE4</v>
          </cell>
          <cell r="B1197" t="str">
            <v>XE4-10-A-AZ-03O-050</v>
          </cell>
          <cell r="C1197">
            <v>1838</v>
          </cell>
          <cell r="D1197">
            <v>6250</v>
          </cell>
          <cell r="F1197" t="str">
            <v>Four County LF, IN</v>
          </cell>
          <cell r="G1197" t="str">
            <v>BU-901</v>
          </cell>
          <cell r="H1197" t="str">
            <v>CORPORATE LANDFILLS</v>
          </cell>
          <cell r="I1197" t="str">
            <v>CORP LF</v>
          </cell>
          <cell r="J1197" t="str">
            <v>CORPORATE LANDFILL DISTRICT</v>
          </cell>
          <cell r="K1197" t="str">
            <v>CORPORATE</v>
          </cell>
          <cell r="L1197" t="str">
            <v>CORPORATE</v>
          </cell>
        </row>
        <row r="1198">
          <cell r="A1198" t="str">
            <v>XE5</v>
          </cell>
          <cell r="B1198" t="str">
            <v>XE5-10-A-AZ-03O-050</v>
          </cell>
          <cell r="C1198">
            <v>1839</v>
          </cell>
          <cell r="D1198">
            <v>6251</v>
          </cell>
          <cell r="F1198" t="str">
            <v>Fournier Lagoon/Gemme Property</v>
          </cell>
          <cell r="G1198" t="str">
            <v>BU-901</v>
          </cell>
          <cell r="H1198" t="str">
            <v>CORPORATE LANDFILLS</v>
          </cell>
          <cell r="I1198" t="str">
            <v>CORP LF</v>
          </cell>
          <cell r="J1198" t="str">
            <v>CORPORATE LANDFILL DISTRICT</v>
          </cell>
          <cell r="K1198" t="str">
            <v>CORPORATE</v>
          </cell>
          <cell r="L1198" t="str">
            <v>CORPORATE</v>
          </cell>
        </row>
        <row r="1199">
          <cell r="A1199" t="str">
            <v>XE7</v>
          </cell>
          <cell r="B1199" t="str">
            <v>XE7-10-A-AZ-03O-050</v>
          </cell>
          <cell r="C1199">
            <v>1840</v>
          </cell>
          <cell r="D1199">
            <v>6252</v>
          </cell>
          <cell r="F1199" t="str">
            <v>G &amp; H LF, MI</v>
          </cell>
          <cell r="G1199" t="str">
            <v>BU-901</v>
          </cell>
          <cell r="H1199" t="str">
            <v>CORPORATE LANDFILLS</v>
          </cell>
          <cell r="I1199" t="str">
            <v>CORP LF</v>
          </cell>
          <cell r="J1199" t="str">
            <v>CORPORATE LANDFILL DISTRICT</v>
          </cell>
          <cell r="K1199" t="str">
            <v>CORPORATE</v>
          </cell>
          <cell r="L1199" t="str">
            <v>CORPORATE</v>
          </cell>
        </row>
        <row r="1200">
          <cell r="A1200" t="str">
            <v>XE9</v>
          </cell>
          <cell r="B1200" t="str">
            <v>XE9-10-A-AZ-03O-050</v>
          </cell>
          <cell r="C1200">
            <v>1841</v>
          </cell>
          <cell r="D1200">
            <v>6253</v>
          </cell>
          <cell r="F1200" t="str">
            <v>Global LF, NJ</v>
          </cell>
          <cell r="G1200" t="str">
            <v>BU-901</v>
          </cell>
          <cell r="H1200" t="str">
            <v>CORPORATE LANDFILLS</v>
          </cell>
          <cell r="I1200" t="str">
            <v>CORP LF</v>
          </cell>
          <cell r="J1200" t="str">
            <v>CORPORATE LANDFILL DISTRICT</v>
          </cell>
          <cell r="K1200" t="str">
            <v>CORPORATE</v>
          </cell>
          <cell r="L1200" t="str">
            <v>CORPORATE</v>
          </cell>
        </row>
        <row r="1201">
          <cell r="A1201" t="str">
            <v>XF0</v>
          </cell>
          <cell r="B1201" t="str">
            <v>XF0-10-A-AZ-03O-050</v>
          </cell>
          <cell r="C1201">
            <v>1842</v>
          </cell>
          <cell r="D1201">
            <v>6254</v>
          </cell>
          <cell r="F1201" t="str">
            <v>Green River Disposal Site, KY</v>
          </cell>
          <cell r="G1201" t="str">
            <v>BU-901</v>
          </cell>
          <cell r="H1201" t="str">
            <v>CORPORATE LANDFILLS</v>
          </cell>
          <cell r="I1201" t="str">
            <v>CORP LF</v>
          </cell>
          <cell r="J1201" t="str">
            <v>CORPORATE LANDFILL DISTRICT</v>
          </cell>
          <cell r="K1201" t="str">
            <v>CORPORATE</v>
          </cell>
          <cell r="L1201" t="str">
            <v>CORPORATE</v>
          </cell>
        </row>
        <row r="1202">
          <cell r="A1202" t="str">
            <v>XF2</v>
          </cell>
          <cell r="B1202" t="str">
            <v>XF2-10-A-AZ-03O-050</v>
          </cell>
          <cell r="C1202">
            <v>1843</v>
          </cell>
          <cell r="D1202">
            <v>6255</v>
          </cell>
          <cell r="F1202" t="str">
            <v>Haverhill Municipal LF, MA</v>
          </cell>
          <cell r="G1202" t="str">
            <v>BU-901</v>
          </cell>
          <cell r="H1202" t="str">
            <v>CORPORATE LANDFILLS</v>
          </cell>
          <cell r="I1202" t="str">
            <v>CORP LF</v>
          </cell>
          <cell r="J1202" t="str">
            <v>CORPORATE LANDFILL DISTRICT</v>
          </cell>
          <cell r="K1202" t="str">
            <v>CORPORATE</v>
          </cell>
          <cell r="L1202" t="str">
            <v>CORPORATE</v>
          </cell>
        </row>
        <row r="1203">
          <cell r="A1203" t="str">
            <v>XF3</v>
          </cell>
          <cell r="B1203" t="str">
            <v>XF3-10-A-AZ-03O-050</v>
          </cell>
          <cell r="C1203">
            <v>1844</v>
          </cell>
          <cell r="D1203">
            <v>6256</v>
          </cell>
          <cell r="F1203" t="str">
            <v>Healthways Site, DE</v>
          </cell>
          <cell r="G1203" t="str">
            <v>BU-901</v>
          </cell>
          <cell r="H1203" t="str">
            <v>CORPORATE LANDFILLS</v>
          </cell>
          <cell r="I1203" t="str">
            <v>CORP LF</v>
          </cell>
          <cell r="J1203" t="str">
            <v>CORPORATE LANDFILL DISTRICT</v>
          </cell>
          <cell r="K1203" t="str">
            <v>CORPORATE</v>
          </cell>
          <cell r="L1203" t="str">
            <v>CORPORATE</v>
          </cell>
        </row>
        <row r="1204">
          <cell r="A1204" t="str">
            <v>XF4</v>
          </cell>
          <cell r="B1204" t="str">
            <v>XF4-10-A-AZ-03O-050</v>
          </cell>
          <cell r="C1204">
            <v>1845</v>
          </cell>
          <cell r="D1204">
            <v>6257</v>
          </cell>
          <cell r="F1204" t="str">
            <v>Helen Kramer Landfill</v>
          </cell>
          <cell r="G1204" t="str">
            <v>BU-901</v>
          </cell>
          <cell r="H1204" t="str">
            <v>CORPORATE LANDFILLS</v>
          </cell>
          <cell r="I1204" t="str">
            <v>CORP LF</v>
          </cell>
          <cell r="J1204" t="str">
            <v>CORPORATE LANDFILL DISTRICT</v>
          </cell>
          <cell r="K1204" t="str">
            <v>CORPORATE</v>
          </cell>
          <cell r="L1204" t="str">
            <v>CORPORATE</v>
          </cell>
        </row>
        <row r="1205">
          <cell r="A1205" t="str">
            <v>XF5</v>
          </cell>
          <cell r="B1205" t="str">
            <v>XF5-10-A-AZ-03O-050</v>
          </cell>
          <cell r="C1205">
            <v>1846</v>
          </cell>
          <cell r="D1205">
            <v>6258</v>
          </cell>
          <cell r="F1205" t="str">
            <v>Helen Kramer LF, NJ</v>
          </cell>
          <cell r="G1205" t="str">
            <v>BU-901</v>
          </cell>
          <cell r="H1205" t="str">
            <v>CORPORATE LANDFILLS</v>
          </cell>
          <cell r="I1205" t="str">
            <v>CORP LF</v>
          </cell>
          <cell r="J1205" t="str">
            <v>CORPORATE LANDFILL DISTRICT</v>
          </cell>
          <cell r="K1205" t="str">
            <v>CORPORATE</v>
          </cell>
          <cell r="L1205" t="str">
            <v>CORPORATE</v>
          </cell>
        </row>
        <row r="1206">
          <cell r="A1206" t="str">
            <v>XF7</v>
          </cell>
          <cell r="B1206" t="str">
            <v>XF7-10-A-AZ-03O-050</v>
          </cell>
          <cell r="C1206">
            <v>1847</v>
          </cell>
          <cell r="D1206">
            <v>6259</v>
          </cell>
          <cell r="F1206" t="str">
            <v>Shaffer (Iron Horse Park), MA</v>
          </cell>
          <cell r="G1206" t="str">
            <v>BU-901</v>
          </cell>
          <cell r="H1206" t="str">
            <v>CORPORATE LANDFILLS</v>
          </cell>
          <cell r="I1206" t="str">
            <v>CORP LF</v>
          </cell>
          <cell r="J1206" t="str">
            <v>CORPORATE LANDFILL DISTRICT</v>
          </cell>
          <cell r="K1206" t="str">
            <v>CORPORATE</v>
          </cell>
          <cell r="L1206" t="str">
            <v>CORPORATE</v>
          </cell>
        </row>
        <row r="1207">
          <cell r="A1207" t="str">
            <v>XF8</v>
          </cell>
          <cell r="B1207" t="str">
            <v>XF8-10-A-AZ-03O-050</v>
          </cell>
          <cell r="C1207">
            <v>1848</v>
          </cell>
          <cell r="D1207">
            <v>6260</v>
          </cell>
          <cell r="F1207" t="str">
            <v>Iron Works</v>
          </cell>
          <cell r="G1207" t="str">
            <v>BU-901</v>
          </cell>
          <cell r="H1207" t="str">
            <v>CORPORATE LANDFILLS</v>
          </cell>
          <cell r="I1207" t="str">
            <v>CORP LF</v>
          </cell>
          <cell r="J1207" t="str">
            <v>CORPORATE LANDFILL DISTRICT</v>
          </cell>
          <cell r="K1207" t="str">
            <v>CORPORATE</v>
          </cell>
          <cell r="L1207" t="str">
            <v>CORPORATE</v>
          </cell>
        </row>
        <row r="1208">
          <cell r="A1208" t="str">
            <v>XF9</v>
          </cell>
          <cell r="B1208" t="str">
            <v>XF9-10-A-AZ-03O-050</v>
          </cell>
          <cell r="C1208">
            <v>1849</v>
          </cell>
          <cell r="D1208">
            <v>6261</v>
          </cell>
          <cell r="F1208" t="str">
            <v>J.I.S. Ind. Service LF, NJ</v>
          </cell>
          <cell r="G1208" t="str">
            <v>BU-901</v>
          </cell>
          <cell r="H1208" t="str">
            <v>CORPORATE LANDFILLS</v>
          </cell>
          <cell r="I1208" t="str">
            <v>CORP LF</v>
          </cell>
          <cell r="J1208" t="str">
            <v>CORPORATE LANDFILL DISTRICT</v>
          </cell>
          <cell r="K1208" t="str">
            <v>CORPORATE</v>
          </cell>
          <cell r="L1208" t="str">
            <v>CORPORATE</v>
          </cell>
        </row>
        <row r="1209">
          <cell r="A1209" t="str">
            <v>XG0</v>
          </cell>
          <cell r="B1209" t="str">
            <v>XG0-10-A-AZ-03O-050</v>
          </cell>
          <cell r="C1209">
            <v>1850</v>
          </cell>
          <cell r="D1209">
            <v>6262</v>
          </cell>
          <cell r="F1209" t="str">
            <v>Jack's Creek (Sitkin), PA</v>
          </cell>
          <cell r="G1209" t="str">
            <v>BU-901</v>
          </cell>
          <cell r="H1209" t="str">
            <v>CORPORATE LANDFILLS</v>
          </cell>
          <cell r="I1209" t="str">
            <v>CORP LF</v>
          </cell>
          <cell r="J1209" t="str">
            <v>CORPORATE LANDFILL DISTRICT</v>
          </cell>
          <cell r="K1209" t="str">
            <v>CORPORATE</v>
          </cell>
          <cell r="L1209" t="str">
            <v>CORPORATE</v>
          </cell>
        </row>
        <row r="1210">
          <cell r="A1210" t="str">
            <v>XG1</v>
          </cell>
          <cell r="B1210" t="str">
            <v>XG1-10-A-AZ-03O-050</v>
          </cell>
          <cell r="C1210">
            <v>1851</v>
          </cell>
          <cell r="D1210">
            <v>6263</v>
          </cell>
          <cell r="F1210" t="str">
            <v>Johnstown LF, NY</v>
          </cell>
          <cell r="G1210" t="str">
            <v>BU-901</v>
          </cell>
          <cell r="H1210" t="str">
            <v>CORPORATE LANDFILLS</v>
          </cell>
          <cell r="I1210" t="str">
            <v>CORP LF</v>
          </cell>
          <cell r="J1210" t="str">
            <v>CORPORATE LANDFILL DISTRICT</v>
          </cell>
          <cell r="K1210" t="str">
            <v>CORPORATE</v>
          </cell>
          <cell r="L1210" t="str">
            <v>CORPORATE</v>
          </cell>
        </row>
        <row r="1211">
          <cell r="A1211" t="str">
            <v>XG2</v>
          </cell>
          <cell r="B1211" t="str">
            <v>XG2-10-A-AZ-03O-050</v>
          </cell>
          <cell r="C1211">
            <v>1852</v>
          </cell>
          <cell r="D1211">
            <v>6264</v>
          </cell>
          <cell r="F1211" t="str">
            <v>Juncos LF, PR</v>
          </cell>
          <cell r="G1211" t="str">
            <v>BU-901</v>
          </cell>
          <cell r="H1211" t="str">
            <v>CORPORATE LANDFILLS</v>
          </cell>
          <cell r="I1211" t="str">
            <v>CORP LF</v>
          </cell>
          <cell r="J1211" t="str">
            <v>CORPORATE LANDFILL DISTRICT</v>
          </cell>
          <cell r="K1211" t="str">
            <v>CORPORATE</v>
          </cell>
          <cell r="L1211" t="str">
            <v>CORPORATE</v>
          </cell>
        </row>
        <row r="1212">
          <cell r="A1212" t="str">
            <v>XG3</v>
          </cell>
          <cell r="B1212" t="str">
            <v>XG3-10-A-AZ-03O-050</v>
          </cell>
          <cell r="C1212">
            <v>1853</v>
          </cell>
          <cell r="D1212">
            <v>6265</v>
          </cell>
          <cell r="F1212" t="str">
            <v>Kane &amp; Lombard St. MD.</v>
          </cell>
          <cell r="G1212" t="str">
            <v>BU-901</v>
          </cell>
          <cell r="H1212" t="str">
            <v>CORPORATE LANDFILLS</v>
          </cell>
          <cell r="I1212" t="str">
            <v>CORP LF</v>
          </cell>
          <cell r="J1212" t="str">
            <v>CORPORATE LANDFILL DISTRICT</v>
          </cell>
          <cell r="K1212" t="str">
            <v>CORPORATE</v>
          </cell>
          <cell r="L1212" t="str">
            <v>CORPORATE</v>
          </cell>
        </row>
        <row r="1213">
          <cell r="A1213" t="str">
            <v>XG4</v>
          </cell>
          <cell r="B1213" t="str">
            <v>XG4-10-A-AZ-03O-050</v>
          </cell>
          <cell r="C1213">
            <v>1854</v>
          </cell>
          <cell r="D1213">
            <v>6266</v>
          </cell>
          <cell r="F1213" t="str">
            <v>Kent County LF (Houston LF),DE</v>
          </cell>
          <cell r="G1213" t="str">
            <v>BU-901</v>
          </cell>
          <cell r="H1213" t="str">
            <v>CORPORATE LANDFILLS</v>
          </cell>
          <cell r="I1213" t="str">
            <v>CORP LF</v>
          </cell>
          <cell r="J1213" t="str">
            <v>CORPORATE LANDFILL DISTRICT</v>
          </cell>
          <cell r="K1213" t="str">
            <v>CORPORATE</v>
          </cell>
          <cell r="L1213" t="str">
            <v>CORPORATE</v>
          </cell>
        </row>
        <row r="1214">
          <cell r="A1214" t="str">
            <v>XG5</v>
          </cell>
          <cell r="B1214" t="str">
            <v>XG5-10-A-AZ-03O-050</v>
          </cell>
          <cell r="C1214">
            <v>1855</v>
          </cell>
          <cell r="D1214">
            <v>6267</v>
          </cell>
          <cell r="F1214" t="str">
            <v>Kin-Buc LF (Transtech), NJ</v>
          </cell>
          <cell r="G1214" t="str">
            <v>BU-901</v>
          </cell>
          <cell r="H1214" t="str">
            <v>CORPORATE LANDFILLS</v>
          </cell>
          <cell r="I1214" t="str">
            <v>CORP LF</v>
          </cell>
          <cell r="J1214" t="str">
            <v>CORPORATE LANDFILL DISTRICT</v>
          </cell>
          <cell r="K1214" t="str">
            <v>CORPORATE</v>
          </cell>
          <cell r="L1214" t="str">
            <v>CORPORATE</v>
          </cell>
        </row>
        <row r="1215">
          <cell r="A1215" t="str">
            <v>XG6</v>
          </cell>
          <cell r="B1215" t="str">
            <v>XG6-10-A-AZ-03O-050</v>
          </cell>
          <cell r="C1215">
            <v>1856</v>
          </cell>
          <cell r="D1215">
            <v>6268</v>
          </cell>
          <cell r="F1215" t="str">
            <v>Kings Road Site, OH</v>
          </cell>
          <cell r="G1215" t="str">
            <v>BU-901</v>
          </cell>
          <cell r="H1215" t="str">
            <v>CORPORATE LANDFILLS</v>
          </cell>
          <cell r="I1215" t="str">
            <v>CORP LF</v>
          </cell>
          <cell r="J1215" t="str">
            <v>CORPORATE LANDFILL DISTRICT</v>
          </cell>
          <cell r="K1215" t="str">
            <v>CORPORATE</v>
          </cell>
          <cell r="L1215" t="str">
            <v>CORPORATE</v>
          </cell>
        </row>
        <row r="1216">
          <cell r="A1216" t="str">
            <v>XG7</v>
          </cell>
          <cell r="B1216" t="str">
            <v>XG7-10-A-AZ-03O-050</v>
          </cell>
          <cell r="C1216">
            <v>1857</v>
          </cell>
          <cell r="D1216">
            <v>6269</v>
          </cell>
          <cell r="F1216" t="str">
            <v>Krejci Dump Site, OH</v>
          </cell>
          <cell r="G1216" t="str">
            <v>BU-901</v>
          </cell>
          <cell r="H1216" t="str">
            <v>CORPORATE LANDFILLS</v>
          </cell>
          <cell r="I1216" t="str">
            <v>CORP LF</v>
          </cell>
          <cell r="J1216" t="str">
            <v>CORPORATE LANDFILL DISTRICT</v>
          </cell>
          <cell r="K1216" t="str">
            <v>CORPORATE</v>
          </cell>
          <cell r="L1216" t="str">
            <v>CORPORATE</v>
          </cell>
        </row>
        <row r="1217">
          <cell r="A1217" t="str">
            <v>XG8</v>
          </cell>
          <cell r="B1217" t="str">
            <v>XG8-10-A-AZ-03O-050</v>
          </cell>
          <cell r="C1217">
            <v>1858</v>
          </cell>
          <cell r="D1217">
            <v>6270</v>
          </cell>
          <cell r="F1217" t="str">
            <v>Landsburg Mine, WA</v>
          </cell>
          <cell r="G1217" t="str">
            <v>BU-901</v>
          </cell>
          <cell r="H1217" t="str">
            <v>CORPORATE LANDFILLS</v>
          </cell>
          <cell r="I1217" t="str">
            <v>CORP LF</v>
          </cell>
          <cell r="J1217" t="str">
            <v>CORPORATE LANDFILL DISTRICT</v>
          </cell>
          <cell r="K1217" t="str">
            <v>CORPORATE</v>
          </cell>
          <cell r="L1217" t="str">
            <v>CORPORATE</v>
          </cell>
        </row>
        <row r="1218">
          <cell r="A1218" t="str">
            <v>XG9</v>
          </cell>
          <cell r="B1218" t="str">
            <v>XG9-10-A-AZ-03O-050</v>
          </cell>
          <cell r="C1218">
            <v>1859</v>
          </cell>
          <cell r="D1218">
            <v>6271</v>
          </cell>
          <cell r="F1218" t="str">
            <v>Laskin Waste Oil, OH</v>
          </cell>
          <cell r="G1218" t="str">
            <v>BU-901</v>
          </cell>
          <cell r="H1218" t="str">
            <v>CORPORATE LANDFILLS</v>
          </cell>
          <cell r="I1218" t="str">
            <v>CORP LF</v>
          </cell>
          <cell r="J1218" t="str">
            <v>CORPORATE LANDFILL DISTRICT</v>
          </cell>
          <cell r="K1218" t="str">
            <v>CORPORATE</v>
          </cell>
          <cell r="L1218" t="str">
            <v>CORPORATE</v>
          </cell>
        </row>
        <row r="1219">
          <cell r="A1219" t="str">
            <v>XH0</v>
          </cell>
          <cell r="B1219" t="str">
            <v>XH0-10-A-AZ-03O-050</v>
          </cell>
          <cell r="C1219">
            <v>1860</v>
          </cell>
          <cell r="D1219">
            <v>6272</v>
          </cell>
          <cell r="F1219" t="str">
            <v>Lenz Oil, Il</v>
          </cell>
          <cell r="G1219" t="str">
            <v>BU-901</v>
          </cell>
          <cell r="H1219" t="str">
            <v>CORPORATE LANDFILLS</v>
          </cell>
          <cell r="I1219" t="str">
            <v>CORP LF</v>
          </cell>
          <cell r="J1219" t="str">
            <v>CORPORATE LANDFILL DISTRICT</v>
          </cell>
          <cell r="K1219" t="str">
            <v>CORPORATE</v>
          </cell>
          <cell r="L1219" t="str">
            <v>CORPORATE</v>
          </cell>
        </row>
        <row r="1220">
          <cell r="A1220" t="str">
            <v>XH1</v>
          </cell>
          <cell r="B1220" t="str">
            <v>XH1-10-A-AZ-03O-050</v>
          </cell>
          <cell r="C1220">
            <v>1861</v>
          </cell>
          <cell r="D1220">
            <v>6273</v>
          </cell>
          <cell r="F1220" t="str">
            <v>Livingston Tort, LA</v>
          </cell>
          <cell r="G1220" t="str">
            <v>BU-901</v>
          </cell>
          <cell r="H1220" t="str">
            <v>CORPORATE LANDFILLS</v>
          </cell>
          <cell r="I1220" t="str">
            <v>CORP LF</v>
          </cell>
          <cell r="J1220" t="str">
            <v>CORPORATE LANDFILL DISTRICT</v>
          </cell>
          <cell r="K1220" t="str">
            <v>CORPORATE</v>
          </cell>
          <cell r="L1220" t="str">
            <v>CORPORATE</v>
          </cell>
        </row>
        <row r="1221">
          <cell r="A1221" t="str">
            <v>XH2</v>
          </cell>
          <cell r="B1221" t="str">
            <v>XH2-10-A-AZ-03O-050</v>
          </cell>
          <cell r="C1221">
            <v>1862</v>
          </cell>
          <cell r="D1221">
            <v>6274</v>
          </cell>
          <cell r="F1221" t="str">
            <v>Lone Pine LF, NJ</v>
          </cell>
          <cell r="G1221" t="str">
            <v>BU-901</v>
          </cell>
          <cell r="H1221" t="str">
            <v>CORPORATE LANDFILLS</v>
          </cell>
          <cell r="I1221" t="str">
            <v>CORP LF</v>
          </cell>
          <cell r="J1221" t="str">
            <v>CORPORATE LANDFILL DISTRICT</v>
          </cell>
          <cell r="K1221" t="str">
            <v>CORPORATE</v>
          </cell>
          <cell r="L1221" t="str">
            <v>CORPORATE</v>
          </cell>
        </row>
        <row r="1222">
          <cell r="A1222" t="str">
            <v>XH3</v>
          </cell>
          <cell r="B1222" t="str">
            <v>XH3-10-A-AZ-03O-050</v>
          </cell>
          <cell r="C1222">
            <v>1863</v>
          </cell>
          <cell r="D1222">
            <v>6275</v>
          </cell>
          <cell r="F1222" t="str">
            <v>Maintech (Old Ferry Rd.), TX</v>
          </cell>
          <cell r="G1222" t="str">
            <v>BU-901</v>
          </cell>
          <cell r="H1222" t="str">
            <v>CORPORATE LANDFILLS</v>
          </cell>
          <cell r="I1222" t="str">
            <v>CORP LF</v>
          </cell>
          <cell r="J1222" t="str">
            <v>CORPORATE LANDFILL DISTRICT</v>
          </cell>
          <cell r="K1222" t="str">
            <v>CORPORATE</v>
          </cell>
          <cell r="L1222" t="str">
            <v>CORPORATE</v>
          </cell>
        </row>
        <row r="1223">
          <cell r="A1223" t="str">
            <v>XH4</v>
          </cell>
          <cell r="B1223" t="str">
            <v>XH4-10-A-AZ-03O-050</v>
          </cell>
          <cell r="C1223">
            <v>1864</v>
          </cell>
          <cell r="D1223">
            <v>6276</v>
          </cell>
          <cell r="F1223" t="str">
            <v>Marshall/Boulder, CO</v>
          </cell>
          <cell r="G1223" t="str">
            <v>BU-901</v>
          </cell>
          <cell r="H1223" t="str">
            <v>CORPORATE LANDFILLS</v>
          </cell>
          <cell r="I1223" t="str">
            <v>CORP LF</v>
          </cell>
          <cell r="J1223" t="str">
            <v>CORPORATE LANDFILL DISTRICT</v>
          </cell>
          <cell r="K1223" t="str">
            <v>CORPORATE</v>
          </cell>
          <cell r="L1223" t="str">
            <v>CORPORATE</v>
          </cell>
        </row>
        <row r="1224">
          <cell r="A1224" t="str">
            <v>XH5</v>
          </cell>
          <cell r="B1224" t="str">
            <v>XH5-10-A-AZ-03O-050</v>
          </cell>
          <cell r="C1224">
            <v>1865</v>
          </cell>
          <cell r="D1224">
            <v>6277</v>
          </cell>
          <cell r="F1224" t="str">
            <v>MCADOO, PA</v>
          </cell>
          <cell r="G1224" t="str">
            <v>BU-901</v>
          </cell>
          <cell r="H1224" t="str">
            <v>CORPORATE LANDFILLS</v>
          </cell>
          <cell r="I1224" t="str">
            <v>CORP LF</v>
          </cell>
          <cell r="J1224" t="str">
            <v>CORPORATE LANDFILL DISTRICT</v>
          </cell>
          <cell r="K1224" t="str">
            <v>CORPORATE</v>
          </cell>
          <cell r="L1224" t="str">
            <v>CORPORATE</v>
          </cell>
        </row>
        <row r="1225">
          <cell r="A1225" t="str">
            <v>XH6</v>
          </cell>
          <cell r="B1225" t="str">
            <v>XH6-10-A-AZ-03O-050</v>
          </cell>
          <cell r="C1225">
            <v>1866</v>
          </cell>
          <cell r="D1225">
            <v>6278</v>
          </cell>
          <cell r="F1225" t="str">
            <v>Metamora LF, MI</v>
          </cell>
          <cell r="G1225" t="str">
            <v>BU-901</v>
          </cell>
          <cell r="H1225" t="str">
            <v>CORPORATE LANDFILLS</v>
          </cell>
          <cell r="I1225" t="str">
            <v>CORP LF</v>
          </cell>
          <cell r="J1225" t="str">
            <v>CORPORATE LANDFILL DISTRICT</v>
          </cell>
          <cell r="K1225" t="str">
            <v>CORPORATE</v>
          </cell>
          <cell r="L1225" t="str">
            <v>CORPORATE</v>
          </cell>
        </row>
        <row r="1226">
          <cell r="A1226" t="str">
            <v>XH8</v>
          </cell>
          <cell r="B1226" t="str">
            <v>XH8-10-A-AZ-03O-050</v>
          </cell>
          <cell r="C1226">
            <v>1867</v>
          </cell>
          <cell r="D1226">
            <v>6279</v>
          </cell>
          <cell r="F1226" t="str">
            <v>Old Toth/ Hilltop LF, OH</v>
          </cell>
          <cell r="G1226" t="str">
            <v>BU-901</v>
          </cell>
          <cell r="H1226" t="str">
            <v>CORPORATE LANDFILLS</v>
          </cell>
          <cell r="I1226" t="str">
            <v>CORP LF</v>
          </cell>
          <cell r="J1226" t="str">
            <v>CORPORATE LANDFILL DISTRICT</v>
          </cell>
          <cell r="K1226" t="str">
            <v>CORPORATE</v>
          </cell>
          <cell r="L1226" t="str">
            <v>CORPORATE</v>
          </cell>
        </row>
        <row r="1227">
          <cell r="A1227" t="str">
            <v>XH9</v>
          </cell>
          <cell r="B1227" t="str">
            <v>XH9-10-A-AZ-03O-050</v>
          </cell>
          <cell r="C1227">
            <v>1868</v>
          </cell>
          <cell r="D1227">
            <v>6280</v>
          </cell>
          <cell r="F1227" t="str">
            <v>Peterson/Puritan, NJ</v>
          </cell>
          <cell r="G1227" t="str">
            <v>BU-901</v>
          </cell>
          <cell r="H1227" t="str">
            <v>CORPORATE LANDFILLS</v>
          </cell>
          <cell r="I1227" t="str">
            <v>CORP LF</v>
          </cell>
          <cell r="J1227" t="str">
            <v>CORPORATE LANDFILL DISTRICT</v>
          </cell>
          <cell r="K1227" t="str">
            <v>CORPORATE</v>
          </cell>
          <cell r="L1227" t="str">
            <v>CORPORATE</v>
          </cell>
        </row>
        <row r="1228">
          <cell r="A1228" t="str">
            <v>XI2</v>
          </cell>
          <cell r="B1228" t="str">
            <v>XI2-10-A-AZ-03O-050</v>
          </cell>
          <cell r="C1228">
            <v>1869</v>
          </cell>
          <cell r="D1228">
            <v>6281</v>
          </cell>
          <cell r="F1228" t="str">
            <v>Pitt County LF, NC</v>
          </cell>
          <cell r="G1228" t="str">
            <v>BU-901</v>
          </cell>
          <cell r="H1228" t="str">
            <v>CORPORATE LANDFILLS</v>
          </cell>
          <cell r="I1228" t="str">
            <v>CORP LF</v>
          </cell>
          <cell r="J1228" t="str">
            <v>CORPORATE LANDFILL DISTRICT</v>
          </cell>
          <cell r="K1228" t="str">
            <v>CORPORATE</v>
          </cell>
          <cell r="L1228" t="str">
            <v>CORPORATE</v>
          </cell>
        </row>
        <row r="1229">
          <cell r="A1229" t="str">
            <v>XI3</v>
          </cell>
          <cell r="B1229" t="str">
            <v>XI3-10-A-AZ-03O-050</v>
          </cell>
          <cell r="C1229">
            <v>1870</v>
          </cell>
          <cell r="D1229">
            <v>6282</v>
          </cell>
          <cell r="F1229" t="str">
            <v>PJP LF, NJ</v>
          </cell>
          <cell r="G1229" t="str">
            <v>BU-901</v>
          </cell>
          <cell r="H1229" t="str">
            <v>CORPORATE LANDFILLS</v>
          </cell>
          <cell r="I1229" t="str">
            <v>CORP LF</v>
          </cell>
          <cell r="J1229" t="str">
            <v>CORPORATE LANDFILL DISTRICT</v>
          </cell>
          <cell r="K1229" t="str">
            <v>CORPORATE</v>
          </cell>
          <cell r="L1229" t="str">
            <v>CORPORATE</v>
          </cell>
        </row>
        <row r="1230">
          <cell r="A1230" t="str">
            <v>XI4</v>
          </cell>
          <cell r="B1230" t="str">
            <v>XI4-10-A-AZ-03O-050</v>
          </cell>
          <cell r="C1230">
            <v>1871</v>
          </cell>
          <cell r="D1230">
            <v>6283</v>
          </cell>
          <cell r="F1230" t="str">
            <v>Pristine, OH</v>
          </cell>
          <cell r="G1230" t="str">
            <v>BU-901</v>
          </cell>
          <cell r="H1230" t="str">
            <v>CORPORATE LANDFILLS</v>
          </cell>
          <cell r="I1230" t="str">
            <v>CORP LF</v>
          </cell>
          <cell r="J1230" t="str">
            <v>CORPORATE LANDFILL DISTRICT</v>
          </cell>
          <cell r="K1230" t="str">
            <v>CORPORATE</v>
          </cell>
          <cell r="L1230" t="str">
            <v>CORPORATE</v>
          </cell>
        </row>
        <row r="1231">
          <cell r="A1231" t="str">
            <v>XI5</v>
          </cell>
          <cell r="B1231" t="str">
            <v>XI5-10-A-AZ-03O-050</v>
          </cell>
          <cell r="C1231">
            <v>1872</v>
          </cell>
          <cell r="D1231">
            <v>6284</v>
          </cell>
          <cell r="F1231" t="str">
            <v>Quanta Resoures, NJ</v>
          </cell>
          <cell r="G1231" t="str">
            <v>BU-901</v>
          </cell>
          <cell r="H1231" t="str">
            <v>CORPORATE LANDFILLS</v>
          </cell>
          <cell r="I1231" t="str">
            <v>CORP LF</v>
          </cell>
          <cell r="J1231" t="str">
            <v>CORPORATE LANDFILL DISTRICT</v>
          </cell>
          <cell r="K1231" t="str">
            <v>CORPORATE</v>
          </cell>
          <cell r="L1231" t="str">
            <v>CORPORATE</v>
          </cell>
        </row>
        <row r="1232">
          <cell r="A1232" t="str">
            <v>XI6</v>
          </cell>
          <cell r="B1232" t="str">
            <v>XI6-10-A-AZ-03O-050</v>
          </cell>
          <cell r="C1232">
            <v>1873</v>
          </cell>
          <cell r="D1232">
            <v>6285</v>
          </cell>
          <cell r="F1232" t="str">
            <v>Quincy Municipal LF, IL</v>
          </cell>
          <cell r="G1232" t="str">
            <v>BU-901</v>
          </cell>
          <cell r="H1232" t="str">
            <v>CORPORATE LANDFILLS</v>
          </cell>
          <cell r="I1232" t="str">
            <v>CORP LF</v>
          </cell>
          <cell r="J1232" t="str">
            <v>CORPORATE LANDFILL DISTRICT</v>
          </cell>
          <cell r="K1232" t="str">
            <v>CORPORATE</v>
          </cell>
          <cell r="L1232" t="str">
            <v>CORPORATE</v>
          </cell>
        </row>
        <row r="1233">
          <cell r="A1233" t="str">
            <v>XI7</v>
          </cell>
          <cell r="B1233" t="str">
            <v>XI7-10-A-AZ-03O-050</v>
          </cell>
          <cell r="C1233">
            <v>1874</v>
          </cell>
          <cell r="D1233">
            <v>6286</v>
          </cell>
          <cell r="F1233" t="str">
            <v>Ramp Industries Site, Co</v>
          </cell>
          <cell r="G1233" t="str">
            <v>BU-901</v>
          </cell>
          <cell r="H1233" t="str">
            <v>CORPORATE LANDFILLS</v>
          </cell>
          <cell r="I1233" t="str">
            <v>CORP LF</v>
          </cell>
          <cell r="J1233" t="str">
            <v>CORPORATE LANDFILL DISTRICT</v>
          </cell>
          <cell r="K1233" t="str">
            <v>CORPORATE</v>
          </cell>
          <cell r="L1233" t="str">
            <v>CORPORATE</v>
          </cell>
        </row>
        <row r="1234">
          <cell r="A1234" t="str">
            <v>XI9</v>
          </cell>
          <cell r="B1234" t="str">
            <v>XI9-10-A-AZ-03O-050</v>
          </cell>
          <cell r="C1234">
            <v>1875</v>
          </cell>
          <cell r="D1234">
            <v>6287</v>
          </cell>
          <cell r="F1234" t="str">
            <v>Refuse Hideaway LF, WI</v>
          </cell>
          <cell r="G1234" t="str">
            <v>BU-901</v>
          </cell>
          <cell r="H1234" t="str">
            <v>CORPORATE LANDFILLS</v>
          </cell>
          <cell r="I1234" t="str">
            <v>CORP LF</v>
          </cell>
          <cell r="J1234" t="str">
            <v>CORPORATE LANDFILL DISTRICT</v>
          </cell>
          <cell r="K1234" t="str">
            <v>CORPORATE</v>
          </cell>
          <cell r="L1234" t="str">
            <v>CORPORATE</v>
          </cell>
        </row>
        <row r="1235">
          <cell r="A1235" t="str">
            <v>XJ0</v>
          </cell>
          <cell r="B1235" t="str">
            <v>XJ0-10-A-AZ-03O-050</v>
          </cell>
          <cell r="C1235">
            <v>1876</v>
          </cell>
          <cell r="D1235">
            <v>6288</v>
          </cell>
          <cell r="F1235" t="str">
            <v>Rice Lake LF, WI</v>
          </cell>
          <cell r="G1235" t="str">
            <v>BU-901</v>
          </cell>
          <cell r="H1235" t="str">
            <v>CORPORATE LANDFILLS</v>
          </cell>
          <cell r="I1235" t="str">
            <v>CORP LF</v>
          </cell>
          <cell r="J1235" t="str">
            <v>CORPORATE LANDFILL DISTRICT</v>
          </cell>
          <cell r="K1235" t="str">
            <v>CORPORATE</v>
          </cell>
          <cell r="L1235" t="str">
            <v>CORPORATE</v>
          </cell>
        </row>
        <row r="1236">
          <cell r="A1236" t="str">
            <v>XJ1</v>
          </cell>
          <cell r="B1236" t="str">
            <v>XJ1-10-A-AZ-03O-050</v>
          </cell>
          <cell r="C1236">
            <v>1877</v>
          </cell>
          <cell r="D1236">
            <v>6289</v>
          </cell>
          <cell r="F1236" t="str">
            <v>River Road LF, PA</v>
          </cell>
          <cell r="G1236" t="str">
            <v>BU-901</v>
          </cell>
          <cell r="H1236" t="str">
            <v>CORPORATE LANDFILLS</v>
          </cell>
          <cell r="I1236" t="str">
            <v>CORP LF</v>
          </cell>
          <cell r="J1236" t="str">
            <v>CORPORATE LANDFILL DISTRICT</v>
          </cell>
          <cell r="K1236" t="str">
            <v>CORPORATE</v>
          </cell>
          <cell r="L1236" t="str">
            <v>CORPORATE</v>
          </cell>
        </row>
        <row r="1237">
          <cell r="A1237" t="str">
            <v>XJ4</v>
          </cell>
          <cell r="B1237" t="str">
            <v>XJ4-10-A-AZ-03O-050</v>
          </cell>
          <cell r="C1237">
            <v>1878</v>
          </cell>
          <cell r="D1237">
            <v>6290</v>
          </cell>
          <cell r="F1237" t="str">
            <v>San Gabriel Basin (Azusa), CA</v>
          </cell>
          <cell r="G1237" t="str">
            <v>BU-901</v>
          </cell>
          <cell r="H1237" t="str">
            <v>CORPORATE LANDFILLS</v>
          </cell>
          <cell r="I1237" t="str">
            <v>CORP LF</v>
          </cell>
          <cell r="J1237" t="str">
            <v>CORPORATE LANDFILL DISTRICT</v>
          </cell>
          <cell r="K1237" t="str">
            <v>CORPORATE</v>
          </cell>
          <cell r="L1237" t="str">
            <v>CORPORATE</v>
          </cell>
        </row>
        <row r="1238">
          <cell r="A1238" t="str">
            <v>XJ5</v>
          </cell>
          <cell r="B1238" t="str">
            <v>XJ5-10-A-AZ-03O-050</v>
          </cell>
          <cell r="C1238">
            <v>1879</v>
          </cell>
          <cell r="D1238">
            <v>6291</v>
          </cell>
          <cell r="F1238" t="str">
            <v>Sauget LF Sites, IL</v>
          </cell>
          <cell r="G1238" t="str">
            <v>BU-901</v>
          </cell>
          <cell r="H1238" t="str">
            <v>CORPORATE LANDFILLS</v>
          </cell>
          <cell r="I1238" t="str">
            <v>CORP LF</v>
          </cell>
          <cell r="J1238" t="str">
            <v>CORPORATE LANDFILL DISTRICT</v>
          </cell>
          <cell r="K1238" t="str">
            <v>CORPORATE</v>
          </cell>
          <cell r="L1238" t="str">
            <v>CORPORATE</v>
          </cell>
        </row>
        <row r="1239">
          <cell r="A1239" t="str">
            <v>XJ6</v>
          </cell>
          <cell r="B1239" t="str">
            <v>XJ6-10-A-AZ-03O-050</v>
          </cell>
          <cell r="C1239">
            <v>1880</v>
          </cell>
          <cell r="D1239">
            <v>6292</v>
          </cell>
          <cell r="F1239" t="str">
            <v>Sharkey LF, NJ</v>
          </cell>
          <cell r="G1239" t="str">
            <v>BU-901</v>
          </cell>
          <cell r="H1239" t="str">
            <v>CORPORATE LANDFILLS</v>
          </cell>
          <cell r="I1239" t="str">
            <v>CORP LF</v>
          </cell>
          <cell r="J1239" t="str">
            <v>CORPORATE LANDFILL DISTRICT</v>
          </cell>
          <cell r="K1239" t="str">
            <v>CORPORATE</v>
          </cell>
          <cell r="L1239" t="str">
            <v>CORPORATE</v>
          </cell>
        </row>
        <row r="1240">
          <cell r="A1240" t="str">
            <v>XJ7</v>
          </cell>
          <cell r="B1240" t="str">
            <v>XJ7-10-A-AZ-03O-050</v>
          </cell>
          <cell r="C1240">
            <v>1881</v>
          </cell>
          <cell r="D1240">
            <v>6293</v>
          </cell>
          <cell r="F1240" t="str">
            <v>Shelby County, TN</v>
          </cell>
          <cell r="G1240" t="str">
            <v>BU-901</v>
          </cell>
          <cell r="H1240" t="str">
            <v>CORPORATE LANDFILLS</v>
          </cell>
          <cell r="I1240" t="str">
            <v>CORP LF</v>
          </cell>
          <cell r="J1240" t="str">
            <v>CORPORATE LANDFILL DISTRICT</v>
          </cell>
          <cell r="K1240" t="str">
            <v>CORPORATE</v>
          </cell>
          <cell r="L1240" t="str">
            <v>CORPORATE</v>
          </cell>
        </row>
        <row r="1241">
          <cell r="A1241" t="str">
            <v>XJ8</v>
          </cell>
          <cell r="B1241" t="str">
            <v>XJ8-10-A-AZ-03O-050</v>
          </cell>
          <cell r="C1241">
            <v>1882</v>
          </cell>
          <cell r="D1241">
            <v>6294</v>
          </cell>
          <cell r="F1241" t="str">
            <v>Shockley/Beaco Rd.(Groce), SC</v>
          </cell>
          <cell r="G1241" t="str">
            <v>BU-901</v>
          </cell>
          <cell r="H1241" t="str">
            <v>CORPORATE LANDFILLS</v>
          </cell>
          <cell r="I1241" t="str">
            <v>CORP LF</v>
          </cell>
          <cell r="J1241" t="str">
            <v>CORPORATE LANDFILL DISTRICT</v>
          </cell>
          <cell r="K1241" t="str">
            <v>CORPORATE</v>
          </cell>
          <cell r="L1241" t="str">
            <v>CORPORATE</v>
          </cell>
        </row>
        <row r="1242">
          <cell r="A1242" t="str">
            <v>XJ9</v>
          </cell>
          <cell r="B1242" t="str">
            <v>XJ9-10-A-AZ-03O-050</v>
          </cell>
          <cell r="C1242">
            <v>1883</v>
          </cell>
          <cell r="D1242">
            <v>6295</v>
          </cell>
          <cell r="F1242" t="str">
            <v>Sinton Tort, TX Q9900.2467</v>
          </cell>
          <cell r="G1242" t="str">
            <v>BU-901</v>
          </cell>
          <cell r="H1242" t="str">
            <v>CORPORATE LANDFILLS</v>
          </cell>
          <cell r="I1242" t="str">
            <v>CORP LF</v>
          </cell>
          <cell r="J1242" t="str">
            <v>CORPORATE LANDFILL DISTRICT</v>
          </cell>
          <cell r="K1242" t="str">
            <v>CORPORATE</v>
          </cell>
          <cell r="L1242" t="str">
            <v>CORPORATE</v>
          </cell>
        </row>
        <row r="1243">
          <cell r="A1243" t="str">
            <v>XK1</v>
          </cell>
          <cell r="B1243" t="str">
            <v>XK1-10-A-AZ-03O-050</v>
          </cell>
          <cell r="C1243">
            <v>1884</v>
          </cell>
          <cell r="D1243">
            <v>6296</v>
          </cell>
          <cell r="F1243" t="str">
            <v>Sonics, TX</v>
          </cell>
          <cell r="G1243" t="str">
            <v>BU-901</v>
          </cell>
          <cell r="H1243" t="str">
            <v>CORPORATE LANDFILLS</v>
          </cell>
          <cell r="I1243" t="str">
            <v>CORP LF</v>
          </cell>
          <cell r="J1243" t="str">
            <v>CORPORATE LANDFILL DISTRICT</v>
          </cell>
          <cell r="K1243" t="str">
            <v>CORPORATE</v>
          </cell>
          <cell r="L1243" t="str">
            <v>CORPORATE</v>
          </cell>
        </row>
        <row r="1244">
          <cell r="A1244" t="str">
            <v>XK2</v>
          </cell>
          <cell r="B1244" t="str">
            <v>XK2-10-A-AZ-03O-050</v>
          </cell>
          <cell r="C1244">
            <v>1885</v>
          </cell>
          <cell r="D1244">
            <v>6297</v>
          </cell>
          <cell r="F1244" t="str">
            <v>Southeast Rockford Site, IL</v>
          </cell>
          <cell r="G1244" t="str">
            <v>BU-901</v>
          </cell>
          <cell r="H1244" t="str">
            <v>CORPORATE LANDFILLS</v>
          </cell>
          <cell r="I1244" t="str">
            <v>CORP LF</v>
          </cell>
          <cell r="J1244" t="str">
            <v>CORPORATE LANDFILL DISTRICT</v>
          </cell>
          <cell r="K1244" t="str">
            <v>CORPORATE</v>
          </cell>
          <cell r="L1244" t="str">
            <v>CORPORATE</v>
          </cell>
        </row>
        <row r="1245">
          <cell r="A1245" t="str">
            <v>XK3</v>
          </cell>
          <cell r="B1245" t="str">
            <v>XK3-10-A-AZ-03O-050</v>
          </cell>
          <cell r="C1245">
            <v>1886</v>
          </cell>
          <cell r="D1245">
            <v>6298</v>
          </cell>
          <cell r="F1245" t="str">
            <v>Southern Ocean LF, NJ</v>
          </cell>
          <cell r="G1245" t="str">
            <v>BU-901</v>
          </cell>
          <cell r="H1245" t="str">
            <v>CORPORATE LANDFILLS</v>
          </cell>
          <cell r="I1245" t="str">
            <v>CORP LF</v>
          </cell>
          <cell r="J1245" t="str">
            <v>CORPORATE LANDFILL DISTRICT</v>
          </cell>
          <cell r="K1245" t="str">
            <v>CORPORATE</v>
          </cell>
          <cell r="L1245" t="str">
            <v>CORPORATE</v>
          </cell>
        </row>
        <row r="1246">
          <cell r="A1246" t="str">
            <v>XK4</v>
          </cell>
          <cell r="B1246" t="str">
            <v>XK4-10-A-AZ-03O-050</v>
          </cell>
          <cell r="C1246">
            <v>1887</v>
          </cell>
          <cell r="D1246">
            <v>6299</v>
          </cell>
          <cell r="F1246" t="str">
            <v>Stickney/Tyler Ave LF, OH</v>
          </cell>
          <cell r="G1246" t="str">
            <v>BU-901</v>
          </cell>
          <cell r="H1246" t="str">
            <v>CORPORATE LANDFILLS</v>
          </cell>
          <cell r="I1246" t="str">
            <v>CORP LF</v>
          </cell>
          <cell r="J1246" t="str">
            <v>CORPORATE LANDFILL DISTRICT</v>
          </cell>
          <cell r="K1246" t="str">
            <v>CORPORATE</v>
          </cell>
          <cell r="L1246" t="str">
            <v>CORPORATE</v>
          </cell>
        </row>
        <row r="1247">
          <cell r="A1247" t="str">
            <v>XK5</v>
          </cell>
          <cell r="B1247" t="str">
            <v>XK5-10-A-AZ-03O-050</v>
          </cell>
          <cell r="C1247">
            <v>1888</v>
          </cell>
          <cell r="D1247">
            <v>6300</v>
          </cell>
          <cell r="F1247" t="str">
            <v>Summit National Site, OH</v>
          </cell>
          <cell r="G1247" t="str">
            <v>BU-901</v>
          </cell>
          <cell r="H1247" t="str">
            <v>CORPORATE LANDFILLS</v>
          </cell>
          <cell r="I1247" t="str">
            <v>CORP LF</v>
          </cell>
          <cell r="J1247" t="str">
            <v>CORPORATE LANDFILL DISTRICT</v>
          </cell>
          <cell r="K1247" t="str">
            <v>CORPORATE</v>
          </cell>
          <cell r="L1247" t="str">
            <v>CORPORATE</v>
          </cell>
        </row>
        <row r="1248">
          <cell r="A1248" t="str">
            <v>XK6</v>
          </cell>
          <cell r="B1248" t="str">
            <v>XK6-10-A-AZ-03O-050</v>
          </cell>
          <cell r="C1248">
            <v>1889</v>
          </cell>
          <cell r="D1248">
            <v>6301</v>
          </cell>
          <cell r="F1248" t="str">
            <v>Tabernacle Drum Site (USX), NJ</v>
          </cell>
          <cell r="G1248" t="str">
            <v>BU-901</v>
          </cell>
          <cell r="H1248" t="str">
            <v>CORPORATE LANDFILLS</v>
          </cell>
          <cell r="I1248" t="str">
            <v>CORP LF</v>
          </cell>
          <cell r="J1248" t="str">
            <v>CORPORATE LANDFILL DISTRICT</v>
          </cell>
          <cell r="K1248" t="str">
            <v>CORPORATE</v>
          </cell>
          <cell r="L1248" t="str">
            <v>CORPORATE</v>
          </cell>
        </row>
        <row r="1249">
          <cell r="A1249" t="str">
            <v>XK7</v>
          </cell>
          <cell r="B1249" t="str">
            <v>XK7-10-A-AZ-03O-050</v>
          </cell>
          <cell r="C1249">
            <v>1890</v>
          </cell>
          <cell r="D1249">
            <v>6302</v>
          </cell>
          <cell r="F1249" t="str">
            <v>Tri-County/Elgin LF, IL</v>
          </cell>
          <cell r="G1249" t="str">
            <v>BU-901</v>
          </cell>
          <cell r="H1249" t="str">
            <v>CORPORATE LANDFILLS</v>
          </cell>
          <cell r="I1249" t="str">
            <v>CORP LF</v>
          </cell>
          <cell r="J1249" t="str">
            <v>CORPORATE LANDFILL DISTRICT</v>
          </cell>
          <cell r="K1249" t="str">
            <v>CORPORATE</v>
          </cell>
          <cell r="L1249" t="str">
            <v>CORPORATE</v>
          </cell>
        </row>
        <row r="1250">
          <cell r="A1250" t="str">
            <v>XK8</v>
          </cell>
          <cell r="B1250" t="str">
            <v>XK8-10-A-AZ-03O-050</v>
          </cell>
          <cell r="C1250">
            <v>1891</v>
          </cell>
          <cell r="D1250">
            <v>6303</v>
          </cell>
          <cell r="F1250" t="str">
            <v>Tulalip, WA</v>
          </cell>
          <cell r="G1250" t="str">
            <v>BU-901</v>
          </cell>
          <cell r="H1250" t="str">
            <v>CORPORATE LANDFILLS</v>
          </cell>
          <cell r="I1250" t="str">
            <v>CORP LF</v>
          </cell>
          <cell r="J1250" t="str">
            <v>CORPORATE LANDFILL DISTRICT</v>
          </cell>
          <cell r="K1250" t="str">
            <v>CORPORATE</v>
          </cell>
          <cell r="L1250" t="str">
            <v>CORPORATE</v>
          </cell>
        </row>
        <row r="1251">
          <cell r="A1251" t="str">
            <v>XL0</v>
          </cell>
          <cell r="B1251" t="str">
            <v>XL0-10-A-AZ-03O-050</v>
          </cell>
          <cell r="C1251">
            <v>1892</v>
          </cell>
          <cell r="D1251">
            <v>6304</v>
          </cell>
          <cell r="F1251" t="str">
            <v>Western Processing, WA</v>
          </cell>
          <cell r="G1251" t="str">
            <v>BU-901</v>
          </cell>
          <cell r="H1251" t="str">
            <v>CORPORATE LANDFILLS</v>
          </cell>
          <cell r="I1251" t="str">
            <v>CORP LF</v>
          </cell>
          <cell r="J1251" t="str">
            <v>CORPORATE LANDFILL DISTRICT</v>
          </cell>
          <cell r="K1251" t="str">
            <v>CORPORATE</v>
          </cell>
          <cell r="L1251" t="str">
            <v>CORPORATE</v>
          </cell>
        </row>
        <row r="1252">
          <cell r="A1252" t="str">
            <v>XL1</v>
          </cell>
          <cell r="B1252" t="str">
            <v>XL1-10-A-AZ-03O-050</v>
          </cell>
          <cell r="C1252">
            <v>1893</v>
          </cell>
          <cell r="D1252">
            <v>6305</v>
          </cell>
          <cell r="F1252" t="str">
            <v>Wingate Road Incinerator, FL</v>
          </cell>
          <cell r="G1252" t="str">
            <v>BU-901</v>
          </cell>
          <cell r="H1252" t="str">
            <v>CORPORATE LANDFILLS</v>
          </cell>
          <cell r="I1252" t="str">
            <v>CORP LF</v>
          </cell>
          <cell r="J1252" t="str">
            <v>CORPORATE LANDFILL DISTRICT</v>
          </cell>
          <cell r="K1252" t="str">
            <v>CORPORATE</v>
          </cell>
          <cell r="L1252" t="str">
            <v>CORPORATE</v>
          </cell>
        </row>
        <row r="1253">
          <cell r="A1253" t="str">
            <v>XL2</v>
          </cell>
          <cell r="B1253" t="str">
            <v>XL2-10-A-AZ-03O-050</v>
          </cell>
          <cell r="C1253">
            <v>1894</v>
          </cell>
          <cell r="D1253">
            <v>6306</v>
          </cell>
          <cell r="F1253" t="str">
            <v>Yeoman Creek LF, IL</v>
          </cell>
          <cell r="G1253" t="str">
            <v>BU-901</v>
          </cell>
          <cell r="H1253" t="str">
            <v>CORPORATE LANDFILLS</v>
          </cell>
          <cell r="I1253" t="str">
            <v>CORP LF</v>
          </cell>
          <cell r="J1253" t="str">
            <v>CORPORATE LANDFILL DISTRICT</v>
          </cell>
          <cell r="K1253" t="str">
            <v>CORPORATE</v>
          </cell>
          <cell r="L1253" t="str">
            <v>CORPORATE</v>
          </cell>
        </row>
        <row r="1254">
          <cell r="A1254" t="str">
            <v>X97</v>
          </cell>
          <cell r="B1254" t="str">
            <v>X97-10-A-AZ-03O-050</v>
          </cell>
          <cell r="C1254">
            <v>1794</v>
          </cell>
          <cell r="D1254">
            <v>6322</v>
          </cell>
          <cell r="F1254" t="str">
            <v>AW  Trans River - Bridge</v>
          </cell>
          <cell r="G1254" t="str">
            <v>BU-901</v>
          </cell>
          <cell r="H1254" t="str">
            <v>CORPORATE LANDFILLS</v>
          </cell>
          <cell r="I1254" t="str">
            <v>CORP LF</v>
          </cell>
          <cell r="J1254" t="str">
            <v>CORPORATE LANDFILL DISTRICT</v>
          </cell>
          <cell r="K1254" t="str">
            <v>CORPORATE</v>
          </cell>
          <cell r="L1254" t="str">
            <v>CORPORATE</v>
          </cell>
        </row>
        <row r="1255">
          <cell r="A1255" t="str">
            <v>X95</v>
          </cell>
          <cell r="B1255" t="str">
            <v>X95-10-A-AZ-03O-050</v>
          </cell>
          <cell r="C1255">
            <v>1792</v>
          </cell>
          <cell r="D1255">
            <v>6323</v>
          </cell>
          <cell r="F1255" t="str">
            <v>Energy Systems Bridge - Boston</v>
          </cell>
          <cell r="G1255" t="str">
            <v>BU-901</v>
          </cell>
          <cell r="H1255" t="str">
            <v>CORPORATE LANDFILLS</v>
          </cell>
          <cell r="I1255" t="str">
            <v>CORP LF</v>
          </cell>
          <cell r="J1255" t="str">
            <v>CORPORATE LANDFILL DISTRICT</v>
          </cell>
          <cell r="K1255" t="str">
            <v>CORPORATE</v>
          </cell>
          <cell r="L1255" t="str">
            <v>CORPORATE</v>
          </cell>
        </row>
        <row r="1256">
          <cell r="A1256" t="str">
            <v>X94</v>
          </cell>
          <cell r="B1256" t="str">
            <v>X94-10-A-AZ-03O-050</v>
          </cell>
          <cell r="C1256">
            <v>1791</v>
          </cell>
          <cell r="D1256">
            <v>6324</v>
          </cell>
          <cell r="F1256" t="str">
            <v>AW  Services Group Bridge</v>
          </cell>
          <cell r="G1256" t="str">
            <v>BU-901</v>
          </cell>
          <cell r="H1256" t="str">
            <v>CORPORATE LANDFILLS</v>
          </cell>
          <cell r="I1256" t="str">
            <v>CORP LF</v>
          </cell>
          <cell r="J1256" t="str">
            <v>CORPORATE LANDFILL DISTRICT</v>
          </cell>
          <cell r="K1256" t="str">
            <v>CORPORATE</v>
          </cell>
          <cell r="L1256" t="str">
            <v>CORPORATE</v>
          </cell>
        </row>
        <row r="1257">
          <cell r="A1257" t="str">
            <v>X93</v>
          </cell>
          <cell r="B1257" t="str">
            <v>X93-10-A-AZ-03O-050</v>
          </cell>
          <cell r="C1257">
            <v>1790</v>
          </cell>
          <cell r="D1257">
            <v>6325</v>
          </cell>
          <cell r="F1257" t="str">
            <v>AW  Europe Bridge</v>
          </cell>
          <cell r="G1257" t="str">
            <v>BU-901</v>
          </cell>
          <cell r="H1257" t="str">
            <v>CORPORATE LANDFILLS</v>
          </cell>
          <cell r="I1257" t="str">
            <v>CORP LF</v>
          </cell>
          <cell r="J1257" t="str">
            <v>CORPORATE LANDFILL DISTRICT</v>
          </cell>
          <cell r="K1257" t="str">
            <v>CORPORATE</v>
          </cell>
          <cell r="L1257" t="str">
            <v>CORPORATE</v>
          </cell>
        </row>
        <row r="1258">
          <cell r="A1258" t="str">
            <v>X98</v>
          </cell>
          <cell r="B1258" t="str">
            <v>X98-10-A-AZ-03O-050</v>
          </cell>
          <cell r="C1258">
            <v>1795</v>
          </cell>
          <cell r="D1258">
            <v>6326</v>
          </cell>
          <cell r="F1258" t="str">
            <v>AW  Energy Systems of Plymouth</v>
          </cell>
          <cell r="G1258" t="str">
            <v>BU-901</v>
          </cell>
          <cell r="H1258" t="str">
            <v>CORPORATE LANDFILLS</v>
          </cell>
          <cell r="I1258" t="str">
            <v>CORP LF</v>
          </cell>
          <cell r="J1258" t="str">
            <v>CORPORATE LANDFILL DISTRICT</v>
          </cell>
          <cell r="K1258" t="str">
            <v>CORPORATE</v>
          </cell>
          <cell r="L1258" t="str">
            <v>CORPORATE</v>
          </cell>
        </row>
        <row r="1259">
          <cell r="A1259" t="str">
            <v>X96</v>
          </cell>
          <cell r="B1259" t="str">
            <v>X96-10-A-AZ-03O-050</v>
          </cell>
          <cell r="C1259">
            <v>1793</v>
          </cell>
          <cell r="D1259">
            <v>6327</v>
          </cell>
          <cell r="F1259" t="str">
            <v>AW  of Asia Pacific - Bridge</v>
          </cell>
          <cell r="G1259" t="str">
            <v>BU-901</v>
          </cell>
          <cell r="H1259" t="str">
            <v>CORPORATE LANDFILLS</v>
          </cell>
          <cell r="I1259" t="str">
            <v>CORP LF</v>
          </cell>
          <cell r="J1259" t="str">
            <v>CORPORATE LANDFILL DISTRICT</v>
          </cell>
          <cell r="K1259" t="str">
            <v>CORPORATE</v>
          </cell>
          <cell r="L1259" t="str">
            <v>CORPORATE</v>
          </cell>
        </row>
        <row r="1260">
          <cell r="A1260" t="str">
            <v>X67</v>
          </cell>
          <cell r="B1260" t="str">
            <v>X67-10-A-AZ-03O-050</v>
          </cell>
          <cell r="C1260">
            <v>1786</v>
          </cell>
          <cell r="D1260">
            <v>6328</v>
          </cell>
          <cell r="F1260" t="str">
            <v>Consolidated Processing Bridge</v>
          </cell>
          <cell r="G1260" t="str">
            <v>BU-901</v>
          </cell>
          <cell r="H1260" t="str">
            <v>CORPORATE LANDFILLS</v>
          </cell>
          <cell r="I1260" t="str">
            <v>CORP LF</v>
          </cell>
          <cell r="J1260" t="str">
            <v>CORPORATE LANDFILL DISTRICT</v>
          </cell>
          <cell r="K1260" t="str">
            <v>CORPORATE</v>
          </cell>
          <cell r="L1260" t="str">
            <v>CORPORATE</v>
          </cell>
        </row>
        <row r="1261">
          <cell r="A1261" t="str">
            <v>W01</v>
          </cell>
          <cell r="B1261" t="str">
            <v>W01-10-A-AZ-A4O-050</v>
          </cell>
          <cell r="C1261">
            <v>1490</v>
          </cell>
          <cell r="D1261">
            <v>6601</v>
          </cell>
          <cell r="F1261" t="str">
            <v>Allied Receivables Funding Inc</v>
          </cell>
          <cell r="G1261" t="str">
            <v>BU-903</v>
          </cell>
          <cell r="H1261" t="str">
            <v>A/R SECURITIZATION</v>
          </cell>
          <cell r="I1261" t="str">
            <v>A/R DIST</v>
          </cell>
          <cell r="J1261" t="str">
            <v>A/R DISTRICT - SECURITIZATION</v>
          </cell>
          <cell r="K1261" t="str">
            <v>CORPORATE</v>
          </cell>
          <cell r="L1261" t="str">
            <v>CORPORATE</v>
          </cell>
        </row>
        <row r="1262">
          <cell r="A1262" t="str">
            <v>W02</v>
          </cell>
          <cell r="B1262" t="str">
            <v>W02-10-A-AZ-03O-050</v>
          </cell>
          <cell r="C1262">
            <v>1491</v>
          </cell>
          <cell r="D1262">
            <v>6602</v>
          </cell>
          <cell r="F1262" t="str">
            <v>Allied Recv Funding - Elim Co</v>
          </cell>
          <cell r="G1262" t="str">
            <v>BU-903</v>
          </cell>
          <cell r="H1262" t="str">
            <v>A/R SECURITIZATION</v>
          </cell>
          <cell r="I1262" t="str">
            <v>A/R DIST</v>
          </cell>
          <cell r="J1262" t="str">
            <v>A/R DISTRICT - SECURITIZATION</v>
          </cell>
          <cell r="K1262" t="str">
            <v>CORPORATE</v>
          </cell>
          <cell r="L1262" t="str">
            <v>CORPORATE</v>
          </cell>
        </row>
        <row r="1263">
          <cell r="A1263" t="str">
            <v>W03</v>
          </cell>
          <cell r="B1263" t="str">
            <v>W03-10-A-AZ-03O-050</v>
          </cell>
          <cell r="C1263">
            <v>1492</v>
          </cell>
          <cell r="D1263">
            <v>6603</v>
          </cell>
          <cell r="F1263" t="str">
            <v>AWIN Management, Inc.</v>
          </cell>
          <cell r="G1263" t="str">
            <v>BU-903</v>
          </cell>
          <cell r="H1263" t="str">
            <v>A/R SECURITIZATION</v>
          </cell>
          <cell r="I1263" t="str">
            <v>A/R DIST</v>
          </cell>
          <cell r="J1263" t="str">
            <v>A/R DISTRICT - SECURITIZATION</v>
          </cell>
          <cell r="K1263" t="str">
            <v>CORPORATE</v>
          </cell>
          <cell r="L1263" t="str">
            <v>CORPORATE</v>
          </cell>
        </row>
        <row r="1264">
          <cell r="A1264" t="str">
            <v>W11</v>
          </cell>
          <cell r="B1264" t="str">
            <v>W11-10-A-AZ-A4O-050</v>
          </cell>
          <cell r="C1264">
            <v>1493</v>
          </cell>
          <cell r="D1264">
            <v>6604</v>
          </cell>
          <cell r="F1264" t="str">
            <v>Allied Receivables Funding Inc</v>
          </cell>
          <cell r="G1264" t="str">
            <v>BU-903</v>
          </cell>
          <cell r="H1264" t="str">
            <v>A/R SECURITIZATION</v>
          </cell>
          <cell r="I1264" t="str">
            <v>A/R DIST</v>
          </cell>
          <cell r="J1264" t="str">
            <v>A/R DISTRICT - SECURITIZATION</v>
          </cell>
          <cell r="K1264" t="str">
            <v>CORPORATE</v>
          </cell>
          <cell r="L1264" t="str">
            <v>CORPORATE</v>
          </cell>
        </row>
        <row r="1265">
          <cell r="A1265" t="str">
            <v>W12</v>
          </cell>
          <cell r="B1265" t="str">
            <v>W12-10-A-AZ-03O-050</v>
          </cell>
          <cell r="C1265">
            <v>1494</v>
          </cell>
          <cell r="D1265">
            <v>6605</v>
          </cell>
          <cell r="F1265" t="str">
            <v>Allied Recv Funding - Elim Co</v>
          </cell>
          <cell r="G1265" t="str">
            <v>BU-903</v>
          </cell>
          <cell r="H1265" t="str">
            <v>A/R SECURITIZATION</v>
          </cell>
          <cell r="I1265" t="str">
            <v>A/R DIST</v>
          </cell>
          <cell r="J1265" t="str">
            <v>A/R DISTRICT - SECURITIZATION</v>
          </cell>
          <cell r="K1265" t="str">
            <v>CORPORATE</v>
          </cell>
          <cell r="L1265" t="str">
            <v>CORPORATE</v>
          </cell>
        </row>
        <row r="1266">
          <cell r="A1266" t="str">
            <v>W13</v>
          </cell>
          <cell r="B1266" t="str">
            <v>W13-10-A-AZ-03O-050</v>
          </cell>
          <cell r="C1266">
            <v>1495</v>
          </cell>
          <cell r="D1266">
            <v>6606</v>
          </cell>
          <cell r="F1266" t="str">
            <v>AWIN Management, Inc.</v>
          </cell>
          <cell r="G1266" t="str">
            <v>BU-903</v>
          </cell>
          <cell r="H1266" t="str">
            <v>A/R SECURITIZATION</v>
          </cell>
          <cell r="I1266" t="str">
            <v>A/R DIST</v>
          </cell>
          <cell r="J1266" t="str">
            <v>A/R DISTRICT - SECURITIZATION</v>
          </cell>
          <cell r="K1266" t="str">
            <v>CORPORATE</v>
          </cell>
          <cell r="L1266" t="str">
            <v>CORPORATE</v>
          </cell>
        </row>
        <row r="1267">
          <cell r="A1267" t="str">
            <v>W21</v>
          </cell>
          <cell r="B1267" t="str">
            <v>W21-10-A-AZ-A4O-050</v>
          </cell>
          <cell r="C1267">
            <v>1496</v>
          </cell>
          <cell r="D1267">
            <v>6607</v>
          </cell>
          <cell r="F1267" t="str">
            <v>Allied Receivables Funding Inc</v>
          </cell>
          <cell r="G1267" t="str">
            <v>BU-903</v>
          </cell>
          <cell r="H1267" t="str">
            <v>A/R SECURITIZATION</v>
          </cell>
          <cell r="I1267" t="str">
            <v>A/R DIST</v>
          </cell>
          <cell r="J1267" t="str">
            <v>A/R DISTRICT - SECURITIZATION</v>
          </cell>
          <cell r="K1267" t="str">
            <v>CORPORATE</v>
          </cell>
          <cell r="L1267" t="str">
            <v>CORPORATE</v>
          </cell>
        </row>
        <row r="1268">
          <cell r="A1268" t="str">
            <v>W22</v>
          </cell>
          <cell r="B1268" t="str">
            <v>W22-10-A-AZ-03O-050</v>
          </cell>
          <cell r="C1268">
            <v>1497</v>
          </cell>
          <cell r="D1268">
            <v>6608</v>
          </cell>
          <cell r="F1268" t="str">
            <v>AWIN MANAGEMENT, INC.</v>
          </cell>
          <cell r="G1268" t="str">
            <v>BU-903</v>
          </cell>
          <cell r="H1268" t="str">
            <v>A/R SECURITIZATION</v>
          </cell>
          <cell r="I1268" t="str">
            <v>A/R DIST</v>
          </cell>
          <cell r="J1268" t="str">
            <v>A/R DISTRICT - SECURITIZATION</v>
          </cell>
          <cell r="K1268" t="str">
            <v>CORPORATE</v>
          </cell>
          <cell r="L1268" t="str">
            <v>CORPORATE</v>
          </cell>
        </row>
        <row r="1269">
          <cell r="A1269" t="str">
            <v>W23</v>
          </cell>
          <cell r="B1269" t="str">
            <v>W23-10-A-AZ-03O-050</v>
          </cell>
          <cell r="C1269">
            <v>1498</v>
          </cell>
          <cell r="D1269">
            <v>6609</v>
          </cell>
          <cell r="F1269" t="str">
            <v>AWIN MANAGEMENT, INC.</v>
          </cell>
          <cell r="G1269" t="str">
            <v>BU-903</v>
          </cell>
          <cell r="H1269" t="str">
            <v>A/R SECURITIZATION</v>
          </cell>
          <cell r="I1269" t="str">
            <v>A/R DIST</v>
          </cell>
          <cell r="J1269" t="str">
            <v>A/R DISTRICT - SECURITIZATION</v>
          </cell>
          <cell r="K1269" t="str">
            <v>CORPORATE</v>
          </cell>
          <cell r="L1269" t="str">
            <v>CORPORATE</v>
          </cell>
        </row>
        <row r="1270">
          <cell r="A1270" t="str">
            <v>WA0</v>
          </cell>
          <cell r="B1270" t="str">
            <v>WA0-10-A-AZ-06O-050</v>
          </cell>
          <cell r="C1270">
            <v>1499</v>
          </cell>
          <cell r="D1270">
            <v>6610</v>
          </cell>
          <cell r="F1270" t="str">
            <v>Allied Services, LLC</v>
          </cell>
          <cell r="G1270" t="str">
            <v>BU-903</v>
          </cell>
          <cell r="H1270" t="str">
            <v>A/R SECURITIZATION</v>
          </cell>
          <cell r="I1270" t="str">
            <v>A/R DIST</v>
          </cell>
          <cell r="J1270" t="str">
            <v>A/R DISTRICT - SECURITIZATION</v>
          </cell>
          <cell r="K1270" t="str">
            <v>CORPORATE</v>
          </cell>
          <cell r="L1270" t="str">
            <v>CORPORATE</v>
          </cell>
        </row>
        <row r="1271">
          <cell r="A1271" t="str">
            <v>WA1</v>
          </cell>
          <cell r="B1271" t="str">
            <v>WA1-10-A-AZ-13O-050</v>
          </cell>
          <cell r="C1271">
            <v>1500</v>
          </cell>
          <cell r="D1271">
            <v>6611</v>
          </cell>
          <cell r="F1271" t="str">
            <v>Allied Waste Systems, Inc.(DE)</v>
          </cell>
          <cell r="G1271" t="str">
            <v>BU-903</v>
          </cell>
          <cell r="H1271" t="str">
            <v>A/R SECURITIZATION</v>
          </cell>
          <cell r="I1271" t="str">
            <v>A/R DIST</v>
          </cell>
          <cell r="J1271" t="str">
            <v>A/R DISTRICT - SECURITIZATION</v>
          </cell>
          <cell r="K1271" t="str">
            <v>CORPORATE</v>
          </cell>
          <cell r="L1271" t="str">
            <v>CORPORATE</v>
          </cell>
        </row>
        <row r="1272">
          <cell r="A1272" t="str">
            <v>WA2</v>
          </cell>
          <cell r="B1272" t="str">
            <v>WA2-10-A-AZ-07O-050</v>
          </cell>
          <cell r="C1272">
            <v>1501</v>
          </cell>
          <cell r="D1272">
            <v>6612</v>
          </cell>
          <cell r="F1272" t="str">
            <v>Allied Waste Trans., Inc.</v>
          </cell>
          <cell r="G1272" t="str">
            <v>BU-903</v>
          </cell>
          <cell r="H1272" t="str">
            <v>A/R SECURITIZATION</v>
          </cell>
          <cell r="I1272" t="str">
            <v>A/R DIST</v>
          </cell>
          <cell r="J1272" t="str">
            <v>A/R DISTRICT - SECURITIZATION</v>
          </cell>
          <cell r="K1272" t="str">
            <v>CORPORATE</v>
          </cell>
          <cell r="L1272" t="str">
            <v>CORPORATE</v>
          </cell>
        </row>
        <row r="1273">
          <cell r="A1273" t="str">
            <v>WA3</v>
          </cell>
          <cell r="B1273" t="str">
            <v>WA3-10-A-AZ-C1O-050</v>
          </cell>
          <cell r="C1273">
            <v>1502</v>
          </cell>
          <cell r="D1273">
            <v>6613</v>
          </cell>
          <cell r="F1273" t="str">
            <v>AW Services of NA</v>
          </cell>
          <cell r="G1273" t="str">
            <v>BU-903</v>
          </cell>
          <cell r="H1273" t="str">
            <v>A/R SECURITIZATION</v>
          </cell>
          <cell r="I1273" t="str">
            <v>A/R DIST</v>
          </cell>
          <cell r="J1273" t="str">
            <v>A/R DISTRICT - SECURITIZATION</v>
          </cell>
          <cell r="K1273" t="str">
            <v>CORPORATE</v>
          </cell>
          <cell r="L1273" t="str">
            <v>CORPORATE</v>
          </cell>
        </row>
        <row r="1274">
          <cell r="A1274" t="str">
            <v>WA4</v>
          </cell>
          <cell r="B1274" t="str">
            <v>WA4-10-A-AZ-8WO-050</v>
          </cell>
          <cell r="C1274">
            <v>1503</v>
          </cell>
          <cell r="D1274">
            <v>6614</v>
          </cell>
          <cell r="F1274" t="str">
            <v>AW Services of IN, LP</v>
          </cell>
          <cell r="G1274" t="str">
            <v>BU-903</v>
          </cell>
          <cell r="H1274" t="str">
            <v>A/R SECURITIZATION</v>
          </cell>
          <cell r="I1274" t="str">
            <v>A/R DIST</v>
          </cell>
          <cell r="J1274" t="str">
            <v>A/R DISTRICT - SECURITIZATION</v>
          </cell>
          <cell r="K1274" t="str">
            <v>CORPORATE</v>
          </cell>
          <cell r="L1274" t="str">
            <v>CORPORATE</v>
          </cell>
        </row>
        <row r="1275">
          <cell r="A1275" t="str">
            <v>WA5</v>
          </cell>
          <cell r="B1275" t="str">
            <v>WA5-10-A-AZ-8OO-050</v>
          </cell>
          <cell r="C1275">
            <v>1504</v>
          </cell>
          <cell r="D1275">
            <v>6615</v>
          </cell>
          <cell r="F1275" t="str">
            <v>AW Services of MA, LLC</v>
          </cell>
          <cell r="G1275" t="str">
            <v>BU-903</v>
          </cell>
          <cell r="H1275" t="str">
            <v>A/R SECURITIZATION</v>
          </cell>
          <cell r="I1275" t="str">
            <v>A/R DIST</v>
          </cell>
          <cell r="J1275" t="str">
            <v>A/R DISTRICT - SECURITIZATION</v>
          </cell>
          <cell r="K1275" t="str">
            <v>CORPORATE</v>
          </cell>
          <cell r="L1275" t="str">
            <v>CORPORATE</v>
          </cell>
        </row>
        <row r="1276">
          <cell r="A1276" t="str">
            <v>WA6</v>
          </cell>
          <cell r="B1276" t="str">
            <v>WA6-10-A-AZ-8AO-050</v>
          </cell>
          <cell r="C1276">
            <v>1505</v>
          </cell>
          <cell r="D1276">
            <v>6616</v>
          </cell>
          <cell r="F1276" t="str">
            <v>AW Services of PA, LLC</v>
          </cell>
          <cell r="G1276" t="str">
            <v>BU-903</v>
          </cell>
          <cell r="H1276" t="str">
            <v>A/R SECURITIZATION</v>
          </cell>
          <cell r="I1276" t="str">
            <v>A/R DIST</v>
          </cell>
          <cell r="J1276" t="str">
            <v>A/R DISTRICT - SECURITIZATION</v>
          </cell>
          <cell r="K1276" t="str">
            <v>CORPORATE</v>
          </cell>
          <cell r="L1276" t="str">
            <v>CORPORATE</v>
          </cell>
        </row>
        <row r="1277">
          <cell r="A1277" t="str">
            <v>WA7</v>
          </cell>
          <cell r="B1277" t="str">
            <v>WA7-10-A-AZ-8ZO-050</v>
          </cell>
          <cell r="C1277">
            <v>1506</v>
          </cell>
          <cell r="D1277">
            <v>6617</v>
          </cell>
          <cell r="F1277" t="str">
            <v>AW Services of TX, LP</v>
          </cell>
          <cell r="G1277" t="str">
            <v>BU-903</v>
          </cell>
          <cell r="H1277" t="str">
            <v>A/R SECURITIZATION</v>
          </cell>
          <cell r="I1277" t="str">
            <v>A/R DIST</v>
          </cell>
          <cell r="J1277" t="str">
            <v>A/R DISTRICT - SECURITIZATION</v>
          </cell>
          <cell r="K1277" t="str">
            <v>CORPORATE</v>
          </cell>
          <cell r="L1277" t="str">
            <v>CORPORATE</v>
          </cell>
        </row>
        <row r="1278">
          <cell r="A1278" t="str">
            <v>WA8</v>
          </cell>
          <cell r="B1278" t="str">
            <v>WA8-10-A-AZ-9BO-050</v>
          </cell>
          <cell r="C1278">
            <v>1507</v>
          </cell>
          <cell r="D1278">
            <v>6618</v>
          </cell>
          <cell r="F1278" t="str">
            <v>AW Services, LLC</v>
          </cell>
          <cell r="G1278" t="str">
            <v>BU-903</v>
          </cell>
          <cell r="H1278" t="str">
            <v>A/R SECURITIZATION</v>
          </cell>
          <cell r="I1278" t="str">
            <v>A/R DIST</v>
          </cell>
          <cell r="J1278" t="str">
            <v>A/R DISTRICT - SECURITIZATION</v>
          </cell>
          <cell r="K1278" t="str">
            <v>CORPORATE</v>
          </cell>
          <cell r="L1278" t="str">
            <v>CORPORATE</v>
          </cell>
        </row>
        <row r="1279">
          <cell r="A1279" t="str">
            <v>WA9</v>
          </cell>
          <cell r="B1279" t="str">
            <v>WA9-10-A-AZ-3PO-050</v>
          </cell>
          <cell r="C1279">
            <v>1508</v>
          </cell>
          <cell r="D1279">
            <v>6619</v>
          </cell>
          <cell r="F1279" t="str">
            <v>AW Sys  of N.A., Inc.</v>
          </cell>
          <cell r="G1279" t="str">
            <v>BU-903</v>
          </cell>
          <cell r="H1279" t="str">
            <v>A/R SECURITIZATION</v>
          </cell>
          <cell r="I1279" t="str">
            <v>A/R DIST</v>
          </cell>
          <cell r="J1279" t="str">
            <v>A/R DISTRICT - SECURITIZATION</v>
          </cell>
          <cell r="K1279" t="str">
            <v>CORPORATE</v>
          </cell>
          <cell r="L1279" t="str">
            <v>CORPORATE</v>
          </cell>
        </row>
        <row r="1280">
          <cell r="A1280" t="str">
            <v>WB0</v>
          </cell>
          <cell r="B1280" t="str">
            <v>WB0-10-A-AZ-9UO-050</v>
          </cell>
          <cell r="C1280">
            <v>1509</v>
          </cell>
          <cell r="D1280">
            <v>6620</v>
          </cell>
          <cell r="F1280" t="str">
            <v>Total Roll-off's, LLC</v>
          </cell>
          <cell r="G1280" t="str">
            <v>BU-903</v>
          </cell>
          <cell r="H1280" t="str">
            <v>A/R SECURITIZATION</v>
          </cell>
          <cell r="I1280" t="str">
            <v>A/R DIST</v>
          </cell>
          <cell r="J1280" t="str">
            <v>A/R DISTRICT - SECURITIZATION</v>
          </cell>
          <cell r="K1280" t="str">
            <v>CORPORATE</v>
          </cell>
          <cell r="L1280" t="str">
            <v>CORPORATE</v>
          </cell>
        </row>
        <row r="1281">
          <cell r="A1281" t="str">
            <v>WB1</v>
          </cell>
          <cell r="B1281" t="str">
            <v>WB1-10-A-AZ-5WO-050</v>
          </cell>
          <cell r="C1281">
            <v>1510</v>
          </cell>
          <cell r="D1281">
            <v>6621</v>
          </cell>
          <cell r="F1281" t="str">
            <v>AW  of Florida, Inc.</v>
          </cell>
          <cell r="G1281" t="str">
            <v>BU-903</v>
          </cell>
          <cell r="H1281" t="str">
            <v>A/R SECURITIZATION</v>
          </cell>
          <cell r="I1281" t="str">
            <v>A/R DIST</v>
          </cell>
          <cell r="J1281" t="str">
            <v>A/R DISTRICT - SECURITIZATION</v>
          </cell>
          <cell r="K1281" t="str">
            <v>CORPORATE</v>
          </cell>
          <cell r="L1281" t="str">
            <v>CORPORATE</v>
          </cell>
        </row>
        <row r="1282">
          <cell r="A1282" t="str">
            <v>WB2</v>
          </cell>
          <cell r="B1282" t="str">
            <v>WB2-10-A-AZ-5ZO-050</v>
          </cell>
          <cell r="C1282">
            <v>1511</v>
          </cell>
          <cell r="D1282">
            <v>6622</v>
          </cell>
          <cell r="F1282" t="str">
            <v>AW  of Ohio, Inc.</v>
          </cell>
          <cell r="G1282" t="str">
            <v>BU-903</v>
          </cell>
          <cell r="H1282" t="str">
            <v>A/R SECURITIZATION</v>
          </cell>
          <cell r="I1282" t="str">
            <v>A/R DIST</v>
          </cell>
          <cell r="J1282" t="str">
            <v>A/R DISTRICT - SECURITIZATION</v>
          </cell>
          <cell r="K1282" t="str">
            <v>CORPORATE</v>
          </cell>
          <cell r="L1282" t="str">
            <v>CORPORATE</v>
          </cell>
        </row>
        <row r="1283">
          <cell r="A1283" t="str">
            <v>WB4</v>
          </cell>
          <cell r="B1283" t="str">
            <v>WB4-10-A-AZ-6BO-050</v>
          </cell>
          <cell r="C1283">
            <v>1512</v>
          </cell>
          <cell r="D1283">
            <v>6623</v>
          </cell>
          <cell r="F1283" t="str">
            <v>AW  of Tennessee, Inc.</v>
          </cell>
          <cell r="G1283" t="str">
            <v>BU-903</v>
          </cell>
          <cell r="H1283" t="str">
            <v>A/R SECURITIZATION</v>
          </cell>
          <cell r="I1283" t="str">
            <v>A/R DIST</v>
          </cell>
          <cell r="J1283" t="str">
            <v>A/R DISTRICT - SECURITIZATION</v>
          </cell>
          <cell r="K1283" t="str">
            <v>CORPORATE</v>
          </cell>
          <cell r="L1283" t="str">
            <v>CORPORATE</v>
          </cell>
        </row>
        <row r="1284">
          <cell r="A1284" t="str">
            <v>WB5</v>
          </cell>
          <cell r="B1284" t="str">
            <v>WB5-10-A-AZ-9OO-050</v>
          </cell>
          <cell r="C1284">
            <v>1513</v>
          </cell>
          <cell r="D1284">
            <v>6624</v>
          </cell>
          <cell r="F1284" t="str">
            <v>Delta Dade Recycling, Inc.</v>
          </cell>
          <cell r="G1284" t="str">
            <v>BU-903</v>
          </cell>
          <cell r="H1284" t="str">
            <v>A/R SECURITIZATION</v>
          </cell>
          <cell r="I1284" t="str">
            <v>A/R DIST</v>
          </cell>
          <cell r="J1284" t="str">
            <v>A/R DISTRICT - SECURITIZATION</v>
          </cell>
          <cell r="K1284" t="str">
            <v>CORPORATE</v>
          </cell>
          <cell r="L1284" t="str">
            <v>CORPORATE</v>
          </cell>
        </row>
        <row r="1285">
          <cell r="A1285" t="str">
            <v>WB7</v>
          </cell>
          <cell r="B1285" t="str">
            <v>WB7-10-A-AZ-9LO-050</v>
          </cell>
          <cell r="C1285">
            <v>1514</v>
          </cell>
          <cell r="D1285">
            <v>6625</v>
          </cell>
          <cell r="F1285" t="str">
            <v>Greenridge Waste Services, LLC</v>
          </cell>
          <cell r="G1285" t="str">
            <v>BU-903</v>
          </cell>
          <cell r="H1285" t="str">
            <v>A/R SECURITIZATION</v>
          </cell>
          <cell r="I1285" t="str">
            <v>A/R DIST</v>
          </cell>
          <cell r="J1285" t="str">
            <v>A/R DISTRICT - SECURITIZATION</v>
          </cell>
          <cell r="K1285" t="str">
            <v>CORPORATE</v>
          </cell>
          <cell r="L1285" t="str">
            <v>CORPORATE</v>
          </cell>
        </row>
        <row r="1286">
          <cell r="A1286" t="str">
            <v>WB8</v>
          </cell>
          <cell r="B1286" t="str">
            <v>WB8-10-A-AZ-6UO-050</v>
          </cell>
          <cell r="C1286">
            <v>1515</v>
          </cell>
          <cell r="D1286">
            <v>6626</v>
          </cell>
          <cell r="F1286" t="str">
            <v>PSI Waste Systems, Inc.</v>
          </cell>
          <cell r="G1286" t="str">
            <v>BU-903</v>
          </cell>
          <cell r="H1286" t="str">
            <v>A/R SECURITIZATION</v>
          </cell>
          <cell r="I1286" t="str">
            <v>A/R DIST</v>
          </cell>
          <cell r="J1286" t="str">
            <v>A/R DISTRICT - SECURITIZATION</v>
          </cell>
          <cell r="K1286" t="str">
            <v>CORPORATE</v>
          </cell>
          <cell r="L1286" t="str">
            <v>CORPORATE</v>
          </cell>
        </row>
        <row r="1287">
          <cell r="A1287" t="str">
            <v>WC0</v>
          </cell>
          <cell r="B1287" t="str">
            <v>WC0-10-A-AZ-06O-050</v>
          </cell>
          <cell r="C1287">
            <v>1516</v>
          </cell>
          <cell r="D1287">
            <v>6627</v>
          </cell>
          <cell r="F1287" t="str">
            <v>ALLIED SERVICES, LLC</v>
          </cell>
          <cell r="G1287" t="str">
            <v>BU-903</v>
          </cell>
          <cell r="H1287" t="str">
            <v>A/R SECURITIZATION</v>
          </cell>
          <cell r="I1287" t="str">
            <v>A/R DIST</v>
          </cell>
          <cell r="J1287" t="str">
            <v>A/R DISTRICT - SECURITIZATION</v>
          </cell>
          <cell r="K1287" t="str">
            <v>CORPORATE</v>
          </cell>
          <cell r="L1287" t="str">
            <v>CORPORATE</v>
          </cell>
        </row>
        <row r="1288">
          <cell r="A1288" t="str">
            <v>WC1</v>
          </cell>
          <cell r="B1288" t="str">
            <v>WC1-10-A-AZ-07O-050</v>
          </cell>
          <cell r="C1288">
            <v>1517</v>
          </cell>
          <cell r="D1288">
            <v>6628</v>
          </cell>
          <cell r="F1288" t="str">
            <v>ALLIED WASTE TRANSPORTATION,</v>
          </cell>
          <cell r="G1288" t="str">
            <v>BU-903</v>
          </cell>
          <cell r="H1288" t="str">
            <v>A/R SECURITIZATION</v>
          </cell>
          <cell r="I1288" t="str">
            <v>A/R DIST</v>
          </cell>
          <cell r="J1288" t="str">
            <v>A/R DISTRICT - SECURITIZATION</v>
          </cell>
          <cell r="K1288" t="str">
            <v>CORPORATE</v>
          </cell>
          <cell r="L1288" t="str">
            <v>CORPORATE</v>
          </cell>
        </row>
        <row r="1289">
          <cell r="A1289" t="str">
            <v>WC2</v>
          </cell>
          <cell r="B1289" t="str">
            <v>WC2-10-A-AZ-13O-050</v>
          </cell>
          <cell r="C1289">
            <v>1518</v>
          </cell>
          <cell r="D1289">
            <v>6629</v>
          </cell>
          <cell r="F1289" t="str">
            <v>ALLIED WASTE SYSTEMS, INC (DE)</v>
          </cell>
          <cell r="G1289" t="str">
            <v>BU-903</v>
          </cell>
          <cell r="H1289" t="str">
            <v>A/R SECURITIZATION</v>
          </cell>
          <cell r="I1289" t="str">
            <v>A/R DIST</v>
          </cell>
          <cell r="J1289" t="str">
            <v>A/R DISTRICT - SECURITIZATION</v>
          </cell>
          <cell r="K1289" t="str">
            <v>CORPORATE</v>
          </cell>
          <cell r="L1289" t="str">
            <v>CORPORATE</v>
          </cell>
        </row>
        <row r="1290">
          <cell r="A1290" t="str">
            <v>WC3</v>
          </cell>
          <cell r="B1290" t="str">
            <v>WC3-10-A-AZ-14O-050</v>
          </cell>
          <cell r="C1290">
            <v>1519</v>
          </cell>
          <cell r="D1290">
            <v>6630</v>
          </cell>
          <cell r="F1290" t="str">
            <v>ADRIAN LANDFILL, INC.</v>
          </cell>
          <cell r="G1290" t="str">
            <v>BU-903</v>
          </cell>
          <cell r="H1290" t="str">
            <v>A/R SECURITIZATION</v>
          </cell>
          <cell r="I1290" t="str">
            <v>A/R DIST</v>
          </cell>
          <cell r="J1290" t="str">
            <v>A/R DISTRICT - SECURITIZATION</v>
          </cell>
          <cell r="K1290" t="str">
            <v>CORPORATE</v>
          </cell>
          <cell r="L1290" t="str">
            <v>CORPORATE</v>
          </cell>
        </row>
        <row r="1291">
          <cell r="A1291" t="str">
            <v>WC4</v>
          </cell>
          <cell r="B1291" t="str">
            <v>WC4-10-A-AZ-16O-050</v>
          </cell>
          <cell r="C1291">
            <v>1520</v>
          </cell>
          <cell r="D1291">
            <v>6631</v>
          </cell>
          <cell r="F1291" t="str">
            <v>CITIZENS DISPOSAL, INC.</v>
          </cell>
          <cell r="G1291" t="str">
            <v>BU-903</v>
          </cell>
          <cell r="H1291" t="str">
            <v>A/R SECURITIZATION</v>
          </cell>
          <cell r="I1291" t="str">
            <v>A/R DIST</v>
          </cell>
          <cell r="J1291" t="str">
            <v>A/R DISTRICT - SECURITIZATION</v>
          </cell>
          <cell r="K1291" t="str">
            <v>CORPORATE</v>
          </cell>
          <cell r="L1291" t="str">
            <v>CORPORATE</v>
          </cell>
        </row>
        <row r="1292">
          <cell r="A1292" t="str">
            <v>WC5</v>
          </cell>
          <cell r="B1292" t="str">
            <v>WC5-10-A-AZ-17O-050</v>
          </cell>
          <cell r="C1292">
            <v>1521</v>
          </cell>
          <cell r="D1292">
            <v>6632</v>
          </cell>
          <cell r="F1292" t="str">
            <v>SAUK TRAIL DEVELOPMENT, INC</v>
          </cell>
          <cell r="G1292" t="str">
            <v>BU-903</v>
          </cell>
          <cell r="H1292" t="str">
            <v>A/R SECURITIZATION</v>
          </cell>
          <cell r="I1292" t="str">
            <v>A/R DIST</v>
          </cell>
          <cell r="J1292" t="str">
            <v>A/R DISTRICT - SECURITIZATION</v>
          </cell>
          <cell r="K1292" t="str">
            <v>CORPORATE</v>
          </cell>
          <cell r="L1292" t="str">
            <v>CORPORATE</v>
          </cell>
        </row>
        <row r="1293">
          <cell r="A1293" t="str">
            <v>WC6</v>
          </cell>
          <cell r="B1293" t="str">
            <v>WC6-10-A-AZ-18O-050</v>
          </cell>
          <cell r="C1293">
            <v>1522</v>
          </cell>
          <cell r="D1293">
            <v>6633</v>
          </cell>
          <cell r="F1293" t="str">
            <v>OAKLAND HEIGHTS DEVELOPMENT, I</v>
          </cell>
          <cell r="G1293" t="str">
            <v>BU-903</v>
          </cell>
          <cell r="H1293" t="str">
            <v>A/R SECURITIZATION</v>
          </cell>
          <cell r="I1293" t="str">
            <v>A/R DIST</v>
          </cell>
          <cell r="J1293" t="str">
            <v>A/R DISTRICT - SECURITIZATION</v>
          </cell>
          <cell r="K1293" t="str">
            <v>CORPORATE</v>
          </cell>
          <cell r="L1293" t="str">
            <v>CORPORATE</v>
          </cell>
        </row>
        <row r="1294">
          <cell r="A1294" t="str">
            <v>WC7</v>
          </cell>
          <cell r="B1294" t="str">
            <v>WC7-10-A-AZ-19O-050</v>
          </cell>
          <cell r="C1294">
            <v>1523</v>
          </cell>
          <cell r="D1294">
            <v>6634</v>
          </cell>
          <cell r="F1294" t="str">
            <v>OTTAWA COUNTY LANDFILL, INC.</v>
          </cell>
          <cell r="G1294" t="str">
            <v>BU-903</v>
          </cell>
          <cell r="H1294" t="str">
            <v>A/R SECURITIZATION</v>
          </cell>
          <cell r="I1294" t="str">
            <v>A/R DIST</v>
          </cell>
          <cell r="J1294" t="str">
            <v>A/R DISTRICT - SECURITIZATION</v>
          </cell>
          <cell r="K1294" t="str">
            <v>CORPORATE</v>
          </cell>
          <cell r="L1294" t="str">
            <v>CORPORATE</v>
          </cell>
        </row>
        <row r="1295">
          <cell r="A1295" t="str">
            <v>WC8</v>
          </cell>
          <cell r="B1295" t="str">
            <v>WC8-10-A-AZ-20O-050</v>
          </cell>
          <cell r="C1295">
            <v>1524</v>
          </cell>
          <cell r="D1295">
            <v>6635</v>
          </cell>
          <cell r="F1295" t="str">
            <v>HARLAND'S SANITARY LANDFILL, I</v>
          </cell>
          <cell r="G1295" t="str">
            <v>BU-903</v>
          </cell>
          <cell r="H1295" t="str">
            <v>A/R SECURITIZATION</v>
          </cell>
          <cell r="I1295" t="str">
            <v>A/R DIST</v>
          </cell>
          <cell r="J1295" t="str">
            <v>A/R DISTRICT - SECURITIZATION</v>
          </cell>
          <cell r="K1295" t="str">
            <v>CORPORATE</v>
          </cell>
          <cell r="L1295" t="str">
            <v>CORPORATE</v>
          </cell>
        </row>
        <row r="1296">
          <cell r="A1296" t="str">
            <v>WC9</v>
          </cell>
          <cell r="B1296" t="str">
            <v>WC9-10-A-AZ-21O-050</v>
          </cell>
          <cell r="C1296">
            <v>1525</v>
          </cell>
          <cell r="D1296">
            <v>6636</v>
          </cell>
          <cell r="F1296" t="str">
            <v>CENTRAL SANITARY LANDFILL, INC</v>
          </cell>
          <cell r="G1296" t="str">
            <v>BU-903</v>
          </cell>
          <cell r="H1296" t="str">
            <v>A/R SECURITIZATION</v>
          </cell>
          <cell r="I1296" t="str">
            <v>A/R DIST</v>
          </cell>
          <cell r="J1296" t="str">
            <v>A/R DISTRICT - SECURITIZATION</v>
          </cell>
          <cell r="K1296" t="str">
            <v>CORPORATE</v>
          </cell>
          <cell r="L1296" t="str">
            <v>CORPORATE</v>
          </cell>
        </row>
        <row r="1297">
          <cell r="A1297" t="str">
            <v>WD0</v>
          </cell>
          <cell r="B1297" t="str">
            <v>WD0-10-A-AZ-22O-050</v>
          </cell>
          <cell r="C1297">
            <v>1526</v>
          </cell>
          <cell r="D1297">
            <v>6637</v>
          </cell>
          <cell r="F1297" t="str">
            <v>COUNTY LINE LANDFILL PARTNERSH</v>
          </cell>
          <cell r="G1297" t="str">
            <v>BU-903</v>
          </cell>
          <cell r="H1297" t="str">
            <v>A/R SECURITIZATION</v>
          </cell>
          <cell r="I1297" t="str">
            <v>A/R DIST</v>
          </cell>
          <cell r="J1297" t="str">
            <v>A/R DISTRICT - SECURITIZATION</v>
          </cell>
          <cell r="K1297" t="str">
            <v>CORPORATE</v>
          </cell>
          <cell r="L1297" t="str">
            <v>CORPORATE</v>
          </cell>
        </row>
        <row r="1298">
          <cell r="A1298" t="str">
            <v>WD1</v>
          </cell>
          <cell r="B1298" t="str">
            <v>WD1-10-A-AZ-23O-050</v>
          </cell>
          <cell r="C1298">
            <v>1527</v>
          </cell>
          <cell r="D1298">
            <v>6638</v>
          </cell>
          <cell r="F1298" t="str">
            <v>ILLIANA DISPOSAL PARTNERSHIP</v>
          </cell>
          <cell r="G1298" t="str">
            <v>BU-903</v>
          </cell>
          <cell r="H1298" t="str">
            <v>A/R SECURITIZATION</v>
          </cell>
          <cell r="I1298" t="str">
            <v>A/R DIST</v>
          </cell>
          <cell r="J1298" t="str">
            <v>A/R DISTRICT - SECURITIZATION</v>
          </cell>
          <cell r="K1298" t="str">
            <v>CORPORATE</v>
          </cell>
          <cell r="L1298" t="str">
            <v>CORPORATE</v>
          </cell>
        </row>
        <row r="1299">
          <cell r="A1299" t="str">
            <v>WD2</v>
          </cell>
          <cell r="B1299" t="str">
            <v>WD2-10-A-AZ-25O-050</v>
          </cell>
          <cell r="C1299">
            <v>1528</v>
          </cell>
          <cell r="D1299">
            <v>6639</v>
          </cell>
          <cell r="F1299" t="str">
            <v>NEWTON COUNTY L/F PARTNERSHIP</v>
          </cell>
          <cell r="G1299" t="str">
            <v>BU-903</v>
          </cell>
          <cell r="H1299" t="str">
            <v>A/R SECURITIZATION</v>
          </cell>
          <cell r="I1299" t="str">
            <v>A/R DIST</v>
          </cell>
          <cell r="J1299" t="str">
            <v>A/R DISTRICT - SECURITIZATION</v>
          </cell>
          <cell r="K1299" t="str">
            <v>CORPORATE</v>
          </cell>
          <cell r="L1299" t="str">
            <v>CORPORATE</v>
          </cell>
        </row>
        <row r="1300">
          <cell r="A1300" t="str">
            <v>WD4</v>
          </cell>
          <cell r="B1300" t="str">
            <v>WD4-10-A-AZ-29O-050</v>
          </cell>
          <cell r="C1300">
            <v>1529</v>
          </cell>
          <cell r="D1300">
            <v>6640</v>
          </cell>
          <cell r="F1300" t="str">
            <v>UPPER ROCK ISLAND CNTY LF.INC.</v>
          </cell>
          <cell r="G1300" t="str">
            <v>BU-903</v>
          </cell>
          <cell r="H1300" t="str">
            <v>A/R SECURITIZATION</v>
          </cell>
          <cell r="I1300" t="str">
            <v>A/R DIST</v>
          </cell>
          <cell r="J1300" t="str">
            <v>A/R DISTRICT - SECURITIZATION</v>
          </cell>
          <cell r="K1300" t="str">
            <v>CORPORATE</v>
          </cell>
          <cell r="L1300" t="str">
            <v>CORPORATE</v>
          </cell>
        </row>
        <row r="1301">
          <cell r="A1301" t="str">
            <v>WD5</v>
          </cell>
          <cell r="B1301" t="str">
            <v>WD5-10-A-AZ-30O-050</v>
          </cell>
          <cell r="C1301">
            <v>1530</v>
          </cell>
          <cell r="D1301">
            <v>6641</v>
          </cell>
          <cell r="F1301" t="str">
            <v>CELINA LANDFILL, INC.</v>
          </cell>
          <cell r="G1301" t="str">
            <v>BU-903</v>
          </cell>
          <cell r="H1301" t="str">
            <v>A/R SECURITIZATION</v>
          </cell>
          <cell r="I1301" t="str">
            <v>A/R DIST</v>
          </cell>
          <cell r="J1301" t="str">
            <v>A/R DISTRICT - SECURITIZATION</v>
          </cell>
          <cell r="K1301" t="str">
            <v>CORPORATE</v>
          </cell>
          <cell r="L1301" t="str">
            <v>CORPORATE</v>
          </cell>
        </row>
        <row r="1302">
          <cell r="A1302" t="str">
            <v>WD6</v>
          </cell>
          <cell r="B1302" t="str">
            <v>WD6-10-A-AZ-31O-050</v>
          </cell>
          <cell r="C1302">
            <v>1531</v>
          </cell>
          <cell r="D1302">
            <v>6642</v>
          </cell>
          <cell r="F1302" t="str">
            <v>CHEROKEE RUN L/F, INC.</v>
          </cell>
          <cell r="G1302" t="str">
            <v>BU-903</v>
          </cell>
          <cell r="H1302" t="str">
            <v>A/R SECURITIZATION</v>
          </cell>
          <cell r="I1302" t="str">
            <v>A/R DIST</v>
          </cell>
          <cell r="J1302" t="str">
            <v>A/R DISTRICT - SECURITIZATION</v>
          </cell>
          <cell r="K1302" t="str">
            <v>CORPORATE</v>
          </cell>
          <cell r="L1302" t="str">
            <v>CORPORATE</v>
          </cell>
        </row>
        <row r="1303">
          <cell r="A1303" t="str">
            <v>WD7</v>
          </cell>
          <cell r="B1303" t="str">
            <v>WD7-10-A-AZ-32O-050</v>
          </cell>
          <cell r="C1303">
            <v>1532</v>
          </cell>
          <cell r="D1303">
            <v>6643</v>
          </cell>
          <cell r="F1303" t="str">
            <v>WILLIAMS COUNTY LANDFILL, INC.</v>
          </cell>
          <cell r="G1303" t="str">
            <v>BU-903</v>
          </cell>
          <cell r="H1303" t="str">
            <v>A/R SECURITIZATION</v>
          </cell>
          <cell r="I1303" t="str">
            <v>A/R DIST</v>
          </cell>
          <cell r="J1303" t="str">
            <v>A/R DISTRICT - SECURITIZATION</v>
          </cell>
          <cell r="K1303" t="str">
            <v>CORPORATE</v>
          </cell>
          <cell r="L1303" t="str">
            <v>CORPORATE</v>
          </cell>
        </row>
        <row r="1304">
          <cell r="A1304" t="str">
            <v>WD8</v>
          </cell>
          <cell r="B1304" t="str">
            <v>WD8-10-A-AZ-34O-050</v>
          </cell>
          <cell r="C1304">
            <v>1533</v>
          </cell>
          <cell r="D1304">
            <v>6644</v>
          </cell>
          <cell r="F1304" t="str">
            <v>JEFFERSON CITY LANDFILL, LLC</v>
          </cell>
          <cell r="G1304" t="str">
            <v>BU-903</v>
          </cell>
          <cell r="H1304" t="str">
            <v>A/R SECURITIZATION</v>
          </cell>
          <cell r="I1304" t="str">
            <v>A/R DIST</v>
          </cell>
          <cell r="J1304" t="str">
            <v>A/R DISTRICT - SECURITIZATION</v>
          </cell>
          <cell r="K1304" t="str">
            <v>CORPORATE</v>
          </cell>
          <cell r="L1304" t="str">
            <v>CORPORATE</v>
          </cell>
        </row>
        <row r="1305">
          <cell r="A1305" t="str">
            <v>WD9</v>
          </cell>
          <cell r="B1305" t="str">
            <v>WD9-10-A-AZ-36O-050</v>
          </cell>
          <cell r="C1305">
            <v>1534</v>
          </cell>
          <cell r="D1305">
            <v>6645</v>
          </cell>
          <cell r="F1305" t="str">
            <v>ROXANA LANDFILL, INC.</v>
          </cell>
          <cell r="G1305" t="str">
            <v>BU-903</v>
          </cell>
          <cell r="H1305" t="str">
            <v>A/R SECURITIZATION</v>
          </cell>
          <cell r="I1305" t="str">
            <v>A/R DIST</v>
          </cell>
          <cell r="J1305" t="str">
            <v>A/R DISTRICT - SECURITIZATION</v>
          </cell>
          <cell r="K1305" t="str">
            <v>CORPORATE</v>
          </cell>
          <cell r="L1305" t="str">
            <v>CORPORATE</v>
          </cell>
        </row>
        <row r="1306">
          <cell r="A1306" t="str">
            <v>WE0</v>
          </cell>
          <cell r="B1306" t="str">
            <v>WE0-10-A-AZ-38O-050</v>
          </cell>
          <cell r="C1306">
            <v>1535</v>
          </cell>
          <cell r="D1306">
            <v>6646</v>
          </cell>
          <cell r="F1306" t="str">
            <v>ENVIRONMENTAL RECLAMATION COMP</v>
          </cell>
          <cell r="G1306" t="str">
            <v>BU-903</v>
          </cell>
          <cell r="H1306" t="str">
            <v>A/R SECURITIZATION</v>
          </cell>
          <cell r="I1306" t="str">
            <v>A/R DIST</v>
          </cell>
          <cell r="J1306" t="str">
            <v>A/R DISTRICT - SECURITIZATION</v>
          </cell>
          <cell r="K1306" t="str">
            <v>CORPORATE</v>
          </cell>
          <cell r="L1306" t="str">
            <v>CORPORATE</v>
          </cell>
        </row>
        <row r="1307">
          <cell r="A1307" t="str">
            <v>WE1</v>
          </cell>
          <cell r="B1307" t="str">
            <v>WE1-10-A-AZ-39O-050</v>
          </cell>
          <cell r="C1307">
            <v>1536</v>
          </cell>
          <cell r="D1307">
            <v>6647</v>
          </cell>
          <cell r="F1307" t="str">
            <v>BRICKYARD DISP &amp; RECYCLING, IN</v>
          </cell>
          <cell r="G1307" t="str">
            <v>BU-903</v>
          </cell>
          <cell r="H1307" t="str">
            <v>A/R SECURITIZATION</v>
          </cell>
          <cell r="I1307" t="str">
            <v>A/R DIST</v>
          </cell>
          <cell r="J1307" t="str">
            <v>A/R DISTRICT - SECURITIZATION</v>
          </cell>
          <cell r="K1307" t="str">
            <v>CORPORATE</v>
          </cell>
          <cell r="L1307" t="str">
            <v>CORPORATE</v>
          </cell>
        </row>
        <row r="1308">
          <cell r="A1308" t="str">
            <v>WE2</v>
          </cell>
          <cell r="B1308" t="str">
            <v>WE2-10-A-AZ-40O-050</v>
          </cell>
          <cell r="C1308">
            <v>1537</v>
          </cell>
          <cell r="D1308">
            <v>6648</v>
          </cell>
          <cell r="F1308" t="str">
            <v>OKLAHOMA CITY LANDFILL, LLC</v>
          </cell>
          <cell r="G1308" t="str">
            <v>BU-903</v>
          </cell>
          <cell r="H1308" t="str">
            <v>A/R SECURITIZATION</v>
          </cell>
          <cell r="I1308" t="str">
            <v>A/R DIST</v>
          </cell>
          <cell r="J1308" t="str">
            <v>A/R DISTRICT - SECURITIZATION</v>
          </cell>
          <cell r="K1308" t="str">
            <v>CORPORATE</v>
          </cell>
          <cell r="L1308" t="str">
            <v>CORPORATE</v>
          </cell>
        </row>
        <row r="1309">
          <cell r="A1309" t="str">
            <v>WE3</v>
          </cell>
          <cell r="B1309" t="str">
            <v>WE3-10-A-AZ-44O-050</v>
          </cell>
          <cell r="C1309">
            <v>1538</v>
          </cell>
          <cell r="D1309">
            <v>6649</v>
          </cell>
          <cell r="F1309" t="str">
            <v>LEMONS LANDFILL, LLC</v>
          </cell>
          <cell r="G1309" t="str">
            <v>BU-903</v>
          </cell>
          <cell r="H1309" t="str">
            <v>A/R SECURITIZATION</v>
          </cell>
          <cell r="I1309" t="str">
            <v>A/R DIST</v>
          </cell>
          <cell r="J1309" t="str">
            <v>A/R DISTRICT - SECURITIZATION</v>
          </cell>
          <cell r="K1309" t="str">
            <v>CORPORATE</v>
          </cell>
          <cell r="L1309" t="str">
            <v>CORPORATE</v>
          </cell>
        </row>
        <row r="1310">
          <cell r="A1310" t="str">
            <v>WE4</v>
          </cell>
          <cell r="B1310" t="str">
            <v>WE4-10-A-AZ-45O-050</v>
          </cell>
          <cell r="C1310">
            <v>1539</v>
          </cell>
          <cell r="D1310">
            <v>6650</v>
          </cell>
          <cell r="F1310" t="str">
            <v>BUTLER COUNTY LANDFILL, LLC</v>
          </cell>
          <cell r="G1310" t="str">
            <v>BU-903</v>
          </cell>
          <cell r="H1310" t="str">
            <v>A/R SECURITIZATION</v>
          </cell>
          <cell r="I1310" t="str">
            <v>A/R DIST</v>
          </cell>
          <cell r="J1310" t="str">
            <v>A/R DISTRICT - SECURITIZATION</v>
          </cell>
          <cell r="K1310" t="str">
            <v>CORPORATE</v>
          </cell>
          <cell r="L1310" t="str">
            <v>CORPORATE</v>
          </cell>
        </row>
        <row r="1311">
          <cell r="A1311" t="str">
            <v>WE5</v>
          </cell>
          <cell r="B1311" t="str">
            <v>WE5-10-A-AZ-48O-050</v>
          </cell>
          <cell r="C1311">
            <v>1540</v>
          </cell>
          <cell r="D1311">
            <v>6651</v>
          </cell>
          <cell r="F1311" t="str">
            <v>SHOW-ME LANDFILL, LLC</v>
          </cell>
          <cell r="G1311" t="str">
            <v>BU-903</v>
          </cell>
          <cell r="H1311" t="str">
            <v>A/R SECURITIZATION</v>
          </cell>
          <cell r="I1311" t="str">
            <v>A/R DIST</v>
          </cell>
          <cell r="J1311" t="str">
            <v>A/R DISTRICT - SECURITIZATION</v>
          </cell>
          <cell r="K1311" t="str">
            <v>CORPORATE</v>
          </cell>
          <cell r="L1311" t="str">
            <v>CORPORATE</v>
          </cell>
        </row>
        <row r="1312">
          <cell r="A1312" t="str">
            <v>WE6</v>
          </cell>
          <cell r="B1312" t="str">
            <v>WE6-10-A-AZ-51O-050</v>
          </cell>
          <cell r="C1312">
            <v>1541</v>
          </cell>
          <cell r="D1312">
            <v>6652</v>
          </cell>
          <cell r="F1312" t="str">
            <v>BRUNSWICK WASTE MANAGEMENT FAC</v>
          </cell>
          <cell r="G1312" t="str">
            <v>BU-903</v>
          </cell>
          <cell r="H1312" t="str">
            <v>A/R SECURITIZATION</v>
          </cell>
          <cell r="I1312" t="str">
            <v>A/R DIST</v>
          </cell>
          <cell r="J1312" t="str">
            <v>A/R DISTRICT - SECURITIZATION</v>
          </cell>
          <cell r="K1312" t="str">
            <v>CORPORATE</v>
          </cell>
          <cell r="L1312" t="str">
            <v>CORPORATE</v>
          </cell>
        </row>
        <row r="1313">
          <cell r="A1313" t="str">
            <v>WE7</v>
          </cell>
          <cell r="B1313" t="str">
            <v>WE7-10-A-AZ-52O-050</v>
          </cell>
          <cell r="C1313">
            <v>1542</v>
          </cell>
          <cell r="D1313">
            <v>6653</v>
          </cell>
          <cell r="F1313" t="str">
            <v>CHAMBERS DEVELOPMENT OF NC, IN</v>
          </cell>
          <cell r="G1313" t="str">
            <v>BU-903</v>
          </cell>
          <cell r="H1313" t="str">
            <v>A/R SECURITIZATION</v>
          </cell>
          <cell r="I1313" t="str">
            <v>A/R DIST</v>
          </cell>
          <cell r="J1313" t="str">
            <v>A/R DISTRICT - SECURITIZATION</v>
          </cell>
          <cell r="K1313" t="str">
            <v>CORPORATE</v>
          </cell>
          <cell r="L1313" t="str">
            <v>CORPORATE</v>
          </cell>
        </row>
        <row r="1314">
          <cell r="A1314" t="str">
            <v>WE8</v>
          </cell>
          <cell r="B1314" t="str">
            <v>WE8-10-A-AZ-53O-050</v>
          </cell>
          <cell r="C1314">
            <v>1543</v>
          </cell>
          <cell r="D1314">
            <v>6654</v>
          </cell>
          <cell r="F1314" t="str">
            <v>LEE COUNTY LANDFILL SC, LLC</v>
          </cell>
          <cell r="G1314" t="str">
            <v>BU-903</v>
          </cell>
          <cell r="H1314" t="str">
            <v>A/R SECURITIZATION</v>
          </cell>
          <cell r="I1314" t="str">
            <v>A/R DIST</v>
          </cell>
          <cell r="J1314" t="str">
            <v>A/R DISTRICT - SECURITIZATION</v>
          </cell>
          <cell r="K1314" t="str">
            <v>CORPORATE</v>
          </cell>
          <cell r="L1314" t="str">
            <v>CORPORATE</v>
          </cell>
        </row>
        <row r="1315">
          <cell r="A1315" t="str">
            <v>WE9</v>
          </cell>
          <cell r="B1315" t="str">
            <v>WE9-10-A-AZ-55O-050</v>
          </cell>
          <cell r="C1315">
            <v>1544</v>
          </cell>
          <cell r="D1315">
            <v>6655</v>
          </cell>
          <cell r="F1315" t="str">
            <v>PINE-HILL FARMS LANDFILL TX, L</v>
          </cell>
          <cell r="G1315" t="str">
            <v>BU-903</v>
          </cell>
          <cell r="H1315" t="str">
            <v>A/R SECURITIZATION</v>
          </cell>
          <cell r="I1315" t="str">
            <v>A/R DIST</v>
          </cell>
          <cell r="J1315" t="str">
            <v>A/R DISTRICT - SECURITIZATION</v>
          </cell>
          <cell r="K1315" t="str">
            <v>CORPORATE</v>
          </cell>
          <cell r="L1315" t="str">
            <v>CORPORATE</v>
          </cell>
        </row>
        <row r="1316">
          <cell r="A1316" t="str">
            <v>WF0</v>
          </cell>
          <cell r="B1316" t="str">
            <v>WF0-10-A-AZ-57O-050</v>
          </cell>
          <cell r="C1316">
            <v>1545</v>
          </cell>
          <cell r="D1316">
            <v>6656</v>
          </cell>
          <cell r="F1316" t="str">
            <v>ELLIS COUNTY LANDFILL TX, LP</v>
          </cell>
          <cell r="G1316" t="str">
            <v>BU-903</v>
          </cell>
          <cell r="H1316" t="str">
            <v>A/R SECURITIZATION</v>
          </cell>
          <cell r="I1316" t="str">
            <v>A/R DIST</v>
          </cell>
          <cell r="J1316" t="str">
            <v>A/R DISTRICT - SECURITIZATION</v>
          </cell>
          <cell r="K1316" t="str">
            <v>CORPORATE</v>
          </cell>
          <cell r="L1316" t="str">
            <v>CORPORATE</v>
          </cell>
        </row>
        <row r="1317">
          <cell r="A1317" t="str">
            <v>WF1</v>
          </cell>
          <cell r="B1317" t="str">
            <v>WF1-10-A-AZ-62O-050</v>
          </cell>
          <cell r="C1317">
            <v>1546</v>
          </cell>
          <cell r="D1317">
            <v>6657</v>
          </cell>
          <cell r="F1317" t="str">
            <v>APACHE JUNCTION LF CORP.</v>
          </cell>
          <cell r="G1317" t="str">
            <v>BU-903</v>
          </cell>
          <cell r="H1317" t="str">
            <v>A/R SECURITIZATION</v>
          </cell>
          <cell r="I1317" t="str">
            <v>A/R DIST</v>
          </cell>
          <cell r="J1317" t="str">
            <v>A/R DISTRICT - SECURITIZATION</v>
          </cell>
          <cell r="K1317" t="str">
            <v>CORPORATE</v>
          </cell>
          <cell r="L1317" t="str">
            <v>CORPORATE</v>
          </cell>
        </row>
        <row r="1318">
          <cell r="A1318" t="str">
            <v>WF2</v>
          </cell>
          <cell r="B1318" t="str">
            <v>WF2-10-A-AZ-63O-050</v>
          </cell>
          <cell r="C1318">
            <v>1547</v>
          </cell>
          <cell r="D1318">
            <v>6658</v>
          </cell>
          <cell r="F1318" t="str">
            <v>AWI ARIZONA, INC</v>
          </cell>
          <cell r="G1318" t="str">
            <v>BU-903</v>
          </cell>
          <cell r="H1318" t="str">
            <v>A/R SECURITIZATION</v>
          </cell>
          <cell r="I1318" t="str">
            <v>A/R DIST</v>
          </cell>
          <cell r="J1318" t="str">
            <v>A/R DISTRICT - SECURITIZATION</v>
          </cell>
          <cell r="K1318" t="str">
            <v>CORPORATE</v>
          </cell>
          <cell r="L1318" t="str">
            <v>CORPORATE</v>
          </cell>
        </row>
        <row r="1319">
          <cell r="A1319" t="str">
            <v>WF3</v>
          </cell>
          <cell r="B1319" t="str">
            <v>WF3-10-A-AZ-64O-050</v>
          </cell>
          <cell r="C1319">
            <v>1548</v>
          </cell>
          <cell r="D1319">
            <v>6659</v>
          </cell>
          <cell r="F1319" t="str">
            <v>SYCAMORE LANDFILL, INC</v>
          </cell>
          <cell r="G1319" t="str">
            <v>BU-903</v>
          </cell>
          <cell r="H1319" t="str">
            <v>A/R SECURITIZATION</v>
          </cell>
          <cell r="I1319" t="str">
            <v>A/R DIST</v>
          </cell>
          <cell r="J1319" t="str">
            <v>A/R DISTRICT - SECURITIZATION</v>
          </cell>
          <cell r="K1319" t="str">
            <v>CORPORATE</v>
          </cell>
          <cell r="L1319" t="str">
            <v>CORPORATE</v>
          </cell>
        </row>
        <row r="1320">
          <cell r="A1320" t="str">
            <v>WF4</v>
          </cell>
          <cell r="B1320" t="str">
            <v>WF4-10-A-AZ-65O-050</v>
          </cell>
          <cell r="C1320">
            <v>1549</v>
          </cell>
          <cell r="D1320">
            <v>6660</v>
          </cell>
          <cell r="F1320" t="str">
            <v>OTAY LANDFILL, INC</v>
          </cell>
          <cell r="G1320" t="str">
            <v>BU-903</v>
          </cell>
          <cell r="H1320" t="str">
            <v>A/R SECURITIZATION</v>
          </cell>
          <cell r="I1320" t="str">
            <v>A/R DIST</v>
          </cell>
          <cell r="J1320" t="str">
            <v>A/R DISTRICT - SECURITIZATION</v>
          </cell>
          <cell r="K1320" t="str">
            <v>CORPORATE</v>
          </cell>
          <cell r="L1320" t="str">
            <v>CORPORATE</v>
          </cell>
        </row>
        <row r="1321">
          <cell r="A1321" t="str">
            <v>WF5</v>
          </cell>
          <cell r="B1321" t="str">
            <v>WF5-10-A-AZ-66O-050</v>
          </cell>
          <cell r="C1321">
            <v>1550</v>
          </cell>
          <cell r="D1321">
            <v>6661</v>
          </cell>
          <cell r="F1321" t="str">
            <v>RAMONA  LANDFILL, INC</v>
          </cell>
          <cell r="G1321" t="str">
            <v>BU-903</v>
          </cell>
          <cell r="H1321" t="str">
            <v>A/R SECURITIZATION</v>
          </cell>
          <cell r="I1321" t="str">
            <v>A/R DIST</v>
          </cell>
          <cell r="J1321" t="str">
            <v>A/R DISTRICT - SECURITIZATION</v>
          </cell>
          <cell r="K1321" t="str">
            <v>CORPORATE</v>
          </cell>
          <cell r="L1321" t="str">
            <v>CORPORATE</v>
          </cell>
        </row>
        <row r="1322">
          <cell r="A1322" t="str">
            <v>WF6</v>
          </cell>
          <cell r="B1322" t="str">
            <v>WF6-10-A-AZ-67O-050</v>
          </cell>
          <cell r="C1322">
            <v>1551</v>
          </cell>
          <cell r="D1322">
            <v>6662</v>
          </cell>
          <cell r="F1322" t="str">
            <v>BORREGO LANDFILL, INC</v>
          </cell>
          <cell r="G1322" t="str">
            <v>BU-903</v>
          </cell>
          <cell r="H1322" t="str">
            <v>A/R SECURITIZATION</v>
          </cell>
          <cell r="I1322" t="str">
            <v>A/R DIST</v>
          </cell>
          <cell r="J1322" t="str">
            <v>A/R DISTRICT - SECURITIZATION</v>
          </cell>
          <cell r="K1322" t="str">
            <v>CORPORATE</v>
          </cell>
          <cell r="L1322" t="str">
            <v>CORPORATE</v>
          </cell>
        </row>
        <row r="1323">
          <cell r="A1323" t="str">
            <v>WF7</v>
          </cell>
          <cell r="B1323" t="str">
            <v>WF7-10-A-AZ-69O-050</v>
          </cell>
          <cell r="C1323">
            <v>1552</v>
          </cell>
          <cell r="D1323">
            <v>6663</v>
          </cell>
          <cell r="F1323" t="str">
            <v>ANDERSON REGIONAL LF, LLC</v>
          </cell>
          <cell r="G1323" t="str">
            <v>BU-903</v>
          </cell>
          <cell r="H1323" t="str">
            <v>A/R SECURITIZATION</v>
          </cell>
          <cell r="I1323" t="str">
            <v>A/R DIST</v>
          </cell>
          <cell r="J1323" t="str">
            <v>A/R DISTRICT - SECURITIZATION</v>
          </cell>
          <cell r="K1323" t="str">
            <v>CORPORATE</v>
          </cell>
          <cell r="L1323" t="str">
            <v>CORPORATE</v>
          </cell>
        </row>
        <row r="1324">
          <cell r="A1324" t="str">
            <v>WF8</v>
          </cell>
          <cell r="B1324" t="str">
            <v>WF8-10-A-AZ-70O-050</v>
          </cell>
          <cell r="C1324">
            <v>1553</v>
          </cell>
          <cell r="D1324">
            <v>6664</v>
          </cell>
          <cell r="F1324" t="str">
            <v>ECDC ENVIRONMENTAL, LC</v>
          </cell>
          <cell r="G1324" t="str">
            <v>BU-903</v>
          </cell>
          <cell r="H1324" t="str">
            <v>A/R SECURITIZATION</v>
          </cell>
          <cell r="I1324" t="str">
            <v>A/R DIST</v>
          </cell>
          <cell r="J1324" t="str">
            <v>A/R DISTRICT - SECURITIZATION</v>
          </cell>
          <cell r="K1324" t="str">
            <v>CORPORATE</v>
          </cell>
          <cell r="L1324" t="str">
            <v>CORPORATE</v>
          </cell>
        </row>
        <row r="1325">
          <cell r="A1325" t="str">
            <v>WF9</v>
          </cell>
          <cell r="B1325" t="str">
            <v>WF9-10-A-AZ-72O-050</v>
          </cell>
          <cell r="C1325">
            <v>1554</v>
          </cell>
          <cell r="D1325">
            <v>6665</v>
          </cell>
          <cell r="F1325" t="str">
            <v>REGIONAL DISPOSAL COMPANY</v>
          </cell>
          <cell r="G1325" t="str">
            <v>BU-903</v>
          </cell>
          <cell r="H1325" t="str">
            <v>A/R SECURITIZATION</v>
          </cell>
          <cell r="I1325" t="str">
            <v>A/R DIST</v>
          </cell>
          <cell r="J1325" t="str">
            <v>A/R DISTRICT - SECURITIZATION</v>
          </cell>
          <cell r="K1325" t="str">
            <v>CORPORATE</v>
          </cell>
          <cell r="L1325" t="str">
            <v>CORPORATE</v>
          </cell>
        </row>
        <row r="1326">
          <cell r="A1326" t="str">
            <v>WG0</v>
          </cell>
          <cell r="B1326" t="str">
            <v>WG0-10-A-AZ-74O-050</v>
          </cell>
          <cell r="C1326">
            <v>1555</v>
          </cell>
          <cell r="D1326">
            <v>6666</v>
          </cell>
          <cell r="F1326" t="str">
            <v>DINVERNO, INC</v>
          </cell>
          <cell r="G1326" t="str">
            <v>BU-903</v>
          </cell>
          <cell r="H1326" t="str">
            <v>A/R SECURITIZATION</v>
          </cell>
          <cell r="I1326" t="str">
            <v>A/R DIST</v>
          </cell>
          <cell r="J1326" t="str">
            <v>A/R DISTRICT - SECURITIZATION</v>
          </cell>
          <cell r="K1326" t="str">
            <v>CORPORATE</v>
          </cell>
          <cell r="L1326" t="str">
            <v>CORPORATE</v>
          </cell>
        </row>
        <row r="1327">
          <cell r="A1327" t="str">
            <v>WG1</v>
          </cell>
          <cell r="B1327" t="str">
            <v>WG1-10-A-AZ-85O-050</v>
          </cell>
          <cell r="C1327">
            <v>1556</v>
          </cell>
          <cell r="D1327">
            <v>6667</v>
          </cell>
          <cell r="F1327" t="str">
            <v>FORWARD, INC.</v>
          </cell>
          <cell r="G1327" t="str">
            <v>BU-903</v>
          </cell>
          <cell r="H1327" t="str">
            <v>A/R SECURITIZATION</v>
          </cell>
          <cell r="I1327" t="str">
            <v>A/R DIST</v>
          </cell>
          <cell r="J1327" t="str">
            <v>A/R DISTRICT - SECURITIZATION</v>
          </cell>
          <cell r="K1327" t="str">
            <v>CORPORATE</v>
          </cell>
          <cell r="L1327" t="str">
            <v>CORPORATE</v>
          </cell>
        </row>
        <row r="1328">
          <cell r="A1328" t="str">
            <v>WG2</v>
          </cell>
          <cell r="B1328" t="str">
            <v>WG2-10-A-AZ-89O-050</v>
          </cell>
          <cell r="C1328">
            <v>1557</v>
          </cell>
          <cell r="D1328">
            <v>6668</v>
          </cell>
          <cell r="F1328" t="str">
            <v>PLEASANT OAKS L/F TX, LP</v>
          </cell>
          <cell r="G1328" t="str">
            <v>BU-903</v>
          </cell>
          <cell r="H1328" t="str">
            <v>A/R SECURITIZATION</v>
          </cell>
          <cell r="I1328" t="str">
            <v>A/R DIST</v>
          </cell>
          <cell r="J1328" t="str">
            <v>A/R DISTRICT - SECURITIZATION</v>
          </cell>
          <cell r="K1328" t="str">
            <v>CORPORATE</v>
          </cell>
          <cell r="L1328" t="str">
            <v>CORPORATE</v>
          </cell>
        </row>
        <row r="1329">
          <cell r="A1329" t="str">
            <v>WG3</v>
          </cell>
          <cell r="B1329" t="str">
            <v>WG3-10-A-AZ-92O-050</v>
          </cell>
          <cell r="C1329">
            <v>1558</v>
          </cell>
          <cell r="D1329">
            <v>6669</v>
          </cell>
          <cell r="F1329" t="str">
            <v>RABANCO, LTD</v>
          </cell>
          <cell r="G1329" t="str">
            <v>BU-903</v>
          </cell>
          <cell r="H1329" t="str">
            <v>A/R SECURITIZATION</v>
          </cell>
          <cell r="I1329" t="str">
            <v>A/R DIST</v>
          </cell>
          <cell r="J1329" t="str">
            <v>A/R DISTRICT - SECURITIZATION</v>
          </cell>
          <cell r="K1329" t="str">
            <v>CORPORATE</v>
          </cell>
          <cell r="L1329" t="str">
            <v>CORPORATE</v>
          </cell>
        </row>
        <row r="1330">
          <cell r="A1330" t="str">
            <v>WG5</v>
          </cell>
          <cell r="B1330" t="str">
            <v>WG5-10-A-AZ-1EO-050</v>
          </cell>
          <cell r="C1330">
            <v>1559</v>
          </cell>
          <cell r="D1330">
            <v>6670</v>
          </cell>
          <cell r="F1330" t="str">
            <v>GOLDEN TRIANGLE L/F TX, LP</v>
          </cell>
          <cell r="G1330" t="str">
            <v>BU-903</v>
          </cell>
          <cell r="H1330" t="str">
            <v>A/R SECURITIZATION</v>
          </cell>
          <cell r="I1330" t="str">
            <v>A/R DIST</v>
          </cell>
          <cell r="J1330" t="str">
            <v>A/R DISTRICT - SECURITIZATION</v>
          </cell>
          <cell r="K1330" t="str">
            <v>CORPORATE</v>
          </cell>
          <cell r="L1330" t="str">
            <v>CORPORATE</v>
          </cell>
        </row>
        <row r="1331">
          <cell r="A1331" t="str">
            <v>WG6</v>
          </cell>
          <cell r="B1331" t="str">
            <v>WG6-10-A-AZ-1GO-050</v>
          </cell>
          <cell r="C1331">
            <v>1560</v>
          </cell>
          <cell r="D1331">
            <v>6671</v>
          </cell>
          <cell r="F1331" t="str">
            <v>ILLINOIS VALLEY RECYCLING, INC</v>
          </cell>
          <cell r="G1331" t="str">
            <v>BU-903</v>
          </cell>
          <cell r="H1331" t="str">
            <v>A/R SECURITIZATION</v>
          </cell>
          <cell r="I1331" t="str">
            <v>A/R DIST</v>
          </cell>
          <cell r="J1331" t="str">
            <v>A/R DISTRICT - SECURITIZATION</v>
          </cell>
          <cell r="K1331" t="str">
            <v>CORPORATE</v>
          </cell>
          <cell r="L1331" t="str">
            <v>CORPORATE</v>
          </cell>
        </row>
        <row r="1332">
          <cell r="A1332" t="str">
            <v>WG7</v>
          </cell>
          <cell r="B1332" t="str">
            <v>WG7-10-A-AZ-1KO-050</v>
          </cell>
          <cell r="C1332">
            <v>1561</v>
          </cell>
          <cell r="D1332">
            <v>6672</v>
          </cell>
          <cell r="F1332" t="str">
            <v>EL CENTRO LANDFILL, LP</v>
          </cell>
          <cell r="G1332" t="str">
            <v>BU-903</v>
          </cell>
          <cell r="H1332" t="str">
            <v>A/R SECURITIZATION</v>
          </cell>
          <cell r="I1332" t="str">
            <v>A/R DIST</v>
          </cell>
          <cell r="J1332" t="str">
            <v>A/R DISTRICT - SECURITIZATION</v>
          </cell>
          <cell r="K1332" t="str">
            <v>CORPORATE</v>
          </cell>
          <cell r="L1332" t="str">
            <v>CORPORATE</v>
          </cell>
        </row>
        <row r="1333">
          <cell r="A1333" t="str">
            <v>WG8</v>
          </cell>
          <cell r="B1333" t="str">
            <v>WG8-10-A-AZ-1LO-050</v>
          </cell>
          <cell r="C1333">
            <v>1562</v>
          </cell>
          <cell r="D1333">
            <v>6673</v>
          </cell>
          <cell r="F1333" t="str">
            <v xml:space="preserve"> LOOP TRANSFER, INC</v>
          </cell>
          <cell r="G1333" t="str">
            <v>BU-903</v>
          </cell>
          <cell r="H1333" t="str">
            <v>A/R SECURITIZATION</v>
          </cell>
          <cell r="I1333" t="str">
            <v>A/R DIST</v>
          </cell>
          <cell r="J1333" t="str">
            <v>A/R DISTRICT - SECURITIZATION</v>
          </cell>
          <cell r="K1333" t="str">
            <v>CORPORATE</v>
          </cell>
          <cell r="L1333" t="str">
            <v>CORPORATE</v>
          </cell>
        </row>
        <row r="1334">
          <cell r="A1334" t="str">
            <v>WG9</v>
          </cell>
          <cell r="B1334" t="str">
            <v>WG9-10-A-AZ-1NO-050</v>
          </cell>
          <cell r="C1334">
            <v>1563</v>
          </cell>
          <cell r="D1334">
            <v>6674</v>
          </cell>
          <cell r="F1334" t="str">
            <v>GULF WEST LANDFILL TX, LP</v>
          </cell>
          <cell r="G1334" t="str">
            <v>BU-903</v>
          </cell>
          <cell r="H1334" t="str">
            <v>A/R SECURITIZATION</v>
          </cell>
          <cell r="I1334" t="str">
            <v>A/R DIST</v>
          </cell>
          <cell r="J1334" t="str">
            <v>A/R DISTRICT - SECURITIZATION</v>
          </cell>
          <cell r="K1334" t="str">
            <v>CORPORATE</v>
          </cell>
          <cell r="L1334" t="str">
            <v>CORPORATE</v>
          </cell>
        </row>
        <row r="1335">
          <cell r="A1335" t="str">
            <v>WH0</v>
          </cell>
          <cell r="B1335" t="str">
            <v>WH0-10-A-AZ-1PO-050</v>
          </cell>
          <cell r="C1335">
            <v>1564</v>
          </cell>
          <cell r="D1335">
            <v>6675</v>
          </cell>
          <cell r="F1335" t="str">
            <v>ITASCA LANDFILL TX, LP</v>
          </cell>
          <cell r="G1335" t="str">
            <v>BU-903</v>
          </cell>
          <cell r="H1335" t="str">
            <v>A/R SECURITIZATION</v>
          </cell>
          <cell r="I1335" t="str">
            <v>A/R DIST</v>
          </cell>
          <cell r="J1335" t="str">
            <v>A/R DISTRICT - SECURITIZATION</v>
          </cell>
          <cell r="K1335" t="str">
            <v>CORPORATE</v>
          </cell>
          <cell r="L1335" t="str">
            <v>CORPORATE</v>
          </cell>
        </row>
        <row r="1336">
          <cell r="A1336" t="str">
            <v>WH1</v>
          </cell>
          <cell r="B1336" t="str">
            <v>WH1-10-A-AZ-1QO-050</v>
          </cell>
          <cell r="C1336">
            <v>1565</v>
          </cell>
          <cell r="D1336">
            <v>6676</v>
          </cell>
          <cell r="F1336" t="str">
            <v>KERRVILLE LANDFILL TX, LP</v>
          </cell>
          <cell r="G1336" t="str">
            <v>BU-903</v>
          </cell>
          <cell r="H1336" t="str">
            <v>A/R SECURITIZATION</v>
          </cell>
          <cell r="I1336" t="str">
            <v>A/R DIST</v>
          </cell>
          <cell r="J1336" t="str">
            <v>A/R DISTRICT - SECURITIZATION</v>
          </cell>
          <cell r="K1336" t="str">
            <v>CORPORATE</v>
          </cell>
          <cell r="L1336" t="str">
            <v>CORPORATE</v>
          </cell>
        </row>
        <row r="1337">
          <cell r="A1337" t="str">
            <v>WH2</v>
          </cell>
          <cell r="B1337" t="str">
            <v>WH2-10-A-AZ-1RO-050</v>
          </cell>
          <cell r="C1337">
            <v>1566</v>
          </cell>
          <cell r="D1337">
            <v>6677</v>
          </cell>
          <cell r="F1337" t="str">
            <v>LEWISVILLE LANDFILL TX. LP</v>
          </cell>
          <cell r="G1337" t="str">
            <v>BU-903</v>
          </cell>
          <cell r="H1337" t="str">
            <v>A/R SECURITIZATION</v>
          </cell>
          <cell r="I1337" t="str">
            <v>A/R DIST</v>
          </cell>
          <cell r="J1337" t="str">
            <v>A/R DISTRICT - SECURITIZATION</v>
          </cell>
          <cell r="K1337" t="str">
            <v>CORPORATE</v>
          </cell>
          <cell r="L1337" t="str">
            <v>CORPORATE</v>
          </cell>
        </row>
        <row r="1338">
          <cell r="A1338" t="str">
            <v>WH3</v>
          </cell>
          <cell r="B1338" t="str">
            <v>WH3-10-A-AZ-1SO-050</v>
          </cell>
          <cell r="C1338">
            <v>1567</v>
          </cell>
          <cell r="D1338">
            <v>6678</v>
          </cell>
          <cell r="F1338" t="str">
            <v>MCCARTY ROAD LANDFILL TX, LP</v>
          </cell>
          <cell r="G1338" t="str">
            <v>BU-903</v>
          </cell>
          <cell r="H1338" t="str">
            <v>A/R SECURITIZATION</v>
          </cell>
          <cell r="I1338" t="str">
            <v>A/R DIST</v>
          </cell>
          <cell r="J1338" t="str">
            <v>A/R DISTRICT - SECURITIZATION</v>
          </cell>
          <cell r="K1338" t="str">
            <v>CORPORATE</v>
          </cell>
          <cell r="L1338" t="str">
            <v>CORPORATE</v>
          </cell>
        </row>
        <row r="1339">
          <cell r="A1339" t="str">
            <v>WH4</v>
          </cell>
          <cell r="B1339" t="str">
            <v>WH4-10-A-AZ-1TO-050</v>
          </cell>
          <cell r="C1339">
            <v>1568</v>
          </cell>
          <cell r="D1339">
            <v>6679</v>
          </cell>
          <cell r="F1339" t="str">
            <v>VICTORIA LANDFILL TX, LP</v>
          </cell>
          <cell r="G1339" t="str">
            <v>BU-903</v>
          </cell>
          <cell r="H1339" t="str">
            <v>A/R SECURITIZATION</v>
          </cell>
          <cell r="I1339" t="str">
            <v>A/R DIST</v>
          </cell>
          <cell r="J1339" t="str">
            <v>A/R DISTRICT - SECURITIZATION</v>
          </cell>
          <cell r="K1339" t="str">
            <v>CORPORATE</v>
          </cell>
          <cell r="L1339" t="str">
            <v>CORPORATE</v>
          </cell>
        </row>
        <row r="1340">
          <cell r="A1340" t="str">
            <v>WH5</v>
          </cell>
          <cell r="B1340" t="str">
            <v>WH5-10-A-AZ-1WO-050</v>
          </cell>
          <cell r="C1340">
            <v>1569</v>
          </cell>
          <cell r="D1340">
            <v>6680</v>
          </cell>
          <cell r="F1340" t="str">
            <v>LOOP RECYCLING, INC</v>
          </cell>
          <cell r="G1340" t="str">
            <v>BU-903</v>
          </cell>
          <cell r="H1340" t="str">
            <v>A/R SECURITIZATION</v>
          </cell>
          <cell r="I1340" t="str">
            <v>A/R DIST</v>
          </cell>
          <cell r="J1340" t="str">
            <v>A/R DISTRICT - SECURITIZATION</v>
          </cell>
          <cell r="K1340" t="str">
            <v>CORPORATE</v>
          </cell>
          <cell r="L1340" t="str">
            <v>CORPORATE</v>
          </cell>
        </row>
        <row r="1341">
          <cell r="A1341" t="str">
            <v>WH6</v>
          </cell>
          <cell r="B1341" t="str">
            <v>WH6-10-A-AZ-1XO-050</v>
          </cell>
          <cell r="C1341">
            <v>1570</v>
          </cell>
          <cell r="D1341">
            <v>6681</v>
          </cell>
          <cell r="F1341" t="str">
            <v>CAMELOT LANDFILL TX, LP</v>
          </cell>
          <cell r="G1341" t="str">
            <v>BU-903</v>
          </cell>
          <cell r="H1341" t="str">
            <v>A/R SECURITIZATION</v>
          </cell>
          <cell r="I1341" t="str">
            <v>A/R DIST</v>
          </cell>
          <cell r="J1341" t="str">
            <v>A/R DISTRICT - SECURITIZATION</v>
          </cell>
          <cell r="K1341" t="str">
            <v>CORPORATE</v>
          </cell>
          <cell r="L1341" t="str">
            <v>CORPORATE</v>
          </cell>
        </row>
        <row r="1342">
          <cell r="A1342" t="str">
            <v>WH7</v>
          </cell>
          <cell r="B1342" t="str">
            <v>WH7-10-A-AZ-2BO-050</v>
          </cell>
          <cell r="C1342">
            <v>1571</v>
          </cell>
          <cell r="D1342">
            <v>6682</v>
          </cell>
          <cell r="F1342" t="str">
            <v>ADS OF ILLINOIS, INC</v>
          </cell>
          <cell r="G1342" t="str">
            <v>BU-903</v>
          </cell>
          <cell r="H1342" t="str">
            <v>A/R SECURITIZATION</v>
          </cell>
          <cell r="I1342" t="str">
            <v>A/R DIST</v>
          </cell>
          <cell r="J1342" t="str">
            <v>A/R DISTRICT - SECURITIZATION</v>
          </cell>
          <cell r="K1342" t="str">
            <v>CORPORATE</v>
          </cell>
          <cell r="L1342" t="str">
            <v>CORPORATE</v>
          </cell>
        </row>
        <row r="1343">
          <cell r="A1343" t="str">
            <v>WH8</v>
          </cell>
          <cell r="B1343" t="str">
            <v>WH8-10-A-AZ-2DO-050</v>
          </cell>
          <cell r="C1343">
            <v>1572</v>
          </cell>
          <cell r="D1343">
            <v>6683</v>
          </cell>
          <cell r="F1343" t="str">
            <v>STANDARD ENVIROMENTAL SV, INC</v>
          </cell>
          <cell r="G1343" t="str">
            <v>BU-903</v>
          </cell>
          <cell r="H1343" t="str">
            <v>A/R SECURITIZATION</v>
          </cell>
          <cell r="I1343" t="str">
            <v>A/R DIST</v>
          </cell>
          <cell r="J1343" t="str">
            <v>A/R DISTRICT - SECURITIZATION</v>
          </cell>
          <cell r="K1343" t="str">
            <v>CORPORATE</v>
          </cell>
          <cell r="L1343" t="str">
            <v>CORPORATE</v>
          </cell>
        </row>
        <row r="1344">
          <cell r="A1344" t="str">
            <v>WH9</v>
          </cell>
          <cell r="B1344" t="str">
            <v>WH9-10-A-AZ-2KO-050</v>
          </cell>
          <cell r="C1344">
            <v>1573</v>
          </cell>
          <cell r="D1344">
            <v>6684</v>
          </cell>
          <cell r="F1344" t="str">
            <v>ENVOTECH - ILLINOIS, LLC</v>
          </cell>
          <cell r="G1344" t="str">
            <v>BU-903</v>
          </cell>
          <cell r="H1344" t="str">
            <v>A/R SECURITIZATION</v>
          </cell>
          <cell r="I1344" t="str">
            <v>A/R DIST</v>
          </cell>
          <cell r="J1344" t="str">
            <v>A/R DISTRICT - SECURITIZATION</v>
          </cell>
          <cell r="K1344" t="str">
            <v>CORPORATE</v>
          </cell>
          <cell r="L1344" t="str">
            <v>CORPORATE</v>
          </cell>
        </row>
        <row r="1345">
          <cell r="A1345" t="str">
            <v>WI0</v>
          </cell>
          <cell r="B1345" t="str">
            <v>WI0-10-A-AZ-6RO-050</v>
          </cell>
          <cell r="C1345">
            <v>1574</v>
          </cell>
          <cell r="D1345">
            <v>6685</v>
          </cell>
          <cell r="F1345" t="str">
            <v>Albany-Lebanon Sanitation,Inc.</v>
          </cell>
          <cell r="G1345" t="str">
            <v>BU-903</v>
          </cell>
          <cell r="H1345" t="str">
            <v>A/R SECURITIZATION</v>
          </cell>
          <cell r="I1345" t="str">
            <v>A/R DIST</v>
          </cell>
          <cell r="J1345" t="str">
            <v>A/R DISTRICT - SECURITIZATION</v>
          </cell>
          <cell r="K1345" t="str">
            <v>CORPORATE</v>
          </cell>
          <cell r="L1345" t="str">
            <v>CORPORATE</v>
          </cell>
        </row>
        <row r="1346">
          <cell r="A1346" t="str">
            <v>WI1</v>
          </cell>
          <cell r="B1346" t="str">
            <v>WI1-10-A-AZ-06O-050</v>
          </cell>
          <cell r="C1346">
            <v>1575</v>
          </cell>
          <cell r="D1346">
            <v>6686</v>
          </cell>
          <cell r="F1346" t="str">
            <v>Allied Services, LLC</v>
          </cell>
          <cell r="G1346" t="str">
            <v>BU-903</v>
          </cell>
          <cell r="H1346" t="str">
            <v>A/R SECURITIZATION</v>
          </cell>
          <cell r="I1346" t="str">
            <v>A/R DIST</v>
          </cell>
          <cell r="J1346" t="str">
            <v>A/R DISTRICT - SECURITIZATION</v>
          </cell>
          <cell r="K1346" t="str">
            <v>CORPORATE</v>
          </cell>
          <cell r="L1346" t="str">
            <v>CORPORATE</v>
          </cell>
        </row>
        <row r="1347">
          <cell r="A1347" t="str">
            <v>WI2</v>
          </cell>
          <cell r="B1347" t="str">
            <v>WI2-10-A-AZ-13O-050</v>
          </cell>
          <cell r="C1347">
            <v>1576</v>
          </cell>
          <cell r="D1347">
            <v>6687</v>
          </cell>
          <cell r="F1347" t="str">
            <v>Allied Waste Systems, Inc (DE)</v>
          </cell>
          <cell r="G1347" t="str">
            <v>BU-903</v>
          </cell>
          <cell r="H1347" t="str">
            <v>A/R SECURITIZATION</v>
          </cell>
          <cell r="I1347" t="str">
            <v>A/R DIST</v>
          </cell>
          <cell r="J1347" t="str">
            <v>A/R DISTRICT - SECURITIZATION</v>
          </cell>
          <cell r="K1347" t="str">
            <v>CORPORATE</v>
          </cell>
          <cell r="L1347" t="str">
            <v>CORPORATE</v>
          </cell>
        </row>
        <row r="1348">
          <cell r="A1348" t="str">
            <v>WI3</v>
          </cell>
          <cell r="B1348" t="str">
            <v>WI3-10-A-AZ-07O-050</v>
          </cell>
          <cell r="C1348">
            <v>1577</v>
          </cell>
          <cell r="D1348">
            <v>6688</v>
          </cell>
          <cell r="F1348" t="str">
            <v>Allied Waste TransportationInc</v>
          </cell>
          <cell r="G1348" t="str">
            <v>BU-903</v>
          </cell>
          <cell r="H1348" t="str">
            <v>A/R SECURITIZATION</v>
          </cell>
          <cell r="I1348" t="str">
            <v>A/R DIST</v>
          </cell>
          <cell r="J1348" t="str">
            <v>A/R DISTRICT - SECURITIZATION</v>
          </cell>
          <cell r="K1348" t="str">
            <v>CORPORATE</v>
          </cell>
          <cell r="L1348" t="str">
            <v>CORPORATE</v>
          </cell>
        </row>
        <row r="1349">
          <cell r="A1349" t="str">
            <v>WI4</v>
          </cell>
          <cell r="B1349" t="str">
            <v>WI4-10-A-AZ-3GO-050</v>
          </cell>
          <cell r="C1349">
            <v>1578</v>
          </cell>
          <cell r="D1349">
            <v>6689</v>
          </cell>
          <cell r="F1349" t="str">
            <v>American Disp Svc of West VA</v>
          </cell>
          <cell r="G1349" t="str">
            <v>BU-903</v>
          </cell>
          <cell r="H1349" t="str">
            <v>A/R SECURITIZATION</v>
          </cell>
          <cell r="I1349" t="str">
            <v>A/R DIST</v>
          </cell>
          <cell r="J1349" t="str">
            <v>A/R DISTRICT - SECURITIZATION</v>
          </cell>
          <cell r="K1349" t="str">
            <v>CORPORATE</v>
          </cell>
          <cell r="L1349" t="str">
            <v>CORPORATE</v>
          </cell>
        </row>
        <row r="1350">
          <cell r="A1350" t="str">
            <v>WI5</v>
          </cell>
          <cell r="B1350" t="str">
            <v>WI5-10-A-AZ-2BO-050</v>
          </cell>
          <cell r="C1350">
            <v>1579</v>
          </cell>
          <cell r="D1350">
            <v>6690</v>
          </cell>
          <cell r="F1350" t="str">
            <v>American Disposal Svcs of Ill.</v>
          </cell>
          <cell r="G1350" t="str">
            <v>BU-903</v>
          </cell>
          <cell r="H1350" t="str">
            <v>A/R SECURITIZATION</v>
          </cell>
          <cell r="I1350" t="str">
            <v>A/R DIST</v>
          </cell>
          <cell r="J1350" t="str">
            <v>A/R DISTRICT - SECURITIZATION</v>
          </cell>
          <cell r="K1350" t="str">
            <v>CORPORATE</v>
          </cell>
          <cell r="L1350" t="str">
            <v>CORPORATE</v>
          </cell>
        </row>
        <row r="1351">
          <cell r="A1351" t="str">
            <v>WI6</v>
          </cell>
          <cell r="B1351" t="str">
            <v>WI6-10-A-AZ-3CO-050</v>
          </cell>
          <cell r="C1351">
            <v>1580</v>
          </cell>
          <cell r="D1351">
            <v>6691</v>
          </cell>
          <cell r="F1351" t="str">
            <v>American Disposal Svcs of MO</v>
          </cell>
          <cell r="G1351" t="str">
            <v>BU-903</v>
          </cell>
          <cell r="H1351" t="str">
            <v>A/R SECURITIZATION</v>
          </cell>
          <cell r="I1351" t="str">
            <v>A/R DIST</v>
          </cell>
          <cell r="J1351" t="str">
            <v>A/R DISTRICT - SECURITIZATION</v>
          </cell>
          <cell r="K1351" t="str">
            <v>CORPORATE</v>
          </cell>
          <cell r="L1351" t="str">
            <v>CORPORATE</v>
          </cell>
        </row>
        <row r="1352">
          <cell r="A1352" t="str">
            <v>WI8</v>
          </cell>
          <cell r="B1352" t="str">
            <v>WI8-10-A-AZ-8WO-050</v>
          </cell>
          <cell r="C1352">
            <v>1581</v>
          </cell>
          <cell r="D1352">
            <v>6692</v>
          </cell>
          <cell r="F1352" t="str">
            <v>AW Services of Indiana</v>
          </cell>
          <cell r="G1352" t="str">
            <v>BU-903</v>
          </cell>
          <cell r="H1352" t="str">
            <v>A/R SECURITIZATION</v>
          </cell>
          <cell r="I1352" t="str">
            <v>A/R DIST</v>
          </cell>
          <cell r="J1352" t="str">
            <v>A/R DISTRICT - SECURITIZATION</v>
          </cell>
          <cell r="K1352" t="str">
            <v>CORPORATE</v>
          </cell>
          <cell r="L1352" t="str">
            <v>CORPORATE</v>
          </cell>
        </row>
        <row r="1353">
          <cell r="A1353" t="str">
            <v>WI9</v>
          </cell>
          <cell r="B1353" t="str">
            <v>WI9-10-A-AZ-8OO-050</v>
          </cell>
          <cell r="C1353">
            <v>1582</v>
          </cell>
          <cell r="D1353">
            <v>6693</v>
          </cell>
          <cell r="F1353" t="str">
            <v>AW SERVICES OF MASSACHUSETTS,</v>
          </cell>
          <cell r="G1353" t="str">
            <v>BU-903</v>
          </cell>
          <cell r="H1353" t="str">
            <v>A/R SECURITIZATION</v>
          </cell>
          <cell r="I1353" t="str">
            <v>A/R DIST</v>
          </cell>
          <cell r="J1353" t="str">
            <v>A/R DISTRICT - SECURITIZATION</v>
          </cell>
          <cell r="K1353" t="str">
            <v>CORPORATE</v>
          </cell>
          <cell r="L1353" t="str">
            <v>CORPORATE</v>
          </cell>
        </row>
        <row r="1354">
          <cell r="A1354" t="str">
            <v>WJ0</v>
          </cell>
          <cell r="B1354" t="str">
            <v>WJ0-10-A-AZ-9BO-050</v>
          </cell>
          <cell r="C1354">
            <v>1583</v>
          </cell>
          <cell r="D1354">
            <v>6694</v>
          </cell>
          <cell r="F1354" t="str">
            <v>AW Services, LLC</v>
          </cell>
          <cell r="G1354" t="str">
            <v>BU-903</v>
          </cell>
          <cell r="H1354" t="str">
            <v>A/R SECURITIZATION</v>
          </cell>
          <cell r="I1354" t="str">
            <v>A/R DIST</v>
          </cell>
          <cell r="J1354" t="str">
            <v>A/R DISTRICT - SECURITIZATION</v>
          </cell>
          <cell r="K1354" t="str">
            <v>CORPORATE</v>
          </cell>
          <cell r="L1354" t="str">
            <v>CORPORATE</v>
          </cell>
        </row>
        <row r="1355">
          <cell r="A1355" t="str">
            <v>WJ1</v>
          </cell>
          <cell r="B1355" t="str">
            <v>WJ1-10-A-AZ-5NO-050</v>
          </cell>
          <cell r="C1355">
            <v>1584</v>
          </cell>
          <cell r="D1355">
            <v>6695</v>
          </cell>
          <cell r="F1355" t="str">
            <v>AW Systems of New Jersey</v>
          </cell>
          <cell r="G1355" t="str">
            <v>BU-903</v>
          </cell>
          <cell r="H1355" t="str">
            <v>A/R SECURITIZATION</v>
          </cell>
          <cell r="I1355" t="str">
            <v>A/R DIST</v>
          </cell>
          <cell r="J1355" t="str">
            <v>A/R DISTRICT - SECURITIZATION</v>
          </cell>
          <cell r="K1355" t="str">
            <v>CORPORATE</v>
          </cell>
          <cell r="L1355" t="str">
            <v>CORPORATE</v>
          </cell>
        </row>
        <row r="1356">
          <cell r="A1356" t="str">
            <v>WJ2</v>
          </cell>
          <cell r="B1356" t="str">
            <v>WJ2-10-A-AZ-3PO-050</v>
          </cell>
          <cell r="C1356">
            <v>1585</v>
          </cell>
          <cell r="D1356">
            <v>6696</v>
          </cell>
          <cell r="F1356" t="str">
            <v>AW Systems of NA, Inc.</v>
          </cell>
          <cell r="G1356" t="str">
            <v>BU-903</v>
          </cell>
          <cell r="H1356" t="str">
            <v>A/R SECURITIZATION</v>
          </cell>
          <cell r="I1356" t="str">
            <v>A/R DIST</v>
          </cell>
          <cell r="J1356" t="str">
            <v>A/R DISTRICT - SECURITIZATION</v>
          </cell>
          <cell r="K1356" t="str">
            <v>CORPORATE</v>
          </cell>
          <cell r="L1356" t="str">
            <v>CORPORATE</v>
          </cell>
        </row>
        <row r="1357">
          <cell r="A1357" t="str">
            <v>WJ3</v>
          </cell>
          <cell r="B1357" t="str">
            <v>WJ3-10-A-AZ-5ZO-050</v>
          </cell>
          <cell r="C1357">
            <v>1586</v>
          </cell>
          <cell r="D1357">
            <v>6697</v>
          </cell>
          <cell r="F1357" t="str">
            <v>Browning-Ferris Ind. of Ohio</v>
          </cell>
          <cell r="G1357" t="str">
            <v>BU-903</v>
          </cell>
          <cell r="H1357" t="str">
            <v>A/R SECURITIZATION</v>
          </cell>
          <cell r="I1357" t="str">
            <v>A/R DIST</v>
          </cell>
          <cell r="J1357" t="str">
            <v>A/R DISTRICT - SECURITIZATION</v>
          </cell>
          <cell r="K1357" t="str">
            <v>CORPORATE</v>
          </cell>
          <cell r="L1357" t="str">
            <v>CORPORATE</v>
          </cell>
        </row>
        <row r="1358">
          <cell r="A1358" t="str">
            <v>WJ4</v>
          </cell>
          <cell r="B1358" t="str">
            <v>WJ4-10-A-AZ-6PO-050</v>
          </cell>
          <cell r="C1358">
            <v>1587</v>
          </cell>
          <cell r="D1358">
            <v>6698</v>
          </cell>
          <cell r="F1358" t="str">
            <v>Capitol Recycling &amp; Disp, Inc.</v>
          </cell>
          <cell r="G1358" t="str">
            <v>BU-903</v>
          </cell>
          <cell r="H1358" t="str">
            <v>A/R SECURITIZATION</v>
          </cell>
          <cell r="I1358" t="str">
            <v>A/R DIST</v>
          </cell>
          <cell r="J1358" t="str">
            <v>A/R DISTRICT - SECURITIZATION</v>
          </cell>
          <cell r="K1358" t="str">
            <v>CORPORATE</v>
          </cell>
          <cell r="L1358" t="str">
            <v>CORPORATE</v>
          </cell>
        </row>
        <row r="1359">
          <cell r="A1359" t="str">
            <v>WJ5</v>
          </cell>
          <cell r="B1359" t="str">
            <v>WJ5-10-A-AZ-1CO-050</v>
          </cell>
          <cell r="C1359">
            <v>1588</v>
          </cell>
          <cell r="D1359">
            <v>6699</v>
          </cell>
          <cell r="F1359" t="str">
            <v>City-Star Services, Inc.</v>
          </cell>
          <cell r="G1359" t="str">
            <v>BU-903</v>
          </cell>
          <cell r="H1359" t="str">
            <v>A/R SECURITIZATION</v>
          </cell>
          <cell r="I1359" t="str">
            <v>A/R DIST</v>
          </cell>
          <cell r="J1359" t="str">
            <v>A/R DISTRICT - SECURITIZATION</v>
          </cell>
          <cell r="K1359" t="str">
            <v>CORPORATE</v>
          </cell>
          <cell r="L1359" t="str">
            <v>CORPORATE</v>
          </cell>
        </row>
        <row r="1360">
          <cell r="A1360" t="str">
            <v>WJ6</v>
          </cell>
          <cell r="B1360" t="str">
            <v>WJ6-10-A-AZ-15O-050</v>
          </cell>
          <cell r="C1360">
            <v>1589</v>
          </cell>
          <cell r="D1360">
            <v>6700</v>
          </cell>
          <cell r="F1360" t="str">
            <v>Clarkston Disposal, Inc.</v>
          </cell>
          <cell r="G1360" t="str">
            <v>BU-903</v>
          </cell>
          <cell r="H1360" t="str">
            <v>A/R SECURITIZATION</v>
          </cell>
          <cell r="I1360" t="str">
            <v>A/R DIST</v>
          </cell>
          <cell r="J1360" t="str">
            <v>A/R DISTRICT - SECURITIZATION</v>
          </cell>
          <cell r="K1360" t="str">
            <v>CORPORATE</v>
          </cell>
          <cell r="L1360" t="str">
            <v>CORPORATE</v>
          </cell>
        </row>
        <row r="1361">
          <cell r="A1361" t="str">
            <v>WJ7</v>
          </cell>
          <cell r="B1361" t="str">
            <v>WJ7-10-A-AZ-6NO-050</v>
          </cell>
          <cell r="C1361">
            <v>1590</v>
          </cell>
          <cell r="D1361">
            <v>6701</v>
          </cell>
          <cell r="F1361" t="str">
            <v>Corvallis Disposal &amp; Co.</v>
          </cell>
          <cell r="G1361" t="str">
            <v>BU-903</v>
          </cell>
          <cell r="H1361" t="str">
            <v>A/R SECURITIZATION</v>
          </cell>
          <cell r="I1361" t="str">
            <v>A/R DIST</v>
          </cell>
          <cell r="J1361" t="str">
            <v>A/R DISTRICT - SECURITIZATION</v>
          </cell>
          <cell r="K1361" t="str">
            <v>CORPORATE</v>
          </cell>
          <cell r="L1361" t="str">
            <v>CORPORATE</v>
          </cell>
        </row>
        <row r="1362">
          <cell r="A1362" t="str">
            <v>WJ8</v>
          </cell>
          <cell r="B1362" t="str">
            <v>WJ8-10-A-AZ-3FO-050</v>
          </cell>
          <cell r="C1362">
            <v>1591</v>
          </cell>
          <cell r="D1362">
            <v>6702</v>
          </cell>
          <cell r="F1362" t="str">
            <v>County Disposal (Ohio) Inc.</v>
          </cell>
          <cell r="G1362" t="str">
            <v>BU-903</v>
          </cell>
          <cell r="H1362" t="str">
            <v>A/R SECURITIZATION</v>
          </cell>
          <cell r="I1362" t="str">
            <v>A/R DIST</v>
          </cell>
          <cell r="J1362" t="str">
            <v>A/R DISTRICT - SECURITIZATION</v>
          </cell>
          <cell r="K1362" t="str">
            <v>CORPORATE</v>
          </cell>
          <cell r="L1362" t="str">
            <v>CORPORATE</v>
          </cell>
        </row>
        <row r="1363">
          <cell r="A1363" t="str">
            <v>WJ9</v>
          </cell>
          <cell r="B1363" t="str">
            <v>WJ9-10-A-AZ-3EO-050</v>
          </cell>
          <cell r="C1363">
            <v>1592</v>
          </cell>
          <cell r="D1363">
            <v>6703</v>
          </cell>
          <cell r="F1363" t="str">
            <v>County Landfill, Inc.</v>
          </cell>
          <cell r="G1363" t="str">
            <v>BU-903</v>
          </cell>
          <cell r="H1363" t="str">
            <v>A/R SECURITIZATION</v>
          </cell>
          <cell r="I1363" t="str">
            <v>A/R DIST</v>
          </cell>
          <cell r="J1363" t="str">
            <v>A/R DISTRICT - SECURITIZATION</v>
          </cell>
          <cell r="K1363" t="str">
            <v>CORPORATE</v>
          </cell>
          <cell r="L1363" t="str">
            <v>CORPORATE</v>
          </cell>
        </row>
        <row r="1364">
          <cell r="A1364" t="str">
            <v>WK0</v>
          </cell>
          <cell r="B1364" t="str">
            <v>WK0-10-A-AZ-2LO-050</v>
          </cell>
          <cell r="C1364">
            <v>1593</v>
          </cell>
          <cell r="D1364">
            <v>6704</v>
          </cell>
          <cell r="F1364" t="str">
            <v>D &amp; L Disposal, L.L.C.</v>
          </cell>
          <cell r="G1364" t="str">
            <v>BU-903</v>
          </cell>
          <cell r="H1364" t="str">
            <v>A/R SECURITIZATION</v>
          </cell>
          <cell r="I1364" t="str">
            <v>A/R DIST</v>
          </cell>
          <cell r="J1364" t="str">
            <v>A/R DISTRICT - SECURITIZATION</v>
          </cell>
          <cell r="K1364" t="str">
            <v>CORPORATE</v>
          </cell>
          <cell r="L1364" t="str">
            <v>CORPORATE</v>
          </cell>
        </row>
        <row r="1365">
          <cell r="A1365" t="str">
            <v>WK1</v>
          </cell>
          <cell r="B1365" t="str">
            <v>WK1-10-A-AZ-4ZO-050</v>
          </cell>
          <cell r="C1365">
            <v>1594</v>
          </cell>
          <cell r="D1365">
            <v>6705</v>
          </cell>
          <cell r="F1365" t="str">
            <v>Dallas Garbage Disposal, Inc.</v>
          </cell>
          <cell r="G1365" t="str">
            <v>BU-903</v>
          </cell>
          <cell r="H1365" t="str">
            <v>A/R SECURITIZATION</v>
          </cell>
          <cell r="I1365" t="str">
            <v>A/R DIST</v>
          </cell>
          <cell r="J1365" t="str">
            <v>A/R DISTRICT - SECURITIZATION</v>
          </cell>
          <cell r="K1365" t="str">
            <v>CORPORATE</v>
          </cell>
          <cell r="L1365" t="str">
            <v>CORPORATE</v>
          </cell>
        </row>
        <row r="1366">
          <cell r="A1366" t="str">
            <v>WK2</v>
          </cell>
          <cell r="B1366" t="str">
            <v>WK2-10-A-AZ-1BO-050</v>
          </cell>
          <cell r="C1366">
            <v>1595</v>
          </cell>
          <cell r="D1366">
            <v>6706</v>
          </cell>
          <cell r="F1366" t="str">
            <v>Delta Container Corporation</v>
          </cell>
          <cell r="G1366" t="str">
            <v>BU-903</v>
          </cell>
          <cell r="H1366" t="str">
            <v>A/R SECURITIZATION</v>
          </cell>
          <cell r="I1366" t="str">
            <v>A/R DIST</v>
          </cell>
          <cell r="J1366" t="str">
            <v>A/R DISTRICT - SECURITIZATION</v>
          </cell>
          <cell r="K1366" t="str">
            <v>CORPORATE</v>
          </cell>
          <cell r="L1366" t="str">
            <v>CORPORATE</v>
          </cell>
        </row>
        <row r="1367">
          <cell r="A1367" t="str">
            <v>WK3</v>
          </cell>
          <cell r="B1367" t="str">
            <v>WK3-10-A-AZ-9FO-050</v>
          </cell>
          <cell r="C1367">
            <v>1596</v>
          </cell>
          <cell r="D1367">
            <v>6707</v>
          </cell>
          <cell r="F1367" t="str">
            <v>Dempsey Waste Systems II, Inc.</v>
          </cell>
          <cell r="G1367" t="str">
            <v>BU-903</v>
          </cell>
          <cell r="H1367" t="str">
            <v>A/R SECURITIZATION</v>
          </cell>
          <cell r="I1367" t="str">
            <v>A/R DIST</v>
          </cell>
          <cell r="J1367" t="str">
            <v>A/R DISTRICT - SECURITIZATION</v>
          </cell>
          <cell r="K1367" t="str">
            <v>CORPORATE</v>
          </cell>
          <cell r="L1367" t="str">
            <v>CORPORATE</v>
          </cell>
        </row>
        <row r="1368">
          <cell r="A1368" t="str">
            <v>WK4</v>
          </cell>
          <cell r="B1368" t="str">
            <v>WK4-10-A-AZ-74O-050</v>
          </cell>
          <cell r="C1368">
            <v>1597</v>
          </cell>
          <cell r="D1368">
            <v>6708</v>
          </cell>
          <cell r="F1368" t="str">
            <v>Dinverno, Inc.</v>
          </cell>
          <cell r="G1368" t="str">
            <v>BU-903</v>
          </cell>
          <cell r="H1368" t="str">
            <v>A/R SECURITIZATION</v>
          </cell>
          <cell r="I1368" t="str">
            <v>A/R DIST</v>
          </cell>
          <cell r="J1368" t="str">
            <v>A/R DISTRICT - SECURITIZATION</v>
          </cell>
          <cell r="K1368" t="str">
            <v>CORPORATE</v>
          </cell>
          <cell r="L1368" t="str">
            <v>CORPORATE</v>
          </cell>
        </row>
        <row r="1369">
          <cell r="A1369" t="str">
            <v>WK5</v>
          </cell>
          <cell r="B1369" t="str">
            <v>WK5-10-A-AZ-4YO-050</v>
          </cell>
          <cell r="C1369">
            <v>1598</v>
          </cell>
          <cell r="D1369">
            <v>6709</v>
          </cell>
          <cell r="F1369" t="str">
            <v>Grants Pass Sanitation, Inc.</v>
          </cell>
          <cell r="G1369" t="str">
            <v>BU-903</v>
          </cell>
          <cell r="H1369" t="str">
            <v>A/R SECURITIZATION</v>
          </cell>
          <cell r="I1369" t="str">
            <v>A/R DIST</v>
          </cell>
          <cell r="J1369" t="str">
            <v>A/R DISTRICT - SECURITIZATION</v>
          </cell>
          <cell r="K1369" t="str">
            <v>CORPORATE</v>
          </cell>
          <cell r="L1369" t="str">
            <v>CORPORATE</v>
          </cell>
        </row>
        <row r="1370">
          <cell r="A1370" t="str">
            <v>WK6</v>
          </cell>
          <cell r="B1370" t="str">
            <v>WK6-10-A-AZ-20O-050</v>
          </cell>
          <cell r="C1370">
            <v>1599</v>
          </cell>
          <cell r="D1370">
            <v>6710</v>
          </cell>
          <cell r="F1370" t="str">
            <v>Harland's Sanitary LF, Inc.</v>
          </cell>
          <cell r="G1370" t="str">
            <v>BU-903</v>
          </cell>
          <cell r="H1370" t="str">
            <v>A/R SECURITIZATION</v>
          </cell>
          <cell r="I1370" t="str">
            <v>A/R DIST</v>
          </cell>
          <cell r="J1370" t="str">
            <v>A/R DISTRICT - SECURITIZATION</v>
          </cell>
          <cell r="K1370" t="str">
            <v>CORPORATE</v>
          </cell>
          <cell r="L1370" t="str">
            <v>CORPORATE</v>
          </cell>
        </row>
        <row r="1371">
          <cell r="A1371" t="str">
            <v>WK7</v>
          </cell>
          <cell r="B1371" t="str">
            <v>WK7-10-A-AZ-23O-050</v>
          </cell>
          <cell r="C1371">
            <v>1600</v>
          </cell>
          <cell r="D1371">
            <v>6711</v>
          </cell>
          <cell r="F1371" t="str">
            <v>Illiana Disposal Partnership</v>
          </cell>
          <cell r="G1371" t="str">
            <v>BU-903</v>
          </cell>
          <cell r="H1371" t="str">
            <v>A/R SECURITIZATION</v>
          </cell>
          <cell r="I1371" t="str">
            <v>A/R DIST</v>
          </cell>
          <cell r="J1371" t="str">
            <v>A/R DISTRICT - SECURITIZATION</v>
          </cell>
          <cell r="K1371" t="str">
            <v>CORPORATE</v>
          </cell>
          <cell r="L1371" t="str">
            <v>CORPORATE</v>
          </cell>
        </row>
        <row r="1372">
          <cell r="A1372" t="str">
            <v>WK8</v>
          </cell>
          <cell r="B1372" t="str">
            <v>WK8-10-A-AZ-50O-050</v>
          </cell>
          <cell r="C1372">
            <v>1601</v>
          </cell>
          <cell r="D1372">
            <v>6712</v>
          </cell>
          <cell r="F1372" t="str">
            <v>Island Waste Services, Ltd.</v>
          </cell>
          <cell r="G1372" t="str">
            <v>BU-903</v>
          </cell>
          <cell r="H1372" t="str">
            <v>A/R SECURITIZATION</v>
          </cell>
          <cell r="I1372" t="str">
            <v>A/R DIST</v>
          </cell>
          <cell r="J1372" t="str">
            <v>A/R DISTRICT - SECURITIZATION</v>
          </cell>
          <cell r="K1372" t="str">
            <v>CORPORATE</v>
          </cell>
          <cell r="L1372" t="str">
            <v>CORPORATE</v>
          </cell>
        </row>
        <row r="1373">
          <cell r="A1373" t="str">
            <v>WK9</v>
          </cell>
          <cell r="B1373" t="str">
            <v>WK9-10-A-AZ-4XO-050</v>
          </cell>
          <cell r="C1373">
            <v>1602</v>
          </cell>
          <cell r="D1373">
            <v>6713</v>
          </cell>
          <cell r="F1373" t="str">
            <v>Keller Drop Box, Inc.</v>
          </cell>
          <cell r="G1373" t="str">
            <v>BU-903</v>
          </cell>
          <cell r="H1373" t="str">
            <v>A/R SECURITIZATION</v>
          </cell>
          <cell r="I1373" t="str">
            <v>A/R DIST</v>
          </cell>
          <cell r="J1373" t="str">
            <v>A/R DISTRICT - SECURITIZATION</v>
          </cell>
          <cell r="K1373" t="str">
            <v>CORPORATE</v>
          </cell>
          <cell r="L1373" t="str">
            <v>CORPORATE</v>
          </cell>
        </row>
        <row r="1374">
          <cell r="A1374" t="str">
            <v>WL1</v>
          </cell>
          <cell r="B1374" t="str">
            <v>WL1-10-A-AZ-24O-050</v>
          </cell>
          <cell r="C1374">
            <v>1603</v>
          </cell>
          <cell r="D1374">
            <v>6714</v>
          </cell>
          <cell r="F1374" t="str">
            <v>Key Waste Indiana Partnership</v>
          </cell>
          <cell r="G1374" t="str">
            <v>BU-903</v>
          </cell>
          <cell r="H1374" t="str">
            <v>A/R SECURITIZATION</v>
          </cell>
          <cell r="I1374" t="str">
            <v>A/R DIST</v>
          </cell>
          <cell r="J1374" t="str">
            <v>A/R DISTRICT - SECURITIZATION</v>
          </cell>
          <cell r="K1374" t="str">
            <v>CORPORATE</v>
          </cell>
          <cell r="L1374" t="str">
            <v>CORPORATE</v>
          </cell>
        </row>
        <row r="1375">
          <cell r="A1375" t="str">
            <v>WL2</v>
          </cell>
          <cell r="B1375" t="str">
            <v>WL2-10-A-AZ-1AO-050</v>
          </cell>
          <cell r="C1375">
            <v>1604</v>
          </cell>
          <cell r="D1375">
            <v>6715</v>
          </cell>
          <cell r="F1375" t="str">
            <v>Lathrop Sunrise Sanitation Crp</v>
          </cell>
          <cell r="G1375" t="str">
            <v>BU-903</v>
          </cell>
          <cell r="H1375" t="str">
            <v>A/R SECURITIZATION</v>
          </cell>
          <cell r="I1375" t="str">
            <v>A/R DIST</v>
          </cell>
          <cell r="J1375" t="str">
            <v>A/R DISTRICT - SECURITIZATION</v>
          </cell>
          <cell r="K1375" t="str">
            <v>CORPORATE</v>
          </cell>
          <cell r="L1375" t="str">
            <v>CORPORATE</v>
          </cell>
        </row>
        <row r="1376">
          <cell r="A1376" t="str">
            <v>WL3</v>
          </cell>
          <cell r="B1376" t="str">
            <v>WL3-10-A-AZ-9GO-050</v>
          </cell>
          <cell r="C1376">
            <v>1605</v>
          </cell>
          <cell r="D1376">
            <v>6716</v>
          </cell>
          <cell r="F1376" t="str">
            <v>Mcinnis Waste Systems, Inc.</v>
          </cell>
          <cell r="G1376" t="str">
            <v>BU-903</v>
          </cell>
          <cell r="H1376" t="str">
            <v>A/R SECURITIZATION</v>
          </cell>
          <cell r="I1376" t="str">
            <v>A/R DIST</v>
          </cell>
          <cell r="J1376" t="str">
            <v>A/R DISTRICT - SECURITIZATION</v>
          </cell>
          <cell r="K1376" t="str">
            <v>CORPORATE</v>
          </cell>
          <cell r="L1376" t="str">
            <v>CORPORATE</v>
          </cell>
        </row>
        <row r="1377">
          <cell r="A1377" t="str">
            <v>WL4</v>
          </cell>
          <cell r="B1377" t="str">
            <v>WL4-10-A-AZ-2UO-050</v>
          </cell>
          <cell r="C1377">
            <v>1606</v>
          </cell>
          <cell r="D1377">
            <v>6717</v>
          </cell>
          <cell r="F1377" t="str">
            <v>Packerton Land Company, L.L.C.</v>
          </cell>
          <cell r="G1377" t="str">
            <v>BU-903</v>
          </cell>
          <cell r="H1377" t="str">
            <v>A/R SECURITIZATION</v>
          </cell>
          <cell r="I1377" t="str">
            <v>A/R DIST</v>
          </cell>
          <cell r="J1377" t="str">
            <v>A/R DISTRICT - SECURITIZATION</v>
          </cell>
          <cell r="K1377" t="str">
            <v>CORPORATE</v>
          </cell>
          <cell r="L1377" t="str">
            <v>CORPORATE</v>
          </cell>
        </row>
        <row r="1378">
          <cell r="A1378" t="str">
            <v>WL5</v>
          </cell>
          <cell r="B1378" t="str">
            <v>WL5-10-A-AZ-6UO-050</v>
          </cell>
          <cell r="C1378">
            <v>1607</v>
          </cell>
          <cell r="D1378">
            <v>6718</v>
          </cell>
          <cell r="F1378" t="str">
            <v>PSI Waste Systems, Inc.</v>
          </cell>
          <cell r="G1378" t="str">
            <v>BU-903</v>
          </cell>
          <cell r="H1378" t="str">
            <v>A/R SECURITIZATION</v>
          </cell>
          <cell r="I1378" t="str">
            <v>A/R DIST</v>
          </cell>
          <cell r="J1378" t="str">
            <v>A/R DISTRICT - SECURITIZATION</v>
          </cell>
          <cell r="K1378" t="str">
            <v>CORPORATE</v>
          </cell>
          <cell r="L1378" t="str">
            <v>CORPORATE</v>
          </cell>
        </row>
        <row r="1379">
          <cell r="A1379" t="str">
            <v>WL6</v>
          </cell>
          <cell r="B1379" t="str">
            <v>WL6-10-A-AZ-92O-050</v>
          </cell>
          <cell r="C1379">
            <v>1608</v>
          </cell>
          <cell r="D1379">
            <v>6719</v>
          </cell>
          <cell r="F1379" t="str">
            <v>Rabanco, Ltd.</v>
          </cell>
          <cell r="G1379" t="str">
            <v>BU-903</v>
          </cell>
          <cell r="H1379" t="str">
            <v>A/R SECURITIZATION</v>
          </cell>
          <cell r="I1379" t="str">
            <v>A/R DIST</v>
          </cell>
          <cell r="J1379" t="str">
            <v>A/R DISTRICT - SECURITIZATION</v>
          </cell>
          <cell r="K1379" t="str">
            <v>CORPORATE</v>
          </cell>
          <cell r="L1379" t="str">
            <v>CORPORATE</v>
          </cell>
        </row>
        <row r="1380">
          <cell r="A1380" t="str">
            <v>WL7</v>
          </cell>
          <cell r="B1380" t="str">
            <v>WL7-10-A-AZ-72O-050</v>
          </cell>
          <cell r="C1380">
            <v>1609</v>
          </cell>
          <cell r="D1380">
            <v>6720</v>
          </cell>
          <cell r="F1380" t="str">
            <v>Regional Disposal Company</v>
          </cell>
          <cell r="G1380" t="str">
            <v>BU-903</v>
          </cell>
          <cell r="H1380" t="str">
            <v>A/R SECURITIZATION</v>
          </cell>
          <cell r="I1380" t="str">
            <v>A/R DIST</v>
          </cell>
          <cell r="J1380" t="str">
            <v>A/R DISTRICT - SECURITIZATION</v>
          </cell>
          <cell r="K1380" t="str">
            <v>CORPORATE</v>
          </cell>
          <cell r="L1380" t="str">
            <v>CORPORATE</v>
          </cell>
        </row>
        <row r="1381">
          <cell r="A1381" t="str">
            <v>WL8</v>
          </cell>
          <cell r="B1381" t="str">
            <v>WL8-10-A-AZ-7QO-050</v>
          </cell>
          <cell r="C1381">
            <v>1610</v>
          </cell>
          <cell r="D1381">
            <v>6721</v>
          </cell>
          <cell r="F1381" t="str">
            <v>Rossman Sanitary Service, Inc.</v>
          </cell>
          <cell r="G1381" t="str">
            <v>BU-903</v>
          </cell>
          <cell r="H1381" t="str">
            <v>A/R SECURITIZATION</v>
          </cell>
          <cell r="I1381" t="str">
            <v>A/R DIST</v>
          </cell>
          <cell r="J1381" t="str">
            <v>A/R DISTRICT - SECURITIZATION</v>
          </cell>
          <cell r="K1381" t="str">
            <v>CORPORATE</v>
          </cell>
          <cell r="L1381" t="str">
            <v>CORPORATE</v>
          </cell>
        </row>
        <row r="1382">
          <cell r="A1382" t="str">
            <v>WL9</v>
          </cell>
          <cell r="B1382" t="str">
            <v>WL9-10-A-AZ-6VO-050</v>
          </cell>
          <cell r="C1382">
            <v>1611</v>
          </cell>
          <cell r="D1382">
            <v>6722</v>
          </cell>
          <cell r="F1382" t="str">
            <v>Suburban Carting Corporation</v>
          </cell>
          <cell r="G1382" t="str">
            <v>BU-903</v>
          </cell>
          <cell r="H1382" t="str">
            <v>A/R SECURITIZATION</v>
          </cell>
          <cell r="I1382" t="str">
            <v>A/R DIST</v>
          </cell>
          <cell r="J1382" t="str">
            <v>A/R DISTRICT - SECURITIZATION</v>
          </cell>
          <cell r="K1382" t="str">
            <v>CORPORATE</v>
          </cell>
          <cell r="L1382" t="str">
            <v>CORPORATE</v>
          </cell>
        </row>
        <row r="1383">
          <cell r="A1383" t="str">
            <v>WM0</v>
          </cell>
          <cell r="B1383" t="str">
            <v>WM0-10-A-AZ-98O-050</v>
          </cell>
          <cell r="C1383">
            <v>1612</v>
          </cell>
          <cell r="D1383">
            <v>6723</v>
          </cell>
          <cell r="F1383" t="str">
            <v>Sunrise Sanitation Service,Inc</v>
          </cell>
          <cell r="G1383" t="str">
            <v>BU-903</v>
          </cell>
          <cell r="H1383" t="str">
            <v>A/R SECURITIZATION</v>
          </cell>
          <cell r="I1383" t="str">
            <v>A/R DIST</v>
          </cell>
          <cell r="J1383" t="str">
            <v>A/R DISTRICT - SECURITIZATION</v>
          </cell>
          <cell r="K1383" t="str">
            <v>CORPORATE</v>
          </cell>
          <cell r="L1383" t="str">
            <v>CORPORATE</v>
          </cell>
        </row>
        <row r="1384">
          <cell r="A1384" t="str">
            <v>WM1</v>
          </cell>
          <cell r="B1384" t="str">
            <v>WM1-10-A-AZ-99O-050</v>
          </cell>
          <cell r="C1384">
            <v>1613</v>
          </cell>
          <cell r="D1384">
            <v>6724</v>
          </cell>
          <cell r="F1384" t="str">
            <v>Sunset Disposal Services, Inc.</v>
          </cell>
          <cell r="G1384" t="str">
            <v>BU-903</v>
          </cell>
          <cell r="H1384" t="str">
            <v>A/R SECURITIZATION</v>
          </cell>
          <cell r="I1384" t="str">
            <v>A/R DIST</v>
          </cell>
          <cell r="J1384" t="str">
            <v>A/R DISTRICT - SECURITIZATION</v>
          </cell>
          <cell r="K1384" t="str">
            <v>CORPORATE</v>
          </cell>
          <cell r="L1384" t="str">
            <v>CORPORATE</v>
          </cell>
        </row>
        <row r="1385">
          <cell r="A1385" t="str">
            <v>WM2</v>
          </cell>
          <cell r="B1385" t="str">
            <v>WM2-10-A-AZ-3DO-050</v>
          </cell>
          <cell r="C1385">
            <v>1614</v>
          </cell>
          <cell r="D1385">
            <v>6725</v>
          </cell>
          <cell r="F1385" t="str">
            <v>Sunset Disposal, Inc.</v>
          </cell>
          <cell r="G1385" t="str">
            <v>BU-903</v>
          </cell>
          <cell r="H1385" t="str">
            <v>A/R SECURITIZATION</v>
          </cell>
          <cell r="I1385" t="str">
            <v>A/R DIST</v>
          </cell>
          <cell r="J1385" t="str">
            <v>A/R DISTRICT - SECURITIZATION</v>
          </cell>
          <cell r="K1385" t="str">
            <v>CORPORATE</v>
          </cell>
          <cell r="L1385" t="str">
            <v>CORPORATE</v>
          </cell>
        </row>
        <row r="1386">
          <cell r="A1386" t="str">
            <v>WM3</v>
          </cell>
          <cell r="B1386" t="str">
            <v>WM3-10-A-AZ-A2O-050</v>
          </cell>
          <cell r="C1386">
            <v>1615</v>
          </cell>
          <cell r="D1386">
            <v>6726</v>
          </cell>
          <cell r="F1386" t="str">
            <v>Thomas Disposal Services,Inc.</v>
          </cell>
          <cell r="G1386" t="str">
            <v>BU-903</v>
          </cell>
          <cell r="H1386" t="str">
            <v>A/R SECURITIZATION</v>
          </cell>
          <cell r="I1386" t="str">
            <v>A/R DIST</v>
          </cell>
          <cell r="J1386" t="str">
            <v>A/R DISTRICT - SECURITIZATION</v>
          </cell>
          <cell r="K1386" t="str">
            <v>CORPORATE</v>
          </cell>
          <cell r="L1386" t="str">
            <v>CORPORATE</v>
          </cell>
        </row>
        <row r="1387">
          <cell r="A1387" t="str">
            <v>WM4</v>
          </cell>
          <cell r="B1387" t="str">
            <v>WM4-10-A-AZ-4UO-050</v>
          </cell>
          <cell r="C1387">
            <v>1616</v>
          </cell>
          <cell r="D1387">
            <v>6727</v>
          </cell>
          <cell r="F1387" t="str">
            <v>United Disposal Services, Inc.</v>
          </cell>
          <cell r="G1387" t="str">
            <v>BU-903</v>
          </cell>
          <cell r="H1387" t="str">
            <v>A/R SECURITIZATION</v>
          </cell>
          <cell r="I1387" t="str">
            <v>A/R DIST</v>
          </cell>
          <cell r="J1387" t="str">
            <v>A/R DISTRICT - SECURITIZATION</v>
          </cell>
          <cell r="K1387" t="str">
            <v>CORPORATE</v>
          </cell>
          <cell r="L1387" t="str">
            <v>CORPORATE</v>
          </cell>
        </row>
        <row r="1388">
          <cell r="A1388" t="str">
            <v>WM5</v>
          </cell>
          <cell r="B1388" t="str">
            <v>WM5-10-A-AZ-C1O-050</v>
          </cell>
          <cell r="C1388">
            <v>1617</v>
          </cell>
          <cell r="D1388">
            <v>6728</v>
          </cell>
          <cell r="F1388" t="str">
            <v>AW Services of NA</v>
          </cell>
          <cell r="G1388" t="str">
            <v>BU-903</v>
          </cell>
          <cell r="H1388" t="str">
            <v>A/R SECURITIZATION</v>
          </cell>
          <cell r="I1388" t="str">
            <v>A/R DIST</v>
          </cell>
          <cell r="J1388" t="str">
            <v>A/R DISTRICT - SECURITIZATION</v>
          </cell>
          <cell r="K1388" t="str">
            <v>CORPORATE</v>
          </cell>
          <cell r="L1388" t="str">
            <v>CORPORATE</v>
          </cell>
        </row>
        <row r="1389">
          <cell r="A1389" t="str">
            <v>WM6</v>
          </cell>
          <cell r="B1389" t="str">
            <v>WM6-10-A-AZ-8AO-050</v>
          </cell>
          <cell r="C1389">
            <v>1618</v>
          </cell>
          <cell r="D1389">
            <v>6729</v>
          </cell>
          <cell r="F1389" t="str">
            <v>AW  PENNSYLVANIA</v>
          </cell>
          <cell r="G1389" t="str">
            <v>BU-903</v>
          </cell>
          <cell r="H1389" t="str">
            <v>A/R SECURITIZATION</v>
          </cell>
          <cell r="I1389" t="str">
            <v>A/R DIST</v>
          </cell>
          <cell r="J1389" t="str">
            <v>A/R DISTRICT - SECURITIZATION</v>
          </cell>
          <cell r="K1389" t="str">
            <v>CORPORATE</v>
          </cell>
          <cell r="L1389" t="str">
            <v>CORPORATE</v>
          </cell>
        </row>
        <row r="1390">
          <cell r="A1390" t="str">
            <v>WM7</v>
          </cell>
          <cell r="B1390" t="str">
            <v>WM7-10-A-AZ-8ZO-050</v>
          </cell>
          <cell r="C1390">
            <v>1619</v>
          </cell>
          <cell r="D1390">
            <v>6730</v>
          </cell>
          <cell r="F1390" t="str">
            <v>AW  TEXAS</v>
          </cell>
          <cell r="G1390" t="str">
            <v>BU-903</v>
          </cell>
          <cell r="H1390" t="str">
            <v>A/R SECURITIZATION</v>
          </cell>
          <cell r="I1390" t="str">
            <v>A/R DIST</v>
          </cell>
          <cell r="J1390" t="str">
            <v>A/R DISTRICT - SECURITIZATION</v>
          </cell>
          <cell r="K1390" t="str">
            <v>CORPORATE</v>
          </cell>
          <cell r="L1390" t="str">
            <v>CORPORATE</v>
          </cell>
        </row>
        <row r="1391">
          <cell r="A1391" t="str">
            <v>WM8</v>
          </cell>
          <cell r="B1391" t="str">
            <v>WM8-10-A-AZ-9UO-050</v>
          </cell>
          <cell r="C1391">
            <v>1620</v>
          </cell>
          <cell r="D1391">
            <v>6731</v>
          </cell>
          <cell r="F1391" t="str">
            <v>Total Roll-offs, LLC</v>
          </cell>
          <cell r="G1391" t="str">
            <v>BU-903</v>
          </cell>
          <cell r="H1391" t="str">
            <v>A/R SECURITIZATION</v>
          </cell>
          <cell r="I1391" t="str">
            <v>A/R DIST</v>
          </cell>
          <cell r="J1391" t="str">
            <v>A/R DISTRICT - SECURITIZATION</v>
          </cell>
          <cell r="K1391" t="str">
            <v>CORPORATE</v>
          </cell>
          <cell r="L1391" t="str">
            <v>CORPORATE</v>
          </cell>
        </row>
        <row r="1392">
          <cell r="A1392" t="str">
            <v>WM9</v>
          </cell>
          <cell r="B1392" t="str">
            <v>WM9-10-A-AZ-9LO-050</v>
          </cell>
          <cell r="C1392">
            <v>1621</v>
          </cell>
          <cell r="D1392">
            <v>6732</v>
          </cell>
          <cell r="F1392" t="str">
            <v>Greenridge Waste Services, LLC</v>
          </cell>
          <cell r="G1392" t="str">
            <v>BU-903</v>
          </cell>
          <cell r="H1392" t="str">
            <v>A/R SECURITIZATION</v>
          </cell>
          <cell r="I1392" t="str">
            <v>A/R DIST</v>
          </cell>
          <cell r="J1392" t="str">
            <v>A/R DISTRICT - SECURITIZATION</v>
          </cell>
          <cell r="K1392" t="str">
            <v>CORPORATE</v>
          </cell>
          <cell r="L1392" t="str">
            <v>CORPORATE</v>
          </cell>
        </row>
        <row r="1393">
          <cell r="A1393" t="str">
            <v>WN0</v>
          </cell>
          <cell r="B1393" t="str">
            <v>WN0-10-A-AZ-2NO-050</v>
          </cell>
          <cell r="C1393">
            <v>1622</v>
          </cell>
          <cell r="D1393">
            <v>6733</v>
          </cell>
          <cell r="F1393" t="str">
            <v>LIBERTY WASTE SVC OF MCCOOK, L</v>
          </cell>
          <cell r="G1393" t="str">
            <v>BU-903</v>
          </cell>
          <cell r="H1393" t="str">
            <v>A/R SECURITIZATION</v>
          </cell>
          <cell r="I1393" t="str">
            <v>A/R DIST</v>
          </cell>
          <cell r="J1393" t="str">
            <v>A/R DISTRICT - SECURITIZATION</v>
          </cell>
          <cell r="K1393" t="str">
            <v>CORPORATE</v>
          </cell>
          <cell r="L1393" t="str">
            <v>CORPORATE</v>
          </cell>
        </row>
        <row r="1394">
          <cell r="A1394" t="str">
            <v>WN1</v>
          </cell>
          <cell r="B1394" t="str">
            <v>WN1-10-A-AZ-2PO-050</v>
          </cell>
          <cell r="C1394">
            <v>1623</v>
          </cell>
          <cell r="D1394">
            <v>6734</v>
          </cell>
          <cell r="F1394" t="str">
            <v>LIBERTY WASTE SVC OF IL, LLC</v>
          </cell>
          <cell r="G1394" t="str">
            <v>BU-903</v>
          </cell>
          <cell r="H1394" t="str">
            <v>A/R SECURITIZATION</v>
          </cell>
          <cell r="I1394" t="str">
            <v>A/R DIST</v>
          </cell>
          <cell r="J1394" t="str">
            <v>A/R DISTRICT - SECURITIZATION</v>
          </cell>
          <cell r="K1394" t="str">
            <v>CORPORATE</v>
          </cell>
          <cell r="L1394" t="str">
            <v>CORPORATE</v>
          </cell>
        </row>
        <row r="1395">
          <cell r="A1395" t="str">
            <v>WN2</v>
          </cell>
          <cell r="B1395" t="str">
            <v>WN2-10-A-AZ-2QO-050</v>
          </cell>
          <cell r="C1395">
            <v>1624</v>
          </cell>
          <cell r="D1395">
            <v>6735</v>
          </cell>
          <cell r="F1395" t="str">
            <v>WHISPERING PINES L/F TX, LP</v>
          </cell>
          <cell r="G1395" t="str">
            <v>BU-903</v>
          </cell>
          <cell r="H1395" t="str">
            <v>A/R SECURITIZATION</v>
          </cell>
          <cell r="I1395" t="str">
            <v>A/R DIST</v>
          </cell>
          <cell r="J1395" t="str">
            <v>A/R DISTRICT - SECURITIZATION</v>
          </cell>
          <cell r="K1395" t="str">
            <v>CORPORATE</v>
          </cell>
          <cell r="L1395" t="str">
            <v>CORPORATE</v>
          </cell>
        </row>
        <row r="1396">
          <cell r="A1396" t="str">
            <v>WN3</v>
          </cell>
          <cell r="B1396" t="str">
            <v>WN3-10-A-AZ-2SO-050</v>
          </cell>
          <cell r="C1396">
            <v>1625</v>
          </cell>
          <cell r="D1396">
            <v>6736</v>
          </cell>
          <cell r="F1396" t="str">
            <v>DTC MANAGEMENT, INC.</v>
          </cell>
          <cell r="G1396" t="str">
            <v>BU-903</v>
          </cell>
          <cell r="H1396" t="str">
            <v>A/R SECURITIZATION</v>
          </cell>
          <cell r="I1396" t="str">
            <v>A/R DIST</v>
          </cell>
          <cell r="J1396" t="str">
            <v>A/R DISTRICT - SECURITIZATION</v>
          </cell>
          <cell r="K1396" t="str">
            <v>CORPORATE</v>
          </cell>
          <cell r="L1396" t="str">
            <v>CORPORATE</v>
          </cell>
        </row>
        <row r="1397">
          <cell r="A1397" t="str">
            <v>WN4</v>
          </cell>
          <cell r="B1397" t="str">
            <v>WN4-10-A-AZ-2YO-050</v>
          </cell>
          <cell r="C1397">
            <v>1626</v>
          </cell>
          <cell r="D1397">
            <v>6737</v>
          </cell>
          <cell r="F1397" t="str">
            <v>ENVIRONTECH, INC</v>
          </cell>
          <cell r="G1397" t="str">
            <v>BU-903</v>
          </cell>
          <cell r="H1397" t="str">
            <v>A/R SECURITIZATION</v>
          </cell>
          <cell r="I1397" t="str">
            <v>A/R DIST</v>
          </cell>
          <cell r="J1397" t="str">
            <v>A/R DISTRICT - SECURITIZATION</v>
          </cell>
          <cell r="K1397" t="str">
            <v>CORPORATE</v>
          </cell>
          <cell r="L1397" t="str">
            <v>CORPORATE</v>
          </cell>
        </row>
        <row r="1398">
          <cell r="A1398" t="str">
            <v>WN5</v>
          </cell>
          <cell r="B1398" t="str">
            <v>WN5-10-A-AZ-2ZO-050</v>
          </cell>
          <cell r="C1398">
            <v>1627</v>
          </cell>
          <cell r="D1398">
            <v>6738</v>
          </cell>
          <cell r="F1398" t="str">
            <v>FRED BARBARA TRUCKING CO., INC</v>
          </cell>
          <cell r="G1398" t="str">
            <v>BU-903</v>
          </cell>
          <cell r="H1398" t="str">
            <v>A/R SECURITIZATION</v>
          </cell>
          <cell r="I1398" t="str">
            <v>A/R DIST</v>
          </cell>
          <cell r="J1398" t="str">
            <v>A/R DISTRICT - SECURITIZATION</v>
          </cell>
          <cell r="K1398" t="str">
            <v>CORPORATE</v>
          </cell>
          <cell r="L1398" t="str">
            <v>CORPORATE</v>
          </cell>
        </row>
        <row r="1399">
          <cell r="A1399" t="str">
            <v>WN6</v>
          </cell>
          <cell r="B1399" t="str">
            <v>WN6-10-A-AZ-3BO-050</v>
          </cell>
          <cell r="C1399">
            <v>1628</v>
          </cell>
          <cell r="D1399">
            <v>6739</v>
          </cell>
          <cell r="F1399" t="str">
            <v>PITTSBURGH COUNTY LF, INC</v>
          </cell>
          <cell r="G1399" t="str">
            <v>BU-903</v>
          </cell>
          <cell r="H1399" t="str">
            <v>A/R SECURITIZATION</v>
          </cell>
          <cell r="I1399" t="str">
            <v>A/R DIST</v>
          </cell>
          <cell r="J1399" t="str">
            <v>A/R DISTRICT - SECURITIZATION</v>
          </cell>
          <cell r="K1399" t="str">
            <v>CORPORATE</v>
          </cell>
          <cell r="L1399" t="str">
            <v>CORPORATE</v>
          </cell>
        </row>
        <row r="1400">
          <cell r="A1400" t="str">
            <v>WN7</v>
          </cell>
          <cell r="B1400" t="str">
            <v>WN7-10-A-AZ-3CO-050</v>
          </cell>
          <cell r="C1400">
            <v>1629</v>
          </cell>
          <cell r="D1400">
            <v>6740</v>
          </cell>
          <cell r="F1400" t="str">
            <v>ADS OF MISSOURI, INC</v>
          </cell>
          <cell r="G1400" t="str">
            <v>BU-903</v>
          </cell>
          <cell r="H1400" t="str">
            <v>A/R SECURITIZATION</v>
          </cell>
          <cell r="I1400" t="str">
            <v>A/R DIST</v>
          </cell>
          <cell r="J1400" t="str">
            <v>A/R DISTRICT - SECURITIZATION</v>
          </cell>
          <cell r="K1400" t="str">
            <v>CORPORATE</v>
          </cell>
          <cell r="L1400" t="str">
            <v>CORPORATE</v>
          </cell>
        </row>
        <row r="1401">
          <cell r="A1401" t="str">
            <v>WN8</v>
          </cell>
          <cell r="B1401" t="str">
            <v>WN8-10-A-AZ-3EO-050</v>
          </cell>
          <cell r="C1401">
            <v>1630</v>
          </cell>
          <cell r="D1401">
            <v>6741</v>
          </cell>
          <cell r="F1401" t="str">
            <v>COUNTY LANDFILL, INC</v>
          </cell>
          <cell r="G1401" t="str">
            <v>BU-903</v>
          </cell>
          <cell r="H1401" t="str">
            <v>A/R SECURITIZATION</v>
          </cell>
          <cell r="I1401" t="str">
            <v>A/R DIST</v>
          </cell>
          <cell r="J1401" t="str">
            <v>A/R DISTRICT - SECURITIZATION</v>
          </cell>
          <cell r="K1401" t="str">
            <v>CORPORATE</v>
          </cell>
          <cell r="L1401" t="str">
            <v>CORPORATE</v>
          </cell>
        </row>
        <row r="1402">
          <cell r="A1402" t="str">
            <v>WN9</v>
          </cell>
          <cell r="B1402" t="str">
            <v>WN9-10-A-AZ-3FO-050</v>
          </cell>
          <cell r="C1402">
            <v>1631</v>
          </cell>
          <cell r="D1402">
            <v>6742</v>
          </cell>
          <cell r="F1402" t="str">
            <v>COUNTY DISPOSAL (OHIO), INC</v>
          </cell>
          <cell r="G1402" t="str">
            <v>BU-903</v>
          </cell>
          <cell r="H1402" t="str">
            <v>A/R SECURITIZATION</v>
          </cell>
          <cell r="I1402" t="str">
            <v>A/R DIST</v>
          </cell>
          <cell r="J1402" t="str">
            <v>A/R DISTRICT - SECURITIZATION</v>
          </cell>
          <cell r="K1402" t="str">
            <v>CORPORATE</v>
          </cell>
          <cell r="L1402" t="str">
            <v>CORPORATE</v>
          </cell>
        </row>
        <row r="1403">
          <cell r="A1403" t="str">
            <v>WO0</v>
          </cell>
          <cell r="B1403" t="str">
            <v>WO0-10-A-AZ-3GO-050</v>
          </cell>
          <cell r="C1403">
            <v>1632</v>
          </cell>
          <cell r="D1403">
            <v>6743</v>
          </cell>
          <cell r="F1403" t="str">
            <v>ADS OF WEST VIRGINIA, INC</v>
          </cell>
          <cell r="G1403" t="str">
            <v>BU-903</v>
          </cell>
          <cell r="H1403" t="str">
            <v>A/R SECURITIZATION</v>
          </cell>
          <cell r="I1403" t="str">
            <v>A/R DIST</v>
          </cell>
          <cell r="J1403" t="str">
            <v>A/R DISTRICT - SECURITIZATION</v>
          </cell>
          <cell r="K1403" t="str">
            <v>CORPORATE</v>
          </cell>
          <cell r="L1403" t="str">
            <v>CORPORATE</v>
          </cell>
        </row>
        <row r="1404">
          <cell r="A1404" t="str">
            <v>WO1</v>
          </cell>
          <cell r="B1404" t="str">
            <v>WO1-10-A-AZ-3JO-050</v>
          </cell>
          <cell r="C1404">
            <v>1633</v>
          </cell>
          <cell r="D1404">
            <v>6744</v>
          </cell>
          <cell r="F1404" t="str">
            <v>ADS OF KANSAS, INC</v>
          </cell>
          <cell r="G1404" t="str">
            <v>BU-903</v>
          </cell>
          <cell r="H1404" t="str">
            <v>A/R SECURITIZATION</v>
          </cell>
          <cell r="I1404" t="str">
            <v>A/R DIST</v>
          </cell>
          <cell r="J1404" t="str">
            <v>A/R DISTRICT - SECURITIZATION</v>
          </cell>
          <cell r="K1404" t="str">
            <v>CORPORATE</v>
          </cell>
          <cell r="L1404" t="str">
            <v>CORPORATE</v>
          </cell>
        </row>
        <row r="1405">
          <cell r="A1405" t="str">
            <v>WO2</v>
          </cell>
          <cell r="B1405" t="str">
            <v>WO2-10-A-AZ-3KO-050</v>
          </cell>
          <cell r="C1405">
            <v>1634</v>
          </cell>
          <cell r="D1405">
            <v>6745</v>
          </cell>
          <cell r="F1405" t="str">
            <v>RESOURCES RECOVERY, INC</v>
          </cell>
          <cell r="G1405" t="str">
            <v>BU-903</v>
          </cell>
          <cell r="H1405" t="str">
            <v>A/R SECURITIZATION</v>
          </cell>
          <cell r="I1405" t="str">
            <v>A/R DIST</v>
          </cell>
          <cell r="J1405" t="str">
            <v>A/R DISTRICT - SECURITIZATION</v>
          </cell>
          <cell r="K1405" t="str">
            <v>CORPORATE</v>
          </cell>
          <cell r="L1405" t="str">
            <v>CORPORATE</v>
          </cell>
        </row>
        <row r="1406">
          <cell r="A1406" t="str">
            <v>WO3</v>
          </cell>
          <cell r="B1406" t="str">
            <v>WO3-10-A-AZ-3PO-050</v>
          </cell>
          <cell r="C1406">
            <v>1635</v>
          </cell>
          <cell r="D1406">
            <v>6746</v>
          </cell>
          <cell r="F1406" t="str">
            <v>AW SYS OF NA, INC</v>
          </cell>
          <cell r="G1406" t="str">
            <v>BU-903</v>
          </cell>
          <cell r="H1406" t="str">
            <v>A/R SECURITIZATION</v>
          </cell>
          <cell r="I1406" t="str">
            <v>A/R DIST</v>
          </cell>
          <cell r="J1406" t="str">
            <v>A/R DISTRICT - SECURITIZATION</v>
          </cell>
          <cell r="K1406" t="str">
            <v>CORPORATE</v>
          </cell>
          <cell r="L1406" t="str">
            <v>CORPORATE</v>
          </cell>
        </row>
        <row r="1407">
          <cell r="A1407" t="str">
            <v>WO4</v>
          </cell>
          <cell r="B1407" t="str">
            <v>WO4-10-A-AZ-3QO-050</v>
          </cell>
          <cell r="C1407">
            <v>1636</v>
          </cell>
          <cell r="D1407">
            <v>6747</v>
          </cell>
          <cell r="F1407" t="str">
            <v>MESA DISPOSAL, INC</v>
          </cell>
          <cell r="G1407" t="str">
            <v>BU-903</v>
          </cell>
          <cell r="H1407" t="str">
            <v>A/R SECURITIZATION</v>
          </cell>
          <cell r="I1407" t="str">
            <v>A/R DIST</v>
          </cell>
          <cell r="J1407" t="str">
            <v>A/R DISTRICT - SECURITIZATION</v>
          </cell>
          <cell r="K1407" t="str">
            <v>CORPORATE</v>
          </cell>
          <cell r="L1407" t="str">
            <v>CORPORATE</v>
          </cell>
        </row>
        <row r="1408">
          <cell r="A1408" t="str">
            <v>WO5</v>
          </cell>
          <cell r="B1408" t="str">
            <v>WO5-10-A-AZ-3WO-050</v>
          </cell>
          <cell r="C1408">
            <v>1637</v>
          </cell>
          <cell r="D1408">
            <v>6748</v>
          </cell>
          <cell r="F1408" t="str">
            <v>KELLER CANYON LANDFILL CO, INC</v>
          </cell>
          <cell r="G1408" t="str">
            <v>BU-903</v>
          </cell>
          <cell r="H1408" t="str">
            <v>A/R SECURITIZATION</v>
          </cell>
          <cell r="I1408" t="str">
            <v>A/R DIST</v>
          </cell>
          <cell r="J1408" t="str">
            <v>A/R DISTRICT - SECURITIZATION</v>
          </cell>
          <cell r="K1408" t="str">
            <v>CORPORATE</v>
          </cell>
          <cell r="L1408" t="str">
            <v>CORPORATE</v>
          </cell>
        </row>
        <row r="1409">
          <cell r="A1409" t="str">
            <v>WO6</v>
          </cell>
          <cell r="B1409" t="str">
            <v>WO6-10-A-AZ-3XO-050</v>
          </cell>
          <cell r="C1409">
            <v>1638</v>
          </cell>
          <cell r="D1409">
            <v>6749</v>
          </cell>
          <cell r="F1409" t="str">
            <v>WASTE SVCS OF NEW YORK, INC</v>
          </cell>
          <cell r="G1409" t="str">
            <v>BU-903</v>
          </cell>
          <cell r="H1409" t="str">
            <v>A/R SECURITIZATION</v>
          </cell>
          <cell r="I1409" t="str">
            <v>A/R DIST</v>
          </cell>
          <cell r="J1409" t="str">
            <v>A/R DISTRICT - SECURITIZATION</v>
          </cell>
          <cell r="K1409" t="str">
            <v>CORPORATE</v>
          </cell>
          <cell r="L1409" t="str">
            <v>CORPORATE</v>
          </cell>
        </row>
        <row r="1410">
          <cell r="A1410" t="str">
            <v>WO7</v>
          </cell>
          <cell r="B1410" t="str">
            <v>WO7-10-A-AZ-4KO-050</v>
          </cell>
          <cell r="C1410">
            <v>1639</v>
          </cell>
          <cell r="D1410">
            <v>6750</v>
          </cell>
          <cell r="F1410" t="str">
            <v>F.P. MCNAMARA RUBBISH REMOVAL</v>
          </cell>
          <cell r="G1410" t="str">
            <v>BU-903</v>
          </cell>
          <cell r="H1410" t="str">
            <v>A/R SECURITIZATION</v>
          </cell>
          <cell r="I1410" t="str">
            <v>A/R DIST</v>
          </cell>
          <cell r="J1410" t="str">
            <v>A/R DISTRICT - SECURITIZATION</v>
          </cell>
          <cell r="K1410" t="str">
            <v>CORPORATE</v>
          </cell>
          <cell r="L1410" t="str">
            <v>CORPORATE</v>
          </cell>
        </row>
        <row r="1411">
          <cell r="A1411" t="str">
            <v>WO8</v>
          </cell>
          <cell r="B1411" t="str">
            <v>WO8-10-A-AZ-4NO-050</v>
          </cell>
          <cell r="C1411">
            <v>1640</v>
          </cell>
          <cell r="D1411">
            <v>6751</v>
          </cell>
          <cell r="F1411" t="str">
            <v>SANGAMON VALLEY LANDFILL, INC</v>
          </cell>
          <cell r="G1411" t="str">
            <v>BU-903</v>
          </cell>
          <cell r="H1411" t="str">
            <v>A/R SECURITIZATION</v>
          </cell>
          <cell r="I1411" t="str">
            <v>A/R DIST</v>
          </cell>
          <cell r="J1411" t="str">
            <v>A/R DISTRICT - SECURITIZATION</v>
          </cell>
          <cell r="K1411" t="str">
            <v>CORPORATE</v>
          </cell>
          <cell r="L1411" t="str">
            <v>CORPORATE</v>
          </cell>
        </row>
        <row r="1412">
          <cell r="A1412" t="str">
            <v>WO9</v>
          </cell>
          <cell r="B1412" t="str">
            <v>WO9-10-A-AZ-4PO-050</v>
          </cell>
          <cell r="C1412">
            <v>1641</v>
          </cell>
          <cell r="D1412">
            <v>6752</v>
          </cell>
          <cell r="F1412" t="str">
            <v>WILLAMETTE RESOURCES, INC</v>
          </cell>
          <cell r="G1412" t="str">
            <v>BU-903</v>
          </cell>
          <cell r="H1412" t="str">
            <v>A/R SECURITIZATION</v>
          </cell>
          <cell r="I1412" t="str">
            <v>A/R DIST</v>
          </cell>
          <cell r="J1412" t="str">
            <v>A/R DISTRICT - SECURITIZATION</v>
          </cell>
          <cell r="K1412" t="str">
            <v>CORPORATE</v>
          </cell>
          <cell r="L1412" t="str">
            <v>CORPORATE</v>
          </cell>
        </row>
        <row r="1413">
          <cell r="A1413" t="str">
            <v>WP0</v>
          </cell>
          <cell r="B1413" t="str">
            <v>WP0-10-A-AZ-4QO-050</v>
          </cell>
          <cell r="C1413">
            <v>1642</v>
          </cell>
          <cell r="D1413">
            <v>6753</v>
          </cell>
          <cell r="F1413" t="str">
            <v>WDTR, INC</v>
          </cell>
          <cell r="G1413" t="str">
            <v>BU-903</v>
          </cell>
          <cell r="H1413" t="str">
            <v>A/R SECURITIZATION</v>
          </cell>
          <cell r="I1413" t="str">
            <v>A/R DIST</v>
          </cell>
          <cell r="J1413" t="str">
            <v>A/R DISTRICT - SECURITIZATION</v>
          </cell>
          <cell r="K1413" t="str">
            <v>CORPORATE</v>
          </cell>
          <cell r="L1413" t="str">
            <v>CORPORATE</v>
          </cell>
        </row>
        <row r="1414">
          <cell r="A1414" t="str">
            <v>WP1</v>
          </cell>
          <cell r="B1414" t="str">
            <v>WP1-10-A-AZ-4TO-050</v>
          </cell>
          <cell r="C1414">
            <v>1643</v>
          </cell>
          <cell r="D1414">
            <v>6754</v>
          </cell>
          <cell r="F1414" t="str">
            <v>VALLEY LANDFILLS, INC</v>
          </cell>
          <cell r="G1414" t="str">
            <v>BU-903</v>
          </cell>
          <cell r="H1414" t="str">
            <v>A/R SECURITIZATION</v>
          </cell>
          <cell r="I1414" t="str">
            <v>A/R DIST</v>
          </cell>
          <cell r="J1414" t="str">
            <v>A/R DISTRICT - SECURITIZATION</v>
          </cell>
          <cell r="K1414" t="str">
            <v>CORPORATE</v>
          </cell>
          <cell r="L1414" t="str">
            <v>CORPORATE</v>
          </cell>
        </row>
        <row r="1415">
          <cell r="A1415" t="str">
            <v>WP2</v>
          </cell>
          <cell r="B1415" t="str">
            <v>WP2-10-A-AZ-4VO-050</v>
          </cell>
          <cell r="C1415">
            <v>1644</v>
          </cell>
          <cell r="D1415">
            <v>6755</v>
          </cell>
          <cell r="F1415" t="str">
            <v>SOURCE RECYCLING, INC</v>
          </cell>
          <cell r="G1415" t="str">
            <v>BU-903</v>
          </cell>
          <cell r="H1415" t="str">
            <v>A/R SECURITIZATION</v>
          </cell>
          <cell r="I1415" t="str">
            <v>A/R DIST</v>
          </cell>
          <cell r="J1415" t="str">
            <v>A/R DISTRICT - SECURITIZATION</v>
          </cell>
          <cell r="K1415" t="str">
            <v>CORPORATE</v>
          </cell>
          <cell r="L1415" t="str">
            <v>CORPORATE</v>
          </cell>
        </row>
        <row r="1416">
          <cell r="A1416" t="str">
            <v>WP3</v>
          </cell>
          <cell r="B1416" t="str">
            <v>WP3-10-A-AZ-4YO-050</v>
          </cell>
          <cell r="C1416">
            <v>1645</v>
          </cell>
          <cell r="D1416">
            <v>6756</v>
          </cell>
          <cell r="F1416" t="str">
            <v>GRANTS PASS SANITATION, INC</v>
          </cell>
          <cell r="G1416" t="str">
            <v>BU-903</v>
          </cell>
          <cell r="H1416" t="str">
            <v>A/R SECURITIZATION</v>
          </cell>
          <cell r="I1416" t="str">
            <v>A/R DIST</v>
          </cell>
          <cell r="J1416" t="str">
            <v>A/R DISTRICT - SECURITIZATION</v>
          </cell>
          <cell r="K1416" t="str">
            <v>CORPORATE</v>
          </cell>
          <cell r="L1416" t="str">
            <v>CORPORATE</v>
          </cell>
        </row>
        <row r="1417">
          <cell r="A1417" t="str">
            <v>WP4</v>
          </cell>
          <cell r="B1417" t="str">
            <v>WP4-10-A-AZ-5KO-050</v>
          </cell>
          <cell r="C1417">
            <v>1646</v>
          </cell>
          <cell r="D1417">
            <v>6757</v>
          </cell>
          <cell r="F1417" t="str">
            <v>NEW MORGAN LANDFILL COMPANY</v>
          </cell>
          <cell r="G1417" t="str">
            <v>BU-903</v>
          </cell>
          <cell r="H1417" t="str">
            <v>A/R SECURITIZATION</v>
          </cell>
          <cell r="I1417" t="str">
            <v>A/R DIST</v>
          </cell>
          <cell r="J1417" t="str">
            <v>A/R DISTRICT - SECURITIZATION</v>
          </cell>
          <cell r="K1417" t="str">
            <v>CORPORATE</v>
          </cell>
          <cell r="L1417" t="str">
            <v>CORPORATE</v>
          </cell>
        </row>
        <row r="1418">
          <cell r="A1418" t="str">
            <v>WP5</v>
          </cell>
          <cell r="B1418" t="str">
            <v>WP5-10-A-AZ-5LO-050</v>
          </cell>
          <cell r="C1418">
            <v>1647</v>
          </cell>
          <cell r="D1418">
            <v>6758</v>
          </cell>
          <cell r="F1418" t="str">
            <v>LAKE NORMAN LANDFILL, INC</v>
          </cell>
          <cell r="G1418" t="str">
            <v>BU-903</v>
          </cell>
          <cell r="H1418" t="str">
            <v>A/R SECURITIZATION</v>
          </cell>
          <cell r="I1418" t="str">
            <v>A/R DIST</v>
          </cell>
          <cell r="J1418" t="str">
            <v>A/R DISTRICT - SECURITIZATION</v>
          </cell>
          <cell r="K1418" t="str">
            <v>CORPORATE</v>
          </cell>
          <cell r="L1418" t="str">
            <v>CORPORATE</v>
          </cell>
        </row>
        <row r="1419">
          <cell r="A1419" t="str">
            <v>WP6</v>
          </cell>
          <cell r="B1419" t="str">
            <v>WP6-10-A-AZ-5SO-050</v>
          </cell>
          <cell r="C1419">
            <v>1648</v>
          </cell>
          <cell r="D1419">
            <v>6759</v>
          </cell>
          <cell r="F1419" t="str">
            <v>GREEN VALLEY LF GEN PRTNRSHP</v>
          </cell>
          <cell r="G1419" t="str">
            <v>BU-903</v>
          </cell>
          <cell r="H1419" t="str">
            <v>A/R SECURITIZATION</v>
          </cell>
          <cell r="I1419" t="str">
            <v>A/R DIST</v>
          </cell>
          <cell r="J1419" t="str">
            <v>A/R DISTRICT - SECURITIZATION</v>
          </cell>
          <cell r="K1419" t="str">
            <v>CORPORATE</v>
          </cell>
          <cell r="L1419" t="str">
            <v>CORPORATE</v>
          </cell>
        </row>
        <row r="1420">
          <cell r="A1420" t="str">
            <v>WP7</v>
          </cell>
          <cell r="B1420" t="str">
            <v>WP7-10-A-AZ-5TO-050</v>
          </cell>
          <cell r="C1420">
            <v>1649</v>
          </cell>
          <cell r="D1420">
            <v>6760</v>
          </cell>
          <cell r="F1420" t="str">
            <v>AW  OF MASS, INC.</v>
          </cell>
          <cell r="G1420" t="str">
            <v>BU-903</v>
          </cell>
          <cell r="H1420" t="str">
            <v>A/R SECURITIZATION</v>
          </cell>
          <cell r="I1420" t="str">
            <v>A/R DIST</v>
          </cell>
          <cell r="J1420" t="str">
            <v>A/R DISTRICT - SECURITIZATION</v>
          </cell>
          <cell r="K1420" t="str">
            <v>CORPORATE</v>
          </cell>
          <cell r="L1420" t="str">
            <v>CORPORATE</v>
          </cell>
        </row>
        <row r="1421">
          <cell r="A1421" t="str">
            <v>WP8</v>
          </cell>
          <cell r="B1421" t="str">
            <v>WP8-10-A-AZ-5UO-050</v>
          </cell>
          <cell r="C1421">
            <v>1650</v>
          </cell>
          <cell r="D1421">
            <v>6761</v>
          </cell>
          <cell r="F1421" t="str">
            <v>AW  OF CALIFORNIA, INC</v>
          </cell>
          <cell r="G1421" t="str">
            <v>BU-903</v>
          </cell>
          <cell r="H1421" t="str">
            <v>A/R SECURITIZATION</v>
          </cell>
          <cell r="I1421" t="str">
            <v>A/R DIST</v>
          </cell>
          <cell r="J1421" t="str">
            <v>A/R DISTRICT - SECURITIZATION</v>
          </cell>
          <cell r="K1421" t="str">
            <v>CORPORATE</v>
          </cell>
          <cell r="L1421" t="str">
            <v>CORPORATE</v>
          </cell>
        </row>
        <row r="1422">
          <cell r="A1422" t="str">
            <v>WP9</v>
          </cell>
          <cell r="B1422" t="str">
            <v>WP9-10-A-AZ-5ZO-050</v>
          </cell>
          <cell r="C1422">
            <v>1651</v>
          </cell>
          <cell r="D1422">
            <v>6762</v>
          </cell>
          <cell r="F1422" t="str">
            <v>AW  OF OHIO, INC</v>
          </cell>
          <cell r="G1422" t="str">
            <v>BU-903</v>
          </cell>
          <cell r="H1422" t="str">
            <v>A/R SECURITIZATION</v>
          </cell>
          <cell r="I1422" t="str">
            <v>A/R DIST</v>
          </cell>
          <cell r="J1422" t="str">
            <v>A/R DISTRICT - SECURITIZATION</v>
          </cell>
          <cell r="K1422" t="str">
            <v>CORPORATE</v>
          </cell>
          <cell r="L1422" t="str">
            <v>CORPORATE</v>
          </cell>
        </row>
        <row r="1423">
          <cell r="A1423" t="str">
            <v>WQ0</v>
          </cell>
          <cell r="B1423" t="str">
            <v>WQ0-10-A-AZ-6EO-050</v>
          </cell>
          <cell r="C1423">
            <v>1652</v>
          </cell>
          <cell r="D1423">
            <v>6763</v>
          </cell>
          <cell r="F1423" t="str">
            <v>INTERNATIONAL DISP CORP OF CA</v>
          </cell>
          <cell r="G1423" t="str">
            <v>BU-903</v>
          </cell>
          <cell r="H1423" t="str">
            <v>A/R SECURITIZATION</v>
          </cell>
          <cell r="I1423" t="str">
            <v>A/R DIST</v>
          </cell>
          <cell r="J1423" t="str">
            <v>A/R DISTRICT - SECURITIZATION</v>
          </cell>
          <cell r="K1423" t="str">
            <v>CORPORATE</v>
          </cell>
          <cell r="L1423" t="str">
            <v>CORPORATE</v>
          </cell>
        </row>
        <row r="1424">
          <cell r="A1424" t="str">
            <v>WQ1</v>
          </cell>
          <cell r="B1424" t="str">
            <v>WQ1-10-A-AZ-6SO-050</v>
          </cell>
          <cell r="C1424">
            <v>1653</v>
          </cell>
          <cell r="D1424">
            <v>6764</v>
          </cell>
          <cell r="F1424" t="str">
            <v>AGRI-TECH, INC</v>
          </cell>
          <cell r="G1424" t="str">
            <v>BU-903</v>
          </cell>
          <cell r="H1424" t="str">
            <v>A/R SECURITIZATION</v>
          </cell>
          <cell r="I1424" t="str">
            <v>A/R DIST</v>
          </cell>
          <cell r="J1424" t="str">
            <v>A/R DISTRICT - SECURITIZATION</v>
          </cell>
          <cell r="K1424" t="str">
            <v>CORPORATE</v>
          </cell>
          <cell r="L1424" t="str">
            <v>CORPORATE</v>
          </cell>
        </row>
        <row r="1425">
          <cell r="A1425" t="str">
            <v>WQ2</v>
          </cell>
          <cell r="B1425" t="str">
            <v>WQ2-10-A-AZ-6UO-050</v>
          </cell>
          <cell r="C1425">
            <v>1654</v>
          </cell>
          <cell r="D1425">
            <v>6765</v>
          </cell>
          <cell r="F1425" t="str">
            <v>PSI WASTE SYSTEMS, INC</v>
          </cell>
          <cell r="G1425" t="str">
            <v>BU-903</v>
          </cell>
          <cell r="H1425" t="str">
            <v>A/R SECURITIZATION</v>
          </cell>
          <cell r="I1425" t="str">
            <v>A/R DIST</v>
          </cell>
          <cell r="J1425" t="str">
            <v>A/R DISTRICT - SECURITIZATION</v>
          </cell>
          <cell r="K1425" t="str">
            <v>CORPORATE</v>
          </cell>
          <cell r="L1425" t="str">
            <v>CORPORATE</v>
          </cell>
        </row>
        <row r="1426">
          <cell r="A1426" t="str">
            <v>WQ3</v>
          </cell>
          <cell r="B1426" t="str">
            <v>WQ3-10-A-AZ-6YO-050</v>
          </cell>
          <cell r="C1426">
            <v>1655</v>
          </cell>
          <cell r="D1426">
            <v>6766</v>
          </cell>
          <cell r="F1426" t="str">
            <v>ELDER CREEK TRANSFER, INC</v>
          </cell>
          <cell r="G1426" t="str">
            <v>BU-903</v>
          </cell>
          <cell r="H1426" t="str">
            <v>A/R SECURITIZATION</v>
          </cell>
          <cell r="I1426" t="str">
            <v>A/R DIST</v>
          </cell>
          <cell r="J1426" t="str">
            <v>A/R DISTRICT - SECURITIZATION</v>
          </cell>
          <cell r="K1426" t="str">
            <v>CORPORATE</v>
          </cell>
          <cell r="L1426" t="str">
            <v>CORPORATE</v>
          </cell>
        </row>
        <row r="1427">
          <cell r="A1427" t="str">
            <v>WQ4</v>
          </cell>
          <cell r="B1427" t="str">
            <v>WQ4-10-A-AZ-7EO-050</v>
          </cell>
          <cell r="C1427">
            <v>1656</v>
          </cell>
          <cell r="D1427">
            <v>6767</v>
          </cell>
          <cell r="F1427" t="str">
            <v>NOBLE ROAD LANDFILL, INC.</v>
          </cell>
          <cell r="G1427" t="str">
            <v>BU-903</v>
          </cell>
          <cell r="H1427" t="str">
            <v>A/R SECURITIZATION</v>
          </cell>
          <cell r="I1427" t="str">
            <v>A/R DIST</v>
          </cell>
          <cell r="J1427" t="str">
            <v>A/R DISTRICT - SECURITIZATION</v>
          </cell>
          <cell r="K1427" t="str">
            <v>CORPORATE</v>
          </cell>
          <cell r="L1427" t="str">
            <v>CORPORATE</v>
          </cell>
        </row>
        <row r="1428">
          <cell r="A1428" t="str">
            <v>WQ5</v>
          </cell>
          <cell r="B1428" t="str">
            <v>WQ5-10-A-AZ-7FO-050</v>
          </cell>
          <cell r="C1428">
            <v>1657</v>
          </cell>
          <cell r="D1428">
            <v>6768</v>
          </cell>
          <cell r="F1428" t="str">
            <v>WILLOW RIDGE LANDFILL, LLC</v>
          </cell>
          <cell r="G1428" t="str">
            <v>BU-903</v>
          </cell>
          <cell r="H1428" t="str">
            <v>A/R SECURITIZATION</v>
          </cell>
          <cell r="I1428" t="str">
            <v>A/R DIST</v>
          </cell>
          <cell r="J1428" t="str">
            <v>A/R DISTRICT - SECURITIZATION</v>
          </cell>
          <cell r="K1428" t="str">
            <v>CORPORATE</v>
          </cell>
          <cell r="L1428" t="str">
            <v>CORPORATE</v>
          </cell>
        </row>
        <row r="1429">
          <cell r="A1429" t="str">
            <v>WQ6</v>
          </cell>
          <cell r="B1429" t="str">
            <v>WQ6-10-A-AZ-7GO-050</v>
          </cell>
          <cell r="C1429">
            <v>1658</v>
          </cell>
          <cell r="D1429">
            <v>6769</v>
          </cell>
          <cell r="F1429" t="str">
            <v>GEK, INC.</v>
          </cell>
          <cell r="G1429" t="str">
            <v>BU-903</v>
          </cell>
          <cell r="H1429" t="str">
            <v>A/R SECURITIZATION</v>
          </cell>
          <cell r="I1429" t="str">
            <v>A/R DIST</v>
          </cell>
          <cell r="J1429" t="str">
            <v>A/R DISTRICT - SECURITIZATION</v>
          </cell>
          <cell r="K1429" t="str">
            <v>CORPORATE</v>
          </cell>
          <cell r="L1429" t="str">
            <v>CORPORATE</v>
          </cell>
        </row>
        <row r="1430">
          <cell r="A1430" t="str">
            <v>WQ7</v>
          </cell>
          <cell r="B1430" t="str">
            <v>WQ7-10-A-AZ-7HO-050</v>
          </cell>
          <cell r="C1430">
            <v>1659</v>
          </cell>
          <cell r="D1430">
            <v>6770</v>
          </cell>
          <cell r="F1430" t="str">
            <v>SYCAMORE LANDFILL</v>
          </cell>
          <cell r="G1430" t="str">
            <v>BU-903</v>
          </cell>
          <cell r="H1430" t="str">
            <v>A/R SECURITIZATION</v>
          </cell>
          <cell r="I1430" t="str">
            <v>A/R DIST</v>
          </cell>
          <cell r="J1430" t="str">
            <v>A/R DISTRICT - SECURITIZATION</v>
          </cell>
          <cell r="K1430" t="str">
            <v>CORPORATE</v>
          </cell>
          <cell r="L1430" t="str">
            <v>CORPORATE</v>
          </cell>
        </row>
        <row r="1431">
          <cell r="A1431" t="str">
            <v>WQ8</v>
          </cell>
          <cell r="B1431" t="str">
            <v>WQ8-10-A-AZ-7JO-050</v>
          </cell>
          <cell r="C1431">
            <v>1660</v>
          </cell>
          <cell r="D1431">
            <v>6771</v>
          </cell>
          <cell r="F1431" t="str">
            <v>COPPER MOUNTAIN LANDFILL, INC.</v>
          </cell>
          <cell r="G1431" t="str">
            <v>BU-903</v>
          </cell>
          <cell r="H1431" t="str">
            <v>A/R SECURITIZATION</v>
          </cell>
          <cell r="I1431" t="str">
            <v>A/R DIST</v>
          </cell>
          <cell r="J1431" t="str">
            <v>A/R DISTRICT - SECURITIZATION</v>
          </cell>
          <cell r="K1431" t="str">
            <v>CORPORATE</v>
          </cell>
          <cell r="L1431" t="str">
            <v>CORPORATE</v>
          </cell>
        </row>
        <row r="1432">
          <cell r="A1432" t="str">
            <v>WQ9</v>
          </cell>
          <cell r="B1432" t="str">
            <v>WQ9-10-A-AZ-7LO-050</v>
          </cell>
          <cell r="C1432">
            <v>1661</v>
          </cell>
          <cell r="D1432">
            <v>6772</v>
          </cell>
          <cell r="F1432" t="str">
            <v>SPRINGFIELD ENVIRONMENTAL, GP</v>
          </cell>
          <cell r="G1432" t="str">
            <v>BU-903</v>
          </cell>
          <cell r="H1432" t="str">
            <v>A/R SECURITIZATION</v>
          </cell>
          <cell r="I1432" t="str">
            <v>A/R DIST</v>
          </cell>
          <cell r="J1432" t="str">
            <v>A/R DISTRICT - SECURITIZATION</v>
          </cell>
          <cell r="K1432" t="str">
            <v>CORPORATE</v>
          </cell>
          <cell r="L1432" t="str">
            <v>CORPORATE</v>
          </cell>
        </row>
        <row r="1433">
          <cell r="A1433" t="str">
            <v>WR0</v>
          </cell>
          <cell r="B1433" t="str">
            <v>WR0-10-A-AZ-7NO-050</v>
          </cell>
          <cell r="C1433">
            <v>1662</v>
          </cell>
          <cell r="D1433">
            <v>6773</v>
          </cell>
          <cell r="F1433" t="str">
            <v>IMPERIAL LANDFILL, INC</v>
          </cell>
          <cell r="G1433" t="str">
            <v>BU-903</v>
          </cell>
          <cell r="H1433" t="str">
            <v>A/R SECURITIZATION</v>
          </cell>
          <cell r="I1433" t="str">
            <v>A/R DIST</v>
          </cell>
          <cell r="J1433" t="str">
            <v>A/R DISTRICT - SECURITIZATION</v>
          </cell>
          <cell r="K1433" t="str">
            <v>CORPORATE</v>
          </cell>
          <cell r="L1433" t="str">
            <v>CORPORATE</v>
          </cell>
        </row>
        <row r="1434">
          <cell r="A1434" t="str">
            <v>WR1</v>
          </cell>
          <cell r="B1434" t="str">
            <v>WR1-10-A-AZ-7OO-050</v>
          </cell>
          <cell r="C1434">
            <v>1663</v>
          </cell>
          <cell r="D1434">
            <v>6774</v>
          </cell>
          <cell r="F1434" t="str">
            <v>COURTNEY RIDGE LANDFILL LLC</v>
          </cell>
          <cell r="G1434" t="str">
            <v>BU-903</v>
          </cell>
          <cell r="H1434" t="str">
            <v>A/R SECURITIZATION</v>
          </cell>
          <cell r="I1434" t="str">
            <v>A/R DIST</v>
          </cell>
          <cell r="J1434" t="str">
            <v>A/R DISTRICT - SECURITIZATION</v>
          </cell>
          <cell r="K1434" t="str">
            <v>CORPORATE</v>
          </cell>
          <cell r="L1434" t="str">
            <v>CORPORATE</v>
          </cell>
        </row>
        <row r="1435">
          <cell r="A1435" t="str">
            <v>WR2</v>
          </cell>
          <cell r="B1435" t="str">
            <v>WR2-10-A-AZ-7PO-050</v>
          </cell>
          <cell r="C1435">
            <v>1664</v>
          </cell>
          <cell r="D1435">
            <v>6775</v>
          </cell>
          <cell r="F1435" t="str">
            <v>FOREST VIEW LANDFILL LLC</v>
          </cell>
          <cell r="G1435" t="str">
            <v>BU-903</v>
          </cell>
          <cell r="H1435" t="str">
            <v>A/R SECURITIZATION</v>
          </cell>
          <cell r="I1435" t="str">
            <v>A/R DIST</v>
          </cell>
          <cell r="J1435" t="str">
            <v>A/R DISTRICT - SECURITIZATION</v>
          </cell>
          <cell r="K1435" t="str">
            <v>CORPORATE</v>
          </cell>
          <cell r="L1435" t="str">
            <v>CORPORATE</v>
          </cell>
        </row>
        <row r="1436">
          <cell r="A1436" t="str">
            <v>WR3</v>
          </cell>
          <cell r="B1436" t="str">
            <v>WR3-10-A-AZ-7RO-050</v>
          </cell>
          <cell r="C1436">
            <v>1665</v>
          </cell>
          <cell r="D1436">
            <v>6776</v>
          </cell>
          <cell r="F1436" t="str">
            <v>LAKE CNTY C&amp;D DEV'MENT PARTNER</v>
          </cell>
          <cell r="G1436" t="str">
            <v>BU-903</v>
          </cell>
          <cell r="H1436" t="str">
            <v>A/R SECURITIZATION</v>
          </cell>
          <cell r="I1436" t="str">
            <v>A/R DIST</v>
          </cell>
          <cell r="J1436" t="str">
            <v>A/R DISTRICT - SECURITIZATION</v>
          </cell>
          <cell r="K1436" t="str">
            <v>CORPORATE</v>
          </cell>
          <cell r="L1436" t="str">
            <v>CORPORATE</v>
          </cell>
        </row>
        <row r="1437">
          <cell r="A1437" t="str">
            <v>WR4</v>
          </cell>
          <cell r="B1437" t="str">
            <v>WR4-10-A-AZ-8AO-050</v>
          </cell>
          <cell r="C1437">
            <v>1666</v>
          </cell>
          <cell r="D1437">
            <v>6777</v>
          </cell>
          <cell r="F1437" t="str">
            <v>AW SERVICES OF PA,LLC</v>
          </cell>
          <cell r="G1437" t="str">
            <v>BU-903</v>
          </cell>
          <cell r="H1437" t="str">
            <v>A/R SECURITIZATION</v>
          </cell>
          <cell r="I1437" t="str">
            <v>A/R DIST</v>
          </cell>
          <cell r="J1437" t="str">
            <v>A/R DISTRICT - SECURITIZATION</v>
          </cell>
          <cell r="K1437" t="str">
            <v>CORPORATE</v>
          </cell>
          <cell r="L1437" t="str">
            <v>CORPORATE</v>
          </cell>
        </row>
        <row r="1438">
          <cell r="A1438" t="str">
            <v>WR5</v>
          </cell>
          <cell r="B1438" t="str">
            <v>WR5-10-A-AZ-8DO-050</v>
          </cell>
          <cell r="C1438">
            <v>1667</v>
          </cell>
          <cell r="D1438">
            <v>6778</v>
          </cell>
          <cell r="F1438" t="str">
            <v>AW SYSTEMS OF AL, LLC</v>
          </cell>
          <cell r="G1438" t="str">
            <v>BU-903</v>
          </cell>
          <cell r="H1438" t="str">
            <v>A/R SECURITIZATION</v>
          </cell>
          <cell r="I1438" t="str">
            <v>A/R DIST</v>
          </cell>
          <cell r="J1438" t="str">
            <v>A/R DISTRICT - SECURITIZATION</v>
          </cell>
          <cell r="K1438" t="str">
            <v>CORPORATE</v>
          </cell>
          <cell r="L1438" t="str">
            <v>CORPORATE</v>
          </cell>
        </row>
        <row r="1439">
          <cell r="A1439" t="str">
            <v>WR6</v>
          </cell>
          <cell r="B1439" t="str">
            <v>WR6-10-A-AZ-8EO-050</v>
          </cell>
          <cell r="C1439">
            <v>1668</v>
          </cell>
          <cell r="D1439">
            <v>6779</v>
          </cell>
          <cell r="F1439" t="str">
            <v>AW SYSTEMS OF AR, LLC</v>
          </cell>
          <cell r="G1439" t="str">
            <v>BU-903</v>
          </cell>
          <cell r="H1439" t="str">
            <v>A/R SECURITIZATION</v>
          </cell>
          <cell r="I1439" t="str">
            <v>A/R DIST</v>
          </cell>
          <cell r="J1439" t="str">
            <v>A/R DISTRICT - SECURITIZATION</v>
          </cell>
          <cell r="K1439" t="str">
            <v>CORPORATE</v>
          </cell>
          <cell r="L1439" t="str">
            <v>CORPORATE</v>
          </cell>
        </row>
        <row r="1440">
          <cell r="A1440" t="str">
            <v>WR7</v>
          </cell>
          <cell r="B1440" t="str">
            <v>WR7-10-A-AZ-8FO-050</v>
          </cell>
          <cell r="C1440">
            <v>1669</v>
          </cell>
          <cell r="D1440">
            <v>6780</v>
          </cell>
          <cell r="F1440" t="str">
            <v>AW SYSTEMS OF GA, LLC</v>
          </cell>
          <cell r="G1440" t="str">
            <v>BU-903</v>
          </cell>
          <cell r="H1440" t="str">
            <v>A/R SECURITIZATION</v>
          </cell>
          <cell r="I1440" t="str">
            <v>A/R DIST</v>
          </cell>
          <cell r="J1440" t="str">
            <v>A/R DISTRICT - SECURITIZATION</v>
          </cell>
          <cell r="K1440" t="str">
            <v>CORPORATE</v>
          </cell>
          <cell r="L1440" t="str">
            <v>CORPORATE</v>
          </cell>
        </row>
        <row r="1441">
          <cell r="A1441" t="str">
            <v>WR8</v>
          </cell>
          <cell r="B1441" t="str">
            <v>WR8-10-A-AZ-8HO-050</v>
          </cell>
          <cell r="C1441">
            <v>1670</v>
          </cell>
          <cell r="D1441">
            <v>6781</v>
          </cell>
          <cell r="F1441" t="str">
            <v>AW SYSTEMS OF LA, LLC</v>
          </cell>
          <cell r="G1441" t="str">
            <v>BU-903</v>
          </cell>
          <cell r="H1441" t="str">
            <v>A/R SECURITIZATION</v>
          </cell>
          <cell r="I1441" t="str">
            <v>A/R DIST</v>
          </cell>
          <cell r="J1441" t="str">
            <v>A/R DISTRICT - SECURITIZATION</v>
          </cell>
          <cell r="K1441" t="str">
            <v>CORPORATE</v>
          </cell>
          <cell r="L1441" t="str">
            <v>CORPORATE</v>
          </cell>
        </row>
        <row r="1442">
          <cell r="A1442" t="str">
            <v>WR9</v>
          </cell>
          <cell r="B1442" t="str">
            <v>WR9-10-A-AZ-8IO-050</v>
          </cell>
          <cell r="C1442">
            <v>1671</v>
          </cell>
          <cell r="D1442">
            <v>6782</v>
          </cell>
          <cell r="F1442" t="str">
            <v>AW SYSTEMS OF MO, LLC</v>
          </cell>
          <cell r="G1442" t="str">
            <v>BU-903</v>
          </cell>
          <cell r="H1442" t="str">
            <v>A/R SECURITIZATION</v>
          </cell>
          <cell r="I1442" t="str">
            <v>A/R DIST</v>
          </cell>
          <cell r="J1442" t="str">
            <v>A/R DISTRICT - SECURITIZATION</v>
          </cell>
          <cell r="K1442" t="str">
            <v>CORPORATE</v>
          </cell>
          <cell r="L1442" t="str">
            <v>CORPORATE</v>
          </cell>
        </row>
        <row r="1443">
          <cell r="A1443" t="str">
            <v>WS0</v>
          </cell>
          <cell r="B1443" t="str">
            <v>WS0-10-A-AZ-8JO-050</v>
          </cell>
          <cell r="C1443">
            <v>1672</v>
          </cell>
          <cell r="D1443">
            <v>6783</v>
          </cell>
          <cell r="F1443" t="str">
            <v>AW SYSTEMS OF MISSISSIP</v>
          </cell>
          <cell r="G1443" t="str">
            <v>BU-903</v>
          </cell>
          <cell r="H1443" t="str">
            <v>A/R SECURITIZATION</v>
          </cell>
          <cell r="I1443" t="str">
            <v>A/R DIST</v>
          </cell>
          <cell r="J1443" t="str">
            <v>A/R DISTRICT - SECURITIZATION</v>
          </cell>
          <cell r="K1443" t="str">
            <v>CORPORATE</v>
          </cell>
          <cell r="L1443" t="str">
            <v>CORPORATE</v>
          </cell>
        </row>
        <row r="1444">
          <cell r="A1444" t="str">
            <v>WS1</v>
          </cell>
          <cell r="B1444" t="str">
            <v>WS1-10-A-AZ-8MO-050</v>
          </cell>
          <cell r="C1444">
            <v>1673</v>
          </cell>
          <cell r="D1444">
            <v>6784</v>
          </cell>
          <cell r="F1444" t="str">
            <v>AW SYSTEMS OF TN, LLC</v>
          </cell>
          <cell r="G1444" t="str">
            <v>BU-903</v>
          </cell>
          <cell r="H1444" t="str">
            <v>A/R SECURITIZATION</v>
          </cell>
          <cell r="I1444" t="str">
            <v>A/R DIST</v>
          </cell>
          <cell r="J1444" t="str">
            <v>A/R DISTRICT - SECURITIZATION</v>
          </cell>
          <cell r="K1444" t="str">
            <v>CORPORATE</v>
          </cell>
          <cell r="L1444" t="str">
            <v>CORPORATE</v>
          </cell>
        </row>
        <row r="1445">
          <cell r="A1445" t="str">
            <v>WS2</v>
          </cell>
          <cell r="B1445" t="str">
            <v>WS2-10-A-AZ-8NO-050</v>
          </cell>
          <cell r="C1445">
            <v>1674</v>
          </cell>
          <cell r="D1445">
            <v>6785</v>
          </cell>
          <cell r="F1445" t="str">
            <v>AW SYSTEMS OF VA, LLC</v>
          </cell>
          <cell r="G1445" t="str">
            <v>BU-903</v>
          </cell>
          <cell r="H1445" t="str">
            <v>A/R SECURITIZATION</v>
          </cell>
          <cell r="I1445" t="str">
            <v>A/R DIST</v>
          </cell>
          <cell r="J1445" t="str">
            <v>A/R DISTRICT - SECURITIZATION</v>
          </cell>
          <cell r="K1445" t="str">
            <v>CORPORATE</v>
          </cell>
          <cell r="L1445" t="str">
            <v>CORPORATE</v>
          </cell>
        </row>
        <row r="1446">
          <cell r="A1446" t="str">
            <v>WS3</v>
          </cell>
          <cell r="B1446" t="str">
            <v>WS3-10-A-AZ-8OO-050</v>
          </cell>
          <cell r="C1446">
            <v>1675</v>
          </cell>
          <cell r="D1446">
            <v>6786</v>
          </cell>
          <cell r="F1446" t="str">
            <v>ALLIED WASTE SERVICES OF MA, L</v>
          </cell>
          <cell r="G1446" t="str">
            <v>BU-903</v>
          </cell>
          <cell r="H1446" t="str">
            <v>A/R SECURITIZATION</v>
          </cell>
          <cell r="I1446" t="str">
            <v>A/R DIST</v>
          </cell>
          <cell r="J1446" t="str">
            <v>A/R DISTRICT - SECURITIZATION</v>
          </cell>
          <cell r="K1446" t="str">
            <v>CORPORATE</v>
          </cell>
          <cell r="L1446" t="str">
            <v>CORPORATE</v>
          </cell>
        </row>
        <row r="1447">
          <cell r="A1447" t="str">
            <v>WS4</v>
          </cell>
          <cell r="B1447" t="str">
            <v>WS4-10-A-AZ-8PO-050</v>
          </cell>
          <cell r="C1447">
            <v>1676</v>
          </cell>
          <cell r="D1447">
            <v>6787</v>
          </cell>
          <cell r="F1447" t="str">
            <v>AW  TRANSFER SYSTEMS OF AL, LL</v>
          </cell>
          <cell r="G1447" t="str">
            <v>BU-903</v>
          </cell>
          <cell r="H1447" t="str">
            <v>A/R SECURITIZATION</v>
          </cell>
          <cell r="I1447" t="str">
            <v>A/R DIST</v>
          </cell>
          <cell r="J1447" t="str">
            <v>A/R DISTRICT - SECURITIZATION</v>
          </cell>
          <cell r="K1447" t="str">
            <v>CORPORATE</v>
          </cell>
          <cell r="L1447" t="str">
            <v>CORPORATE</v>
          </cell>
        </row>
        <row r="1448">
          <cell r="A1448" t="str">
            <v>WS5</v>
          </cell>
          <cell r="B1448" t="str">
            <v>WS5-10-A-AZ-8QO-050</v>
          </cell>
          <cell r="C1448">
            <v>1677</v>
          </cell>
          <cell r="D1448">
            <v>6788</v>
          </cell>
          <cell r="F1448" t="str">
            <v>AW  TRANSFER SYSTEMS OF GA, LL</v>
          </cell>
          <cell r="G1448" t="str">
            <v>BU-903</v>
          </cell>
          <cell r="H1448" t="str">
            <v>A/R SECURITIZATION</v>
          </cell>
          <cell r="I1448" t="str">
            <v>A/R DIST</v>
          </cell>
          <cell r="J1448" t="str">
            <v>A/R DISTRICT - SECURITIZATION</v>
          </cell>
          <cell r="K1448" t="str">
            <v>CORPORATE</v>
          </cell>
          <cell r="L1448" t="str">
            <v>CORPORATE</v>
          </cell>
        </row>
        <row r="1449">
          <cell r="A1449" t="str">
            <v>WS6</v>
          </cell>
          <cell r="B1449" t="str">
            <v>WS6-10-A-AZ-8RO-050</v>
          </cell>
          <cell r="C1449">
            <v>1678</v>
          </cell>
          <cell r="D1449">
            <v>6789</v>
          </cell>
          <cell r="F1449" t="str">
            <v>AW  TRANSFER SYSTEMS OF MA, LL</v>
          </cell>
          <cell r="G1449" t="str">
            <v>BU-903</v>
          </cell>
          <cell r="H1449" t="str">
            <v>A/R SECURITIZATION</v>
          </cell>
          <cell r="I1449" t="str">
            <v>A/R DIST</v>
          </cell>
          <cell r="J1449" t="str">
            <v>A/R DISTRICT - SECURITIZATION</v>
          </cell>
          <cell r="K1449" t="str">
            <v>CORPORATE</v>
          </cell>
          <cell r="L1449" t="str">
            <v>CORPORATE</v>
          </cell>
        </row>
        <row r="1450">
          <cell r="A1450" t="str">
            <v>WS7</v>
          </cell>
          <cell r="B1450" t="str">
            <v>WS7-10-A-AZ-8SO-050</v>
          </cell>
          <cell r="C1450">
            <v>1679</v>
          </cell>
          <cell r="D1450">
            <v>6790</v>
          </cell>
          <cell r="F1450" t="str">
            <v>AW  TRANSFER SYSTEMS OF MD, LL</v>
          </cell>
          <cell r="G1450" t="str">
            <v>BU-903</v>
          </cell>
          <cell r="H1450" t="str">
            <v>A/R SECURITIZATION</v>
          </cell>
          <cell r="I1450" t="str">
            <v>A/R DIST</v>
          </cell>
          <cell r="J1450" t="str">
            <v>A/R DISTRICT - SECURITIZATION</v>
          </cell>
          <cell r="K1450" t="str">
            <v>CORPORATE</v>
          </cell>
          <cell r="L1450" t="str">
            <v>CORPORATE</v>
          </cell>
        </row>
        <row r="1451">
          <cell r="A1451" t="str">
            <v>WS8</v>
          </cell>
          <cell r="B1451" t="str">
            <v>WS8-10-A-AZ-8TO-050</v>
          </cell>
          <cell r="C1451">
            <v>1680</v>
          </cell>
          <cell r="D1451">
            <v>6791</v>
          </cell>
          <cell r="F1451" t="str">
            <v>AW  TRANSFER SYSTEMS OF MISSIS</v>
          </cell>
          <cell r="G1451" t="str">
            <v>BU-903</v>
          </cell>
          <cell r="H1451" t="str">
            <v>A/R SECURITIZATION</v>
          </cell>
          <cell r="I1451" t="str">
            <v>A/R DIST</v>
          </cell>
          <cell r="J1451" t="str">
            <v>A/R DISTRICT - SECURITIZATION</v>
          </cell>
          <cell r="K1451" t="str">
            <v>CORPORATE</v>
          </cell>
          <cell r="L1451" t="str">
            <v>CORPORATE</v>
          </cell>
        </row>
        <row r="1452">
          <cell r="A1452" t="str">
            <v>WS9</v>
          </cell>
          <cell r="B1452" t="str">
            <v>WS9-10-A-AZ-8UO-050</v>
          </cell>
          <cell r="C1452">
            <v>1681</v>
          </cell>
          <cell r="D1452">
            <v>6792</v>
          </cell>
          <cell r="F1452" t="str">
            <v>AW  TRANSFER SYSTEMS OF PENN,</v>
          </cell>
          <cell r="G1452" t="str">
            <v>BU-903</v>
          </cell>
          <cell r="H1452" t="str">
            <v>A/R SECURITIZATION</v>
          </cell>
          <cell r="I1452" t="str">
            <v>A/R DIST</v>
          </cell>
          <cell r="J1452" t="str">
            <v>A/R DISTRICT - SECURITIZATION</v>
          </cell>
          <cell r="K1452" t="str">
            <v>CORPORATE</v>
          </cell>
          <cell r="L1452" t="str">
            <v>CORPORATE</v>
          </cell>
        </row>
        <row r="1453">
          <cell r="A1453" t="str">
            <v>WT0</v>
          </cell>
          <cell r="B1453" t="str">
            <v>WT0-10-A-AZ-8VO-050</v>
          </cell>
          <cell r="C1453">
            <v>1682</v>
          </cell>
          <cell r="D1453">
            <v>6793</v>
          </cell>
          <cell r="F1453" t="str">
            <v>AW  TRANSFER SYSTEMS OF VA, LL</v>
          </cell>
          <cell r="G1453" t="str">
            <v>BU-903</v>
          </cell>
          <cell r="H1453" t="str">
            <v>A/R SECURITIZATION</v>
          </cell>
          <cell r="I1453" t="str">
            <v>A/R DIST</v>
          </cell>
          <cell r="J1453" t="str">
            <v>A/R DISTRICT - SECURITIZATION</v>
          </cell>
          <cell r="K1453" t="str">
            <v>CORPORATE</v>
          </cell>
          <cell r="L1453" t="str">
            <v>CORPORATE</v>
          </cell>
        </row>
        <row r="1454">
          <cell r="A1454" t="str">
            <v>WT1</v>
          </cell>
          <cell r="B1454" t="str">
            <v>WT1-10-A-AZ-8ZO-050</v>
          </cell>
          <cell r="C1454">
            <v>1683</v>
          </cell>
          <cell r="D1454">
            <v>6794</v>
          </cell>
          <cell r="F1454" t="str">
            <v>AW  WASTE SERVICES OF TX, LP</v>
          </cell>
          <cell r="G1454" t="str">
            <v>BU-903</v>
          </cell>
          <cell r="H1454" t="str">
            <v>A/R SECURITIZATION</v>
          </cell>
          <cell r="I1454" t="str">
            <v>A/R DIST</v>
          </cell>
          <cell r="J1454" t="str">
            <v>A/R DISTRICT - SECURITIZATION</v>
          </cell>
          <cell r="K1454" t="str">
            <v>CORPORATE</v>
          </cell>
          <cell r="L1454" t="str">
            <v>CORPORATE</v>
          </cell>
        </row>
        <row r="1455">
          <cell r="A1455" t="str">
            <v>WT2</v>
          </cell>
          <cell r="B1455" t="str">
            <v>WT2-10-A-AZ-9AO-050</v>
          </cell>
          <cell r="C1455">
            <v>1684</v>
          </cell>
          <cell r="D1455">
            <v>6795</v>
          </cell>
          <cell r="F1455" t="str">
            <v>AW  TRANSFER SYSTEMS OF TEXAS,</v>
          </cell>
          <cell r="G1455" t="str">
            <v>BU-903</v>
          </cell>
          <cell r="H1455" t="str">
            <v>A/R SECURITIZATION</v>
          </cell>
          <cell r="I1455" t="str">
            <v>A/R DIST</v>
          </cell>
          <cell r="J1455" t="str">
            <v>A/R DISTRICT - SECURITIZATION</v>
          </cell>
          <cell r="K1455" t="str">
            <v>CORPORATE</v>
          </cell>
          <cell r="L1455" t="str">
            <v>CORPORATE</v>
          </cell>
        </row>
        <row r="1456">
          <cell r="A1456" t="str">
            <v>WT3</v>
          </cell>
          <cell r="B1456" t="str">
            <v>WT3-10-A-AZ-9BO-050</v>
          </cell>
          <cell r="C1456">
            <v>1685</v>
          </cell>
          <cell r="D1456">
            <v>6796</v>
          </cell>
          <cell r="F1456" t="str">
            <v>AW  WASTE SERVICES, LLC</v>
          </cell>
          <cell r="G1456" t="str">
            <v>BU-903</v>
          </cell>
          <cell r="H1456" t="str">
            <v>A/R SECURITIZATION</v>
          </cell>
          <cell r="I1456" t="str">
            <v>A/R DIST</v>
          </cell>
          <cell r="J1456" t="str">
            <v>A/R DISTRICT - SECURITIZATION</v>
          </cell>
          <cell r="K1456" t="str">
            <v>CORPORATE</v>
          </cell>
          <cell r="L1456" t="str">
            <v>CORPORATE</v>
          </cell>
        </row>
        <row r="1457">
          <cell r="A1457" t="str">
            <v>WT4</v>
          </cell>
          <cell r="B1457" t="str">
            <v>WT4-10-A-AZ-9CO-050</v>
          </cell>
          <cell r="C1457">
            <v>1686</v>
          </cell>
          <cell r="D1457">
            <v>6797</v>
          </cell>
          <cell r="F1457" t="str">
            <v>WEBSTER PARISH LANDFILL, LLC</v>
          </cell>
          <cell r="G1457" t="str">
            <v>BU-903</v>
          </cell>
          <cell r="H1457" t="str">
            <v>A/R SECURITIZATION</v>
          </cell>
          <cell r="I1457" t="str">
            <v>A/R DIST</v>
          </cell>
          <cell r="J1457" t="str">
            <v>A/R DISTRICT - SECURITIZATION</v>
          </cell>
          <cell r="K1457" t="str">
            <v>CORPORATE</v>
          </cell>
          <cell r="L1457" t="str">
            <v>CORPORATE</v>
          </cell>
        </row>
        <row r="1458">
          <cell r="A1458" t="str">
            <v>WT5</v>
          </cell>
          <cell r="B1458" t="str">
            <v>WT5-10-A-AZ-9HO-050</v>
          </cell>
          <cell r="C1458">
            <v>1687</v>
          </cell>
          <cell r="D1458">
            <v>6798</v>
          </cell>
          <cell r="F1458" t="str">
            <v>LEE COUNTY LANDFILL, INC.</v>
          </cell>
          <cell r="G1458" t="str">
            <v>BU-903</v>
          </cell>
          <cell r="H1458" t="str">
            <v>A/R SECURITIZATION</v>
          </cell>
          <cell r="I1458" t="str">
            <v>A/R DIST</v>
          </cell>
          <cell r="J1458" t="str">
            <v>A/R DISTRICT - SECURITIZATION</v>
          </cell>
          <cell r="K1458" t="str">
            <v>CORPORATE</v>
          </cell>
          <cell r="L1458" t="str">
            <v>CORPORATE</v>
          </cell>
        </row>
        <row r="1459">
          <cell r="A1459" t="str">
            <v>WT6</v>
          </cell>
          <cell r="B1459" t="str">
            <v>WT6-10-A-AZ-9IO-050</v>
          </cell>
          <cell r="C1459">
            <v>1688</v>
          </cell>
          <cell r="D1459">
            <v>6799</v>
          </cell>
          <cell r="F1459" t="str">
            <v>SALINE COUNTY LANDFILL, INC.</v>
          </cell>
          <cell r="G1459" t="str">
            <v>BU-903</v>
          </cell>
          <cell r="H1459" t="str">
            <v>A/R SECURITIZATION</v>
          </cell>
          <cell r="I1459" t="str">
            <v>A/R DIST</v>
          </cell>
          <cell r="J1459" t="str">
            <v>A/R DISTRICT - SECURITIZATION</v>
          </cell>
          <cell r="K1459" t="str">
            <v>CORPORATE</v>
          </cell>
          <cell r="L1459" t="str">
            <v>CORPORATE</v>
          </cell>
        </row>
        <row r="1460">
          <cell r="A1460" t="str">
            <v>WT7</v>
          </cell>
          <cell r="B1460" t="str">
            <v>WT7-10-A-AZ-9KO-050</v>
          </cell>
          <cell r="C1460">
            <v>1689</v>
          </cell>
          <cell r="D1460">
            <v>6800</v>
          </cell>
          <cell r="F1460" t="str">
            <v>GREENRIDGE RECLAMATION, LLC</v>
          </cell>
          <cell r="G1460" t="str">
            <v>BU-903</v>
          </cell>
          <cell r="H1460" t="str">
            <v>A/R SECURITIZATION</v>
          </cell>
          <cell r="I1460" t="str">
            <v>A/R DIST</v>
          </cell>
          <cell r="J1460" t="str">
            <v>A/R DISTRICT - SECURITIZATION</v>
          </cell>
          <cell r="K1460" t="str">
            <v>CORPORATE</v>
          </cell>
          <cell r="L1460" t="str">
            <v>CORPORATE</v>
          </cell>
        </row>
        <row r="1461">
          <cell r="A1461" t="str">
            <v>WT8</v>
          </cell>
          <cell r="B1461" t="str">
            <v>WT8-10-A-AZ-9UO-050</v>
          </cell>
          <cell r="C1461">
            <v>1690</v>
          </cell>
          <cell r="D1461">
            <v>6801</v>
          </cell>
          <cell r="F1461" t="str">
            <v>TOTAL ROLL-OFF'S, LLC</v>
          </cell>
          <cell r="G1461" t="str">
            <v>BU-903</v>
          </cell>
          <cell r="H1461" t="str">
            <v>A/R SECURITIZATION</v>
          </cell>
          <cell r="I1461" t="str">
            <v>A/R DIST</v>
          </cell>
          <cell r="J1461" t="str">
            <v>A/R DISTRICT - SECURITIZATION</v>
          </cell>
          <cell r="K1461" t="str">
            <v>CORPORATE</v>
          </cell>
          <cell r="L1461" t="str">
            <v>CORPORATE</v>
          </cell>
        </row>
        <row r="1462">
          <cell r="A1462" t="str">
            <v>WT9</v>
          </cell>
          <cell r="B1462" t="str">
            <v>WT9-10-A-AZ-9VO-050</v>
          </cell>
          <cell r="C1462">
            <v>1691</v>
          </cell>
          <cell r="D1462">
            <v>6802</v>
          </cell>
          <cell r="F1462" t="str">
            <v>PALOMAR TRANSFER STATION, INC.</v>
          </cell>
          <cell r="G1462" t="str">
            <v>BU-903</v>
          </cell>
          <cell r="H1462" t="str">
            <v>A/R SECURITIZATION</v>
          </cell>
          <cell r="I1462" t="str">
            <v>A/R DIST</v>
          </cell>
          <cell r="J1462" t="str">
            <v>A/R DISTRICT - SECURITIZATION</v>
          </cell>
          <cell r="K1462" t="str">
            <v>CORPORATE</v>
          </cell>
          <cell r="L1462" t="str">
            <v>CORPORATE</v>
          </cell>
        </row>
        <row r="1463">
          <cell r="A1463" t="str">
            <v>WU0</v>
          </cell>
          <cell r="B1463" t="str">
            <v>WU0-10-A-AZ-9XO-050</v>
          </cell>
          <cell r="C1463">
            <v>1692</v>
          </cell>
          <cell r="D1463">
            <v>6803</v>
          </cell>
          <cell r="F1463" t="str">
            <v>NORTHEAST LANDFILL, LLC</v>
          </cell>
          <cell r="G1463" t="str">
            <v>BU-903</v>
          </cell>
          <cell r="H1463" t="str">
            <v>A/R SECURITIZATION</v>
          </cell>
          <cell r="I1463" t="str">
            <v>A/R DIST</v>
          </cell>
          <cell r="J1463" t="str">
            <v>A/R DISTRICT - SECURITIZATION</v>
          </cell>
          <cell r="K1463" t="str">
            <v>CORPORATE</v>
          </cell>
          <cell r="L1463" t="str">
            <v>CORPORATE</v>
          </cell>
        </row>
        <row r="1464">
          <cell r="A1464" t="str">
            <v>WU1</v>
          </cell>
          <cell r="B1464" t="str">
            <v>WU1-10-A-AZ-9YO-050</v>
          </cell>
          <cell r="C1464">
            <v>1693</v>
          </cell>
          <cell r="D1464">
            <v>6804</v>
          </cell>
          <cell r="F1464" t="str">
            <v>ABILENE LANDFILL TX, LP</v>
          </cell>
          <cell r="G1464" t="str">
            <v>BU-903</v>
          </cell>
          <cell r="H1464" t="str">
            <v>A/R SECURITIZATION</v>
          </cell>
          <cell r="I1464" t="str">
            <v>A/R DIST</v>
          </cell>
          <cell r="J1464" t="str">
            <v>A/R DISTRICT - SECURITIZATION</v>
          </cell>
          <cell r="K1464" t="str">
            <v>CORPORATE</v>
          </cell>
          <cell r="L1464" t="str">
            <v>CORPORATE</v>
          </cell>
        </row>
        <row r="1465">
          <cell r="A1465" t="str">
            <v>WU2</v>
          </cell>
          <cell r="B1465" t="str">
            <v>WU2-10-A-AZ-9ZO-050</v>
          </cell>
          <cell r="C1465">
            <v>1694</v>
          </cell>
          <cell r="D1465">
            <v>6805</v>
          </cell>
          <cell r="F1465" t="str">
            <v>GALVESTON COUNTY LANDFILL TX,</v>
          </cell>
          <cell r="G1465" t="str">
            <v>BU-903</v>
          </cell>
          <cell r="H1465" t="str">
            <v>A/R SECURITIZATION</v>
          </cell>
          <cell r="I1465" t="str">
            <v>A/R DIST</v>
          </cell>
          <cell r="J1465" t="str">
            <v>A/R DISTRICT - SECURITIZATION</v>
          </cell>
          <cell r="K1465" t="str">
            <v>CORPORATE</v>
          </cell>
          <cell r="L1465" t="str">
            <v>CORPORATE</v>
          </cell>
        </row>
        <row r="1466">
          <cell r="A1466" t="str">
            <v>WU3</v>
          </cell>
          <cell r="B1466" t="str">
            <v>WU3-10-A-AZ-A5O-050</v>
          </cell>
          <cell r="C1466">
            <v>1695</v>
          </cell>
          <cell r="D1466">
            <v>6806</v>
          </cell>
          <cell r="F1466" t="str">
            <v>SOUTHWEST LANDFILL TX, LP</v>
          </cell>
          <cell r="G1466" t="str">
            <v>BU-903</v>
          </cell>
          <cell r="H1466" t="str">
            <v>A/R SECURITIZATION</v>
          </cell>
          <cell r="I1466" t="str">
            <v>A/R DIST</v>
          </cell>
          <cell r="J1466" t="str">
            <v>A/R DISTRICT - SECURITIZATION</v>
          </cell>
          <cell r="K1466" t="str">
            <v>CORPORATE</v>
          </cell>
          <cell r="L1466" t="str">
            <v>CORPORATE</v>
          </cell>
        </row>
        <row r="1467">
          <cell r="A1467" t="str">
            <v>WU4</v>
          </cell>
          <cell r="B1467" t="str">
            <v>WU4-10-A-AZ-A7O-050</v>
          </cell>
          <cell r="C1467">
            <v>1696</v>
          </cell>
          <cell r="D1467">
            <v>6807</v>
          </cell>
          <cell r="F1467" t="str">
            <v>GREENWOOD LANDFILL TX, LP</v>
          </cell>
          <cell r="G1467" t="str">
            <v>BU-903</v>
          </cell>
          <cell r="H1467" t="str">
            <v>A/R SECURITIZATION</v>
          </cell>
          <cell r="I1467" t="str">
            <v>A/R DIST</v>
          </cell>
          <cell r="J1467" t="str">
            <v>A/R DISTRICT - SECURITIZATION</v>
          </cell>
          <cell r="K1467" t="str">
            <v>CORPORATE</v>
          </cell>
          <cell r="L1467" t="str">
            <v>CORPORATE</v>
          </cell>
        </row>
        <row r="1468">
          <cell r="A1468" t="str">
            <v>WU5</v>
          </cell>
          <cell r="B1468" t="str">
            <v>WU5-10-A-AZ-A8O-050</v>
          </cell>
          <cell r="C1468">
            <v>1697</v>
          </cell>
          <cell r="D1468">
            <v>6808</v>
          </cell>
          <cell r="F1468" t="str">
            <v>BLUE RIDGE LANDFILL TX, LP</v>
          </cell>
          <cell r="G1468" t="str">
            <v>BU-903</v>
          </cell>
          <cell r="H1468" t="str">
            <v>A/R SECURITIZATION</v>
          </cell>
          <cell r="I1468" t="str">
            <v>A/R DIST</v>
          </cell>
          <cell r="J1468" t="str">
            <v>A/R DISTRICT - SECURITIZATION</v>
          </cell>
          <cell r="K1468" t="str">
            <v>CORPORATE</v>
          </cell>
          <cell r="L1468" t="str">
            <v>CORPORATE</v>
          </cell>
        </row>
        <row r="1469">
          <cell r="A1469" t="str">
            <v>WU6</v>
          </cell>
          <cell r="B1469" t="str">
            <v>WU6-10-A-AZ-A9O-050</v>
          </cell>
          <cell r="C1469">
            <v>1698</v>
          </cell>
          <cell r="D1469">
            <v>6809</v>
          </cell>
          <cell r="F1469" t="str">
            <v>BRIDGETON TRANSFER STATION, LL</v>
          </cell>
          <cell r="G1469" t="str">
            <v>BU-903</v>
          </cell>
          <cell r="H1469" t="str">
            <v>A/R SECURITIZATION</v>
          </cell>
          <cell r="I1469" t="str">
            <v>A/R DIST</v>
          </cell>
          <cell r="J1469" t="str">
            <v>A/R DISTRICT - SECURITIZATION</v>
          </cell>
          <cell r="K1469" t="str">
            <v>CORPORATE</v>
          </cell>
          <cell r="L1469" t="str">
            <v>CORPORATE</v>
          </cell>
        </row>
        <row r="1470">
          <cell r="A1470" t="str">
            <v>WU7</v>
          </cell>
          <cell r="B1470" t="str">
            <v>WU7-10-A-AZ-B1O-050</v>
          </cell>
          <cell r="C1470">
            <v>1699</v>
          </cell>
          <cell r="D1470">
            <v>6810</v>
          </cell>
          <cell r="F1470" t="str">
            <v>BOND COUNTY LF, INC.</v>
          </cell>
          <cell r="G1470" t="str">
            <v>BU-903</v>
          </cell>
          <cell r="H1470" t="str">
            <v>A/R SECURITIZATION</v>
          </cell>
          <cell r="I1470" t="str">
            <v>A/R DIST</v>
          </cell>
          <cell r="J1470" t="str">
            <v>A/R DISTRICT - SECURITIZATION</v>
          </cell>
          <cell r="K1470" t="str">
            <v>CORPORATE</v>
          </cell>
          <cell r="L1470" t="str">
            <v>CORPORATE</v>
          </cell>
        </row>
        <row r="1471">
          <cell r="A1471" t="str">
            <v>WU8</v>
          </cell>
          <cell r="B1471" t="str">
            <v>WU8-10-A-AZ-B2O-050</v>
          </cell>
          <cell r="C1471">
            <v>1700</v>
          </cell>
          <cell r="D1471">
            <v>6811</v>
          </cell>
          <cell r="F1471" t="str">
            <v>MEXIA COUNTY LF, INC</v>
          </cell>
          <cell r="G1471" t="str">
            <v>BU-903</v>
          </cell>
          <cell r="H1471" t="str">
            <v>A/R SECURITIZATION</v>
          </cell>
          <cell r="I1471" t="str">
            <v>A/R DIST</v>
          </cell>
          <cell r="J1471" t="str">
            <v>A/R DISTRICT - SECURITIZATION</v>
          </cell>
          <cell r="K1471" t="str">
            <v>CORPORATE</v>
          </cell>
          <cell r="L1471" t="str">
            <v>CORPORATE</v>
          </cell>
        </row>
        <row r="1472">
          <cell r="A1472" t="str">
            <v>WU9</v>
          </cell>
          <cell r="B1472" t="str">
            <v>WU9-10-A-AZ-B3O-050</v>
          </cell>
          <cell r="C1472">
            <v>1701</v>
          </cell>
          <cell r="D1472">
            <v>6812</v>
          </cell>
          <cell r="F1472" t="str">
            <v>CLINTON COUNTY LF PARTNERSHIP</v>
          </cell>
          <cell r="G1472" t="str">
            <v>BU-903</v>
          </cell>
          <cell r="H1472" t="str">
            <v>A/R SECURITIZATION</v>
          </cell>
          <cell r="I1472" t="str">
            <v>A/R DIST</v>
          </cell>
          <cell r="J1472" t="str">
            <v>A/R DISTRICT - SECURITIZATION</v>
          </cell>
          <cell r="K1472" t="str">
            <v>CORPORATE</v>
          </cell>
          <cell r="L1472" t="str">
            <v>CORPORATE</v>
          </cell>
        </row>
        <row r="1473">
          <cell r="A1473" t="str">
            <v>WV0</v>
          </cell>
          <cell r="B1473" t="str">
            <v>WV0-10-A-AZ-B7O-050</v>
          </cell>
          <cell r="C1473">
            <v>1702</v>
          </cell>
          <cell r="D1473">
            <v>6813</v>
          </cell>
          <cell r="F1473" t="str">
            <v>ALLIED WASTE SERVICES OF STILL</v>
          </cell>
          <cell r="G1473" t="str">
            <v>BU-903</v>
          </cell>
          <cell r="H1473" t="str">
            <v>A/R SECURITIZATION</v>
          </cell>
          <cell r="I1473" t="str">
            <v>A/R DIST</v>
          </cell>
          <cell r="J1473" t="str">
            <v>A/R DISTRICT - SECURITIZATION</v>
          </cell>
          <cell r="K1473" t="str">
            <v>CORPORATE</v>
          </cell>
          <cell r="L1473" t="str">
            <v>CORPORATE</v>
          </cell>
        </row>
        <row r="1474">
          <cell r="A1474" t="str">
            <v>WV1</v>
          </cell>
          <cell r="B1474" t="str">
            <v>WV1-10-A-AZ-B9O-050</v>
          </cell>
          <cell r="C1474">
            <v>1703</v>
          </cell>
          <cell r="D1474">
            <v>6814</v>
          </cell>
          <cell r="F1474" t="str">
            <v>AUTAUGA COUNTY LANDFILL, LLC</v>
          </cell>
          <cell r="G1474" t="str">
            <v>BU-903</v>
          </cell>
          <cell r="H1474" t="str">
            <v>A/R SECURITIZATION</v>
          </cell>
          <cell r="I1474" t="str">
            <v>A/R DIST</v>
          </cell>
          <cell r="J1474" t="str">
            <v>A/R DISTRICT - SECURITIZATION</v>
          </cell>
          <cell r="K1474" t="str">
            <v>CORPORATE</v>
          </cell>
          <cell r="L1474" t="str">
            <v>CORPORATE</v>
          </cell>
        </row>
        <row r="1475">
          <cell r="A1475" t="str">
            <v>WV2</v>
          </cell>
          <cell r="B1475" t="str">
            <v>WV2-10-A-AZ-C1O-050</v>
          </cell>
          <cell r="C1475">
            <v>1704</v>
          </cell>
          <cell r="D1475">
            <v>6815</v>
          </cell>
          <cell r="F1475" t="str">
            <v>ALLIED WASTE SERVICES OF NORTH</v>
          </cell>
          <cell r="G1475" t="str">
            <v>BU-903</v>
          </cell>
          <cell r="H1475" t="str">
            <v>A/R SECURITIZATION</v>
          </cell>
          <cell r="I1475" t="str">
            <v>A/R DIST</v>
          </cell>
          <cell r="J1475" t="str">
            <v>A/R DISTRICT - SECURITIZATION</v>
          </cell>
          <cell r="K1475" t="str">
            <v>CORPORATE</v>
          </cell>
          <cell r="L1475" t="str">
            <v>CORPORATE</v>
          </cell>
        </row>
        <row r="1476">
          <cell r="A1476" t="str">
            <v>WV3</v>
          </cell>
          <cell r="B1476" t="str">
            <v>WV3-10-A-AZ-C2O-050</v>
          </cell>
          <cell r="C1476">
            <v>1705</v>
          </cell>
          <cell r="D1476">
            <v>6816</v>
          </cell>
          <cell r="F1476" t="str">
            <v>WASATCH REGIONAL LANDFILL, INC</v>
          </cell>
          <cell r="G1476" t="str">
            <v>BU-903</v>
          </cell>
          <cell r="H1476" t="str">
            <v>A/R SECURITIZATION</v>
          </cell>
          <cell r="I1476" t="str">
            <v>A/R DIST</v>
          </cell>
          <cell r="J1476" t="str">
            <v>A/R DISTRICT - SECURITIZATION</v>
          </cell>
          <cell r="K1476" t="str">
            <v>CORPORATE</v>
          </cell>
          <cell r="L1476" t="str">
            <v>CORPORATE</v>
          </cell>
        </row>
        <row r="1477">
          <cell r="A1477" t="str">
            <v>WV4</v>
          </cell>
          <cell r="B1477" t="str">
            <v>WV4-10-A-AZ-C3O-050</v>
          </cell>
          <cell r="C1477">
            <v>1706</v>
          </cell>
          <cell r="D1477">
            <v>6817</v>
          </cell>
          <cell r="F1477" t="str">
            <v>AW TRANS. SVCS OF UTAH, INC.</v>
          </cell>
          <cell r="G1477" t="str">
            <v>BU-903</v>
          </cell>
          <cell r="H1477" t="str">
            <v>A/R SECURITIZATION</v>
          </cell>
          <cell r="I1477" t="str">
            <v>A/R DIST</v>
          </cell>
          <cell r="J1477" t="str">
            <v>A/R DISTRICT - SECURITIZATION</v>
          </cell>
          <cell r="K1477" t="str">
            <v>CORPORATE</v>
          </cell>
          <cell r="L1477" t="str">
            <v>CORPORATE</v>
          </cell>
        </row>
        <row r="1478">
          <cell r="A1478" t="str">
            <v>WV5</v>
          </cell>
          <cell r="B1478" t="str">
            <v>WV5-10-A-AZ-C4O-050</v>
          </cell>
          <cell r="C1478">
            <v>1707</v>
          </cell>
          <cell r="D1478">
            <v>6818</v>
          </cell>
          <cell r="F1478" t="str">
            <v>AW TRANS SVCS OF IOWA, LLC</v>
          </cell>
          <cell r="G1478" t="str">
            <v>BU-903</v>
          </cell>
          <cell r="H1478" t="str">
            <v>A/R SECURITIZATION</v>
          </cell>
          <cell r="I1478" t="str">
            <v>A/R DIST</v>
          </cell>
          <cell r="J1478" t="str">
            <v>A/R DISTRICT - SECURITIZATION</v>
          </cell>
          <cell r="K1478" t="str">
            <v>CORPORATE</v>
          </cell>
          <cell r="L1478" t="str">
            <v>CORPORATE</v>
          </cell>
        </row>
        <row r="1479">
          <cell r="A1479" t="str">
            <v>WV6</v>
          </cell>
          <cell r="B1479" t="str">
            <v>WV6-10-A-AZ-C7O-050</v>
          </cell>
          <cell r="C1479">
            <v>1708</v>
          </cell>
          <cell r="D1479">
            <v>6819</v>
          </cell>
          <cell r="F1479" t="str">
            <v>HANCOCK COUNTY DEVELOPMENT COM</v>
          </cell>
          <cell r="G1479" t="str">
            <v>BU-903</v>
          </cell>
          <cell r="H1479" t="str">
            <v>A/R SECURITIZATION</v>
          </cell>
          <cell r="I1479" t="str">
            <v>A/R DIST</v>
          </cell>
          <cell r="J1479" t="str">
            <v>A/R DISTRICT - SECURITIZATION</v>
          </cell>
          <cell r="K1479" t="str">
            <v>CORPORATE</v>
          </cell>
          <cell r="L1479" t="str">
            <v>CORPORATE</v>
          </cell>
        </row>
        <row r="1480">
          <cell r="A1480" t="str">
            <v>WV7</v>
          </cell>
          <cell r="B1480" t="str">
            <v>WV7-10-A-AZ-C8O-050</v>
          </cell>
          <cell r="C1480">
            <v>1709</v>
          </cell>
          <cell r="D1480">
            <v>6820</v>
          </cell>
          <cell r="F1480" t="str">
            <v>MADISON COUNTY DEVELOPMENT, LL</v>
          </cell>
          <cell r="G1480" t="str">
            <v>BU-903</v>
          </cell>
          <cell r="H1480" t="str">
            <v>A/R SECURITIZATION</v>
          </cell>
          <cell r="I1480" t="str">
            <v>A/R DIST</v>
          </cell>
          <cell r="J1480" t="str">
            <v>A/R DISTRICT - SECURITIZATION</v>
          </cell>
          <cell r="K1480" t="str">
            <v>CORPORATE</v>
          </cell>
          <cell r="L1480" t="str">
            <v>CORPORATE</v>
          </cell>
        </row>
        <row r="1481">
          <cell r="A1481" t="str">
            <v>WV8</v>
          </cell>
          <cell r="B1481" t="str">
            <v>WV8-10-A-AZ-C9O-050</v>
          </cell>
          <cell r="C1481">
            <v>1710</v>
          </cell>
          <cell r="D1481">
            <v>6821</v>
          </cell>
          <cell r="F1481" t="str">
            <v>CENTRAL ARIZONA TRANSFER, INC.</v>
          </cell>
          <cell r="G1481" t="str">
            <v>BU-903</v>
          </cell>
          <cell r="H1481" t="str">
            <v>A/R SECURITIZATION</v>
          </cell>
          <cell r="I1481" t="str">
            <v>A/R DIST</v>
          </cell>
          <cell r="J1481" t="str">
            <v>A/R DISTRICT - SECURITIZATION</v>
          </cell>
          <cell r="K1481" t="str">
            <v>CORPORATE</v>
          </cell>
          <cell r="L1481" t="str">
            <v>CORPORATE</v>
          </cell>
        </row>
        <row r="1482">
          <cell r="A1482" t="str">
            <v>WV9</v>
          </cell>
          <cell r="B1482" t="str">
            <v>WV9-10-A-AZ-D1O-050</v>
          </cell>
          <cell r="C1482">
            <v>1711</v>
          </cell>
          <cell r="D1482">
            <v>6822</v>
          </cell>
          <cell r="F1482" t="str">
            <v>AW TRANS SVCS OF NEW YORK, LLC</v>
          </cell>
          <cell r="G1482" t="str">
            <v>BU-903</v>
          </cell>
          <cell r="H1482" t="str">
            <v>A/R SECURITIZATION</v>
          </cell>
          <cell r="I1482" t="str">
            <v>A/R DIST</v>
          </cell>
          <cell r="J1482" t="str">
            <v>A/R DISTRICT - SECURITIZATION</v>
          </cell>
          <cell r="K1482" t="str">
            <v>CORPORATE</v>
          </cell>
          <cell r="L1482" t="str">
            <v>CORPORATE</v>
          </cell>
        </row>
        <row r="1483">
          <cell r="A1483" t="str">
            <v>WW0</v>
          </cell>
          <cell r="B1483" t="str">
            <v>WW0-10-A-AZ-D3O-050</v>
          </cell>
          <cell r="C1483">
            <v>1712</v>
          </cell>
          <cell r="D1483">
            <v>6823</v>
          </cell>
          <cell r="F1483" t="str">
            <v>AW SYSTEMS OF MONTANA, LLC</v>
          </cell>
          <cell r="G1483" t="str">
            <v>BU-903</v>
          </cell>
          <cell r="H1483" t="str">
            <v>A/R SECURITIZATION</v>
          </cell>
          <cell r="I1483" t="str">
            <v>A/R DIST</v>
          </cell>
          <cell r="J1483" t="str">
            <v>A/R DISTRICT - SECURITIZATION</v>
          </cell>
          <cell r="K1483" t="str">
            <v>CORPORATE</v>
          </cell>
          <cell r="L1483" t="str">
            <v>CORPORATE</v>
          </cell>
        </row>
        <row r="1484">
          <cell r="A1484" t="str">
            <v>WW1</v>
          </cell>
          <cell r="B1484" t="str">
            <v>WW1-10-A-AZ-D4O-050</v>
          </cell>
          <cell r="C1484">
            <v>1713</v>
          </cell>
          <cell r="D1484">
            <v>6824</v>
          </cell>
          <cell r="F1484" t="str">
            <v>ALLIED WASTE TRANSFER SERVICES</v>
          </cell>
          <cell r="G1484" t="str">
            <v>BU-903</v>
          </cell>
          <cell r="H1484" t="str">
            <v>A/R SECURITIZATION</v>
          </cell>
          <cell r="I1484" t="str">
            <v>A/R DIST</v>
          </cell>
          <cell r="J1484" t="str">
            <v>A/R DISTRICT - SECURITIZATION</v>
          </cell>
          <cell r="K1484" t="str">
            <v>CORPORATE</v>
          </cell>
          <cell r="L1484" t="str">
            <v>CORPORATE</v>
          </cell>
        </row>
        <row r="1485">
          <cell r="A1485" t="str">
            <v>WW2</v>
          </cell>
          <cell r="B1485" t="str">
            <v>WW2-10-A-AZ-D5O-050</v>
          </cell>
          <cell r="C1485">
            <v>1714</v>
          </cell>
          <cell r="D1485">
            <v>6825</v>
          </cell>
          <cell r="F1485" t="str">
            <v>ALLIED WASTE SYSTEMS OF COLORA</v>
          </cell>
          <cell r="G1485" t="str">
            <v>BU-903</v>
          </cell>
          <cell r="H1485" t="str">
            <v>A/R SECURITIZATION</v>
          </cell>
          <cell r="I1485" t="str">
            <v>A/R DIST</v>
          </cell>
          <cell r="J1485" t="str">
            <v>A/R DISTRICT - SECURITIZATION</v>
          </cell>
          <cell r="K1485" t="str">
            <v>CORPORATE</v>
          </cell>
          <cell r="L1485" t="str">
            <v>CORPORATE</v>
          </cell>
        </row>
        <row r="1486">
          <cell r="A1486" t="str">
            <v>WW3</v>
          </cell>
          <cell r="B1486" t="str">
            <v>WW3-10-A-AZ-D6O-050</v>
          </cell>
          <cell r="C1486">
            <v>1715</v>
          </cell>
          <cell r="D1486">
            <v>6826</v>
          </cell>
          <cell r="F1486" t="str">
            <v>ALLIED WASTE TRANSFER SERVICES</v>
          </cell>
          <cell r="G1486" t="str">
            <v>BU-903</v>
          </cell>
          <cell r="H1486" t="str">
            <v>A/R SECURITIZATION</v>
          </cell>
          <cell r="I1486" t="str">
            <v>A/R DIST</v>
          </cell>
          <cell r="J1486" t="str">
            <v>A/R DISTRICT - SECURITIZATION</v>
          </cell>
          <cell r="K1486" t="str">
            <v>CORPORATE</v>
          </cell>
          <cell r="L1486" t="str">
            <v>CORPORATE</v>
          </cell>
        </row>
        <row r="1487">
          <cell r="A1487" t="str">
            <v>WW4</v>
          </cell>
          <cell r="B1487" t="str">
            <v>WW4-10-A-AZ-D8O-050</v>
          </cell>
          <cell r="C1487">
            <v>1716</v>
          </cell>
          <cell r="D1487">
            <v>6827</v>
          </cell>
          <cell r="F1487" t="str">
            <v>ALLIED WASTE SYS OF AZ, LLC</v>
          </cell>
          <cell r="G1487" t="str">
            <v>BU-903</v>
          </cell>
          <cell r="H1487" t="str">
            <v>A/R SECURITIZATION</v>
          </cell>
          <cell r="I1487" t="str">
            <v>A/R DIST</v>
          </cell>
          <cell r="J1487" t="str">
            <v>A/R DISTRICT - SECURITIZATION</v>
          </cell>
          <cell r="K1487" t="str">
            <v>CORPORATE</v>
          </cell>
          <cell r="L1487" t="str">
            <v>CORPORATE</v>
          </cell>
        </row>
        <row r="1488">
          <cell r="A1488" t="str">
            <v>WW5</v>
          </cell>
          <cell r="B1488" t="str">
            <v>WW5-10-A-AZ-D9O-050</v>
          </cell>
          <cell r="C1488">
            <v>1717</v>
          </cell>
          <cell r="D1488">
            <v>6828</v>
          </cell>
          <cell r="F1488" t="str">
            <v>AW NIAGARA FALLS LF. LLC</v>
          </cell>
          <cell r="G1488" t="str">
            <v>BU-903</v>
          </cell>
          <cell r="H1488" t="str">
            <v>A/R SECURITIZATION</v>
          </cell>
          <cell r="I1488" t="str">
            <v>A/R DIST</v>
          </cell>
          <cell r="J1488" t="str">
            <v>A/R DISTRICT - SECURITIZATION</v>
          </cell>
          <cell r="K1488" t="str">
            <v>CORPORATE</v>
          </cell>
          <cell r="L1488" t="str">
            <v>CORPORATE</v>
          </cell>
        </row>
        <row r="1489">
          <cell r="A1489" t="str">
            <v>WW6</v>
          </cell>
          <cell r="B1489" t="str">
            <v>WW6-10-A-AZ-E1O-050</v>
          </cell>
          <cell r="C1489">
            <v>1718</v>
          </cell>
          <cell r="D1489">
            <v>6829</v>
          </cell>
          <cell r="F1489" t="str">
            <v>CACTUS WASTE SYS</v>
          </cell>
          <cell r="G1489" t="str">
            <v>BU-903</v>
          </cell>
          <cell r="H1489" t="str">
            <v>A/R SECURITIZATION</v>
          </cell>
          <cell r="I1489" t="str">
            <v>A/R DIST</v>
          </cell>
          <cell r="J1489" t="str">
            <v>A/R DISTRICT - SECURITIZATION</v>
          </cell>
          <cell r="K1489" t="str">
            <v>CORPORATE</v>
          </cell>
          <cell r="L1489" t="str">
            <v>CORPORATE</v>
          </cell>
        </row>
        <row r="1490">
          <cell r="A1490" t="str">
            <v>WW7</v>
          </cell>
          <cell r="B1490" t="str">
            <v>WW7-10-A-AZ-E2O-050</v>
          </cell>
          <cell r="C1490">
            <v>1719</v>
          </cell>
          <cell r="D1490">
            <v>6830</v>
          </cell>
          <cell r="F1490" t="str">
            <v>AW TRANSFER SERVICES OF AZ,LLC</v>
          </cell>
          <cell r="G1490" t="str">
            <v>BU-903</v>
          </cell>
          <cell r="H1490" t="str">
            <v>A/R SECURITIZATION</v>
          </cell>
          <cell r="I1490" t="str">
            <v>A/R DIST</v>
          </cell>
          <cell r="J1490" t="str">
            <v>A/R DISTRICT - SECURITIZATION</v>
          </cell>
          <cell r="K1490" t="str">
            <v>CORPORATE</v>
          </cell>
          <cell r="L1490" t="str">
            <v>CORPORATE</v>
          </cell>
        </row>
        <row r="1491">
          <cell r="A1491" t="str">
            <v>CLM</v>
          </cell>
          <cell r="B1491" t="str">
            <v>CLM-10-A-AZ-01O-050</v>
          </cell>
          <cell r="C1491">
            <v>478</v>
          </cell>
          <cell r="D1491">
            <v>6901</v>
          </cell>
          <cell r="F1491" t="str">
            <v>Continuops Elimination Company</v>
          </cell>
          <cell r="G1491" t="str">
            <v>BU-908</v>
          </cell>
          <cell r="H1491" t="str">
            <v>CORPORATE INACTIVE</v>
          </cell>
          <cell r="I1491" t="str">
            <v>INACTCORP</v>
          </cell>
          <cell r="J1491" t="str">
            <v>INACTIVE CORPORATE DISTRICT</v>
          </cell>
          <cell r="K1491" t="str">
            <v>CORPORATE</v>
          </cell>
          <cell r="L1491" t="str">
            <v>CORPORATE</v>
          </cell>
        </row>
        <row r="1492">
          <cell r="A1492">
            <v>298</v>
          </cell>
          <cell r="B1492" t="str">
            <v>298-10-A-PA-2JO-050</v>
          </cell>
          <cell r="C1492">
            <v>125</v>
          </cell>
          <cell r="D1492">
            <v>6902</v>
          </cell>
          <cell r="F1492" t="str">
            <v>Liberty Waste Holdings</v>
          </cell>
          <cell r="G1492" t="str">
            <v>BU-908</v>
          </cell>
          <cell r="H1492" t="str">
            <v>CORPORATE INACTIVE</v>
          </cell>
          <cell r="I1492" t="str">
            <v>INACTCORP</v>
          </cell>
          <cell r="J1492" t="str">
            <v>INACTIVE CORPORATE DISTRICT</v>
          </cell>
          <cell r="K1492" t="str">
            <v>CORPORATE</v>
          </cell>
          <cell r="L1492" t="str">
            <v>CORPORATE</v>
          </cell>
        </row>
        <row r="1493">
          <cell r="A1493">
            <v>360</v>
          </cell>
          <cell r="B1493" t="str">
            <v>360-10-A-IL-2VO-050</v>
          </cell>
          <cell r="C1493">
            <v>153</v>
          </cell>
          <cell r="D1493">
            <v>6903</v>
          </cell>
          <cell r="F1493" t="str">
            <v>American Disposal Services</v>
          </cell>
          <cell r="G1493" t="str">
            <v>BU-908</v>
          </cell>
          <cell r="H1493" t="str">
            <v>CORPORATE INACTIVE</v>
          </cell>
          <cell r="I1493" t="str">
            <v>INACTCORP</v>
          </cell>
          <cell r="J1493" t="str">
            <v>INACTIVE CORPORATE DISTRICT</v>
          </cell>
          <cell r="K1493" t="str">
            <v>CORPORATE</v>
          </cell>
          <cell r="L1493" t="str">
            <v>CORPORATE</v>
          </cell>
        </row>
        <row r="1494">
          <cell r="A1494">
            <v>361</v>
          </cell>
          <cell r="B1494" t="str">
            <v>361-10-A-IL-2WO-050</v>
          </cell>
          <cell r="C1494">
            <v>154</v>
          </cell>
          <cell r="D1494">
            <v>6904</v>
          </cell>
          <cell r="F1494" t="str">
            <v>ADS-Delaware</v>
          </cell>
          <cell r="G1494" t="str">
            <v>BU-908</v>
          </cell>
          <cell r="H1494" t="str">
            <v>CORPORATE INACTIVE</v>
          </cell>
          <cell r="I1494" t="str">
            <v>INACTCORP</v>
          </cell>
          <cell r="J1494" t="str">
            <v>INACTIVE CORPORATE DISTRICT</v>
          </cell>
          <cell r="K1494" t="str">
            <v>CORPORATE</v>
          </cell>
          <cell r="L1494" t="str">
            <v>CORPORATE</v>
          </cell>
        </row>
        <row r="1495">
          <cell r="A1495">
            <v>362</v>
          </cell>
          <cell r="B1495" t="str">
            <v>362-10-A-IL-2XO-050</v>
          </cell>
          <cell r="C1495">
            <v>155</v>
          </cell>
          <cell r="D1495">
            <v>6905</v>
          </cell>
          <cell r="F1495" t="str">
            <v>County Disposal</v>
          </cell>
          <cell r="G1495" t="str">
            <v>BU-908</v>
          </cell>
          <cell r="H1495" t="str">
            <v>CORPORATE INACTIVE</v>
          </cell>
          <cell r="I1495" t="str">
            <v>INACTCORP</v>
          </cell>
          <cell r="J1495" t="str">
            <v>INACTIVE CORPORATE DISTRICT</v>
          </cell>
          <cell r="K1495" t="str">
            <v>CORPORATE</v>
          </cell>
          <cell r="L1495" t="str">
            <v>CORPORATE</v>
          </cell>
        </row>
        <row r="1496">
          <cell r="A1496">
            <v>670</v>
          </cell>
          <cell r="B1496" t="str">
            <v>670-10-A-AZ-7SO-050</v>
          </cell>
          <cell r="C1496">
            <v>265</v>
          </cell>
          <cell r="D1496">
            <v>6906</v>
          </cell>
          <cell r="F1496" t="str">
            <v>H Leasing, LLC</v>
          </cell>
          <cell r="G1496" t="str">
            <v>BU-904</v>
          </cell>
          <cell r="H1496" t="str">
            <v>AWIN LEASING</v>
          </cell>
          <cell r="I1496" t="str">
            <v>AWIN LEASE</v>
          </cell>
          <cell r="J1496" t="str">
            <v>CORPORATE GROUP AWIN LEASE</v>
          </cell>
          <cell r="K1496" t="str">
            <v>CORPORATE</v>
          </cell>
          <cell r="L1496" t="str">
            <v>CORPORATE</v>
          </cell>
        </row>
        <row r="1497">
          <cell r="A1497">
            <v>671</v>
          </cell>
          <cell r="B1497" t="str">
            <v>671-10-A-AZ-7TO-050</v>
          </cell>
          <cell r="C1497">
            <v>266</v>
          </cell>
          <cell r="D1497">
            <v>6907</v>
          </cell>
          <cell r="F1497" t="str">
            <v>E Leasing, LLC</v>
          </cell>
          <cell r="G1497" t="str">
            <v>BU-904</v>
          </cell>
          <cell r="H1497" t="str">
            <v>AWIN LEASING</v>
          </cell>
          <cell r="I1497" t="str">
            <v>AWIN LEASE</v>
          </cell>
          <cell r="J1497" t="str">
            <v>CORPORATE GROUP AWIN LEASE</v>
          </cell>
          <cell r="K1497" t="str">
            <v>CORPORATE</v>
          </cell>
          <cell r="L1497" t="str">
            <v>CORPORATE</v>
          </cell>
        </row>
        <row r="1498">
          <cell r="A1498">
            <v>672</v>
          </cell>
          <cell r="B1498" t="str">
            <v>672-10-A-AZ-7UO-050</v>
          </cell>
          <cell r="C1498">
            <v>267</v>
          </cell>
          <cell r="D1498">
            <v>6908</v>
          </cell>
          <cell r="F1498" t="str">
            <v>N Leasing, LLC</v>
          </cell>
          <cell r="G1498" t="str">
            <v>BU-904</v>
          </cell>
          <cell r="H1498" t="str">
            <v>AWIN LEASING</v>
          </cell>
          <cell r="I1498" t="str">
            <v>AWIN LEASE</v>
          </cell>
          <cell r="J1498" t="str">
            <v>CORPORATE GROUP AWIN LEASE</v>
          </cell>
          <cell r="K1498" t="str">
            <v>CORPORATE</v>
          </cell>
          <cell r="L1498" t="str">
            <v>CORPORATE</v>
          </cell>
        </row>
        <row r="1499">
          <cell r="A1499">
            <v>673</v>
          </cell>
          <cell r="B1499" t="str">
            <v>673-10-A-AZ-7VO-050</v>
          </cell>
          <cell r="C1499">
            <v>268</v>
          </cell>
          <cell r="D1499">
            <v>6909</v>
          </cell>
          <cell r="F1499" t="str">
            <v>S Leasing, LLC</v>
          </cell>
          <cell r="G1499" t="str">
            <v>BU-904</v>
          </cell>
          <cell r="H1499" t="str">
            <v>AWIN LEASING</v>
          </cell>
          <cell r="I1499" t="str">
            <v>AWIN LEASE</v>
          </cell>
          <cell r="J1499" t="str">
            <v>CORPORATE GROUP AWIN LEASE</v>
          </cell>
          <cell r="K1499" t="str">
            <v>CORPORATE</v>
          </cell>
          <cell r="L1499" t="str">
            <v>CORPORATE</v>
          </cell>
        </row>
        <row r="1500">
          <cell r="A1500">
            <v>680</v>
          </cell>
          <cell r="B1500" t="str">
            <v>680-10-A-AZ-7WO-050</v>
          </cell>
          <cell r="C1500">
            <v>270</v>
          </cell>
          <cell r="D1500">
            <v>6910</v>
          </cell>
          <cell r="F1500" t="str">
            <v>H Leasing Elimination Company</v>
          </cell>
          <cell r="G1500" t="str">
            <v>BU-904</v>
          </cell>
          <cell r="H1500" t="str">
            <v>AWIN LEASING</v>
          </cell>
          <cell r="I1500" t="str">
            <v>AWIN LEASE</v>
          </cell>
          <cell r="J1500" t="str">
            <v>CORPORATE GROUP AWIN LEASE</v>
          </cell>
          <cell r="K1500" t="str">
            <v>CORPORATE</v>
          </cell>
          <cell r="L1500" t="str">
            <v>CORPORATE</v>
          </cell>
        </row>
        <row r="1501">
          <cell r="A1501">
            <v>681</v>
          </cell>
          <cell r="B1501" t="str">
            <v>681-10-A-AZ-7XO-050</v>
          </cell>
          <cell r="C1501">
            <v>271</v>
          </cell>
          <cell r="D1501">
            <v>6911</v>
          </cell>
          <cell r="F1501" t="str">
            <v>E Leasing Elimination Company</v>
          </cell>
          <cell r="G1501" t="str">
            <v>BU-904</v>
          </cell>
          <cell r="H1501" t="str">
            <v>AWIN LEASING</v>
          </cell>
          <cell r="I1501" t="str">
            <v>AWIN LEASE</v>
          </cell>
          <cell r="J1501" t="str">
            <v>CORPORATE GROUP AWIN LEASE</v>
          </cell>
          <cell r="K1501" t="str">
            <v>CORPORATE</v>
          </cell>
          <cell r="L1501" t="str">
            <v>CORPORATE</v>
          </cell>
        </row>
        <row r="1502">
          <cell r="A1502">
            <v>682</v>
          </cell>
          <cell r="B1502" t="str">
            <v>682-10-A-AZ-7YO-050</v>
          </cell>
          <cell r="C1502">
            <v>272</v>
          </cell>
          <cell r="D1502">
            <v>6912</v>
          </cell>
          <cell r="F1502" t="str">
            <v>N Leasing Elimination Company</v>
          </cell>
          <cell r="G1502" t="str">
            <v>BU-904</v>
          </cell>
          <cell r="H1502" t="str">
            <v>AWIN LEASING</v>
          </cell>
          <cell r="I1502" t="str">
            <v>AWIN LEASE</v>
          </cell>
          <cell r="J1502" t="str">
            <v>CORPORATE GROUP AWIN LEASE</v>
          </cell>
          <cell r="K1502" t="str">
            <v>CORPORATE</v>
          </cell>
          <cell r="L1502" t="str">
            <v>CORPORATE</v>
          </cell>
        </row>
        <row r="1503">
          <cell r="A1503">
            <v>683</v>
          </cell>
          <cell r="B1503" t="str">
            <v>683-10-A-AZ-7ZO-050</v>
          </cell>
          <cell r="C1503">
            <v>273</v>
          </cell>
          <cell r="D1503">
            <v>6913</v>
          </cell>
          <cell r="F1503" t="str">
            <v>S Leasing Elimination Company</v>
          </cell>
          <cell r="G1503" t="str">
            <v>BU-904</v>
          </cell>
          <cell r="H1503" t="str">
            <v>AWIN LEASING</v>
          </cell>
          <cell r="I1503" t="str">
            <v>AWIN LEASE</v>
          </cell>
          <cell r="J1503" t="str">
            <v>CORPORATE GROUP AWIN LEASE</v>
          </cell>
          <cell r="K1503" t="str">
            <v>CORPORATE</v>
          </cell>
          <cell r="L1503" t="str">
            <v>CORPORATE</v>
          </cell>
        </row>
        <row r="1504">
          <cell r="A1504">
            <v>703</v>
          </cell>
          <cell r="B1504" t="str">
            <v>703-10-A-AZ-04O-050</v>
          </cell>
          <cell r="C1504">
            <v>281</v>
          </cell>
          <cell r="D1504">
            <v>6914</v>
          </cell>
          <cell r="F1504" t="str">
            <v>AWIN Leasing, Inc.</v>
          </cell>
          <cell r="G1504" t="str">
            <v>BU-904</v>
          </cell>
          <cell r="H1504" t="str">
            <v>AWIN LEASING</v>
          </cell>
          <cell r="I1504" t="str">
            <v>AWIN LEASE</v>
          </cell>
          <cell r="J1504" t="str">
            <v>CORPORATE GROUP AWIN LEASE</v>
          </cell>
          <cell r="K1504" t="str">
            <v>CORPORATE</v>
          </cell>
          <cell r="L1504" t="str">
            <v>CORPORATE</v>
          </cell>
        </row>
        <row r="1505">
          <cell r="A1505" t="str">
            <v>G50</v>
          </cell>
          <cell r="B1505" t="str">
            <v>G50-10-A-AZ-A1O-050</v>
          </cell>
          <cell r="C1505">
            <v>624</v>
          </cell>
          <cell r="D1505">
            <v>6920</v>
          </cell>
          <cell r="F1505" t="str">
            <v>Allied Green Power, Inc.</v>
          </cell>
          <cell r="G1505" t="str">
            <v>BU-902</v>
          </cell>
          <cell r="H1505" t="str">
            <v>CORPORATE GAS COMPANIES</v>
          </cell>
          <cell r="I1505" t="str">
            <v>GAS CO</v>
          </cell>
          <cell r="J1505" t="str">
            <v>CORPORATE REGION GAS COMPANIES</v>
          </cell>
          <cell r="K1505" t="str">
            <v>CORPORATE</v>
          </cell>
          <cell r="L1505" t="str">
            <v>CORPORATE</v>
          </cell>
        </row>
        <row r="1506">
          <cell r="A1506" t="str">
            <v>G51</v>
          </cell>
          <cell r="B1506" t="str">
            <v>G51-10-A-AZ-24O-050</v>
          </cell>
          <cell r="C1506">
            <v>625</v>
          </cell>
          <cell r="D1506">
            <v>6921</v>
          </cell>
          <cell r="F1506" t="str">
            <v>Key Waste Indiana Partnership</v>
          </cell>
          <cell r="G1506" t="str">
            <v>BU-902</v>
          </cell>
          <cell r="H1506" t="str">
            <v>CORPORATE GAS COMPANIES</v>
          </cell>
          <cell r="I1506" t="str">
            <v>GAS CO</v>
          </cell>
          <cell r="J1506" t="str">
            <v>CORPORATE REGION GAS COMPANIES</v>
          </cell>
          <cell r="K1506" t="str">
            <v>CORPORATE</v>
          </cell>
          <cell r="L1506" t="str">
            <v>CORPORATE</v>
          </cell>
        </row>
        <row r="1507">
          <cell r="A1507" t="str">
            <v>G52</v>
          </cell>
          <cell r="B1507" t="str">
            <v>G52-10-A-AZ-3PO-050</v>
          </cell>
          <cell r="C1507">
            <v>626</v>
          </cell>
          <cell r="D1507">
            <v>6922</v>
          </cell>
          <cell r="F1507" t="str">
            <v>AW Systems of NA, Inc.</v>
          </cell>
          <cell r="G1507" t="str">
            <v>BU-902</v>
          </cell>
          <cell r="H1507" t="str">
            <v>CORPORATE GAS COMPANIES</v>
          </cell>
          <cell r="I1507" t="str">
            <v>GAS CO</v>
          </cell>
          <cell r="J1507" t="str">
            <v>CORPORATE REGION GAS COMPANIES</v>
          </cell>
          <cell r="K1507" t="str">
            <v>CORPORATE</v>
          </cell>
          <cell r="L1507" t="str">
            <v>CORPORATE</v>
          </cell>
        </row>
        <row r="1508">
          <cell r="A1508" t="str">
            <v>G53</v>
          </cell>
          <cell r="B1508" t="str">
            <v>G53-10-A-AZ-6HO-050</v>
          </cell>
          <cell r="C1508">
            <v>627</v>
          </cell>
          <cell r="D1508">
            <v>6923</v>
          </cell>
          <cell r="F1508" t="str">
            <v>Woodlake Sanitary Svc, Inc,</v>
          </cell>
          <cell r="G1508" t="str">
            <v>BU-902</v>
          </cell>
          <cell r="H1508" t="str">
            <v>CORPORATE GAS COMPANIES</v>
          </cell>
          <cell r="I1508" t="str">
            <v>GAS CO</v>
          </cell>
          <cell r="J1508" t="str">
            <v>CORPORATE REGION GAS COMPANIES</v>
          </cell>
          <cell r="K1508" t="str">
            <v>CORPORATE</v>
          </cell>
          <cell r="L1508" t="str">
            <v>CORPORATE</v>
          </cell>
        </row>
        <row r="1509">
          <cell r="A1509" t="str">
            <v>G54</v>
          </cell>
          <cell r="B1509" t="str">
            <v>G54-10-A-AZ-5ZO-050</v>
          </cell>
          <cell r="C1509">
            <v>628</v>
          </cell>
          <cell r="D1509">
            <v>6924</v>
          </cell>
          <cell r="F1509" t="str">
            <v>AW  of Ohio, Inc.</v>
          </cell>
          <cell r="G1509" t="str">
            <v>BU-902</v>
          </cell>
          <cell r="H1509" t="str">
            <v>CORPORATE GAS COMPANIES</v>
          </cell>
          <cell r="I1509" t="str">
            <v>GAS CO</v>
          </cell>
          <cell r="J1509" t="str">
            <v>CORPORATE REGION GAS COMPANIES</v>
          </cell>
          <cell r="K1509" t="str">
            <v>CORPORATE</v>
          </cell>
          <cell r="L1509" t="str">
            <v>CORPORATE</v>
          </cell>
        </row>
        <row r="1510">
          <cell r="A1510" t="str">
            <v>G55</v>
          </cell>
          <cell r="B1510" t="str">
            <v>G55-10-A-AZ-6EO-050</v>
          </cell>
          <cell r="C1510">
            <v>629</v>
          </cell>
          <cell r="D1510">
            <v>6925</v>
          </cell>
          <cell r="F1510" t="str">
            <v>Intl Disposal Corp of CA</v>
          </cell>
          <cell r="G1510" t="str">
            <v>BU-902</v>
          </cell>
          <cell r="H1510" t="str">
            <v>CORPORATE GAS COMPANIES</v>
          </cell>
          <cell r="I1510" t="str">
            <v>GAS CO</v>
          </cell>
          <cell r="J1510" t="str">
            <v>CORPORATE REGION GAS COMPANIES</v>
          </cell>
          <cell r="K1510" t="str">
            <v>CORPORATE</v>
          </cell>
          <cell r="L1510" t="str">
            <v>CORPORATE</v>
          </cell>
        </row>
        <row r="1511">
          <cell r="A1511" t="str">
            <v>G56</v>
          </cell>
          <cell r="B1511" t="str">
            <v>G56-10-A-AZ-5TO-050</v>
          </cell>
          <cell r="C1511">
            <v>630</v>
          </cell>
          <cell r="D1511">
            <v>6926</v>
          </cell>
          <cell r="F1511" t="str">
            <v>AW, Inc. (Mass)</v>
          </cell>
          <cell r="G1511" t="str">
            <v>BU-902</v>
          </cell>
          <cell r="H1511" t="str">
            <v>CORPORATE GAS COMPANIES</v>
          </cell>
          <cell r="I1511" t="str">
            <v>GAS CO</v>
          </cell>
          <cell r="J1511" t="str">
            <v>CORPORATE REGION GAS COMPANIES</v>
          </cell>
          <cell r="K1511" t="str">
            <v>CORPORATE</v>
          </cell>
          <cell r="L1511" t="str">
            <v>CORPORATE</v>
          </cell>
        </row>
        <row r="1512">
          <cell r="A1512" t="str">
            <v>G57</v>
          </cell>
          <cell r="B1512" t="str">
            <v>G57-10-A-AZ-8FO-050</v>
          </cell>
          <cell r="C1512">
            <v>631</v>
          </cell>
          <cell r="D1512">
            <v>6927</v>
          </cell>
          <cell r="F1512" t="str">
            <v>AW SYS OF GA, LLC</v>
          </cell>
          <cell r="G1512" t="str">
            <v>BU-902</v>
          </cell>
          <cell r="H1512" t="str">
            <v>CORPORATE GAS COMPANIES</v>
          </cell>
          <cell r="I1512" t="str">
            <v>GAS CO</v>
          </cell>
          <cell r="J1512" t="str">
            <v>CORPORATE REGION GAS COMPANIES</v>
          </cell>
          <cell r="K1512" t="str">
            <v>CORPORATE</v>
          </cell>
          <cell r="L1512" t="str">
            <v>CORPORATE</v>
          </cell>
        </row>
        <row r="1513">
          <cell r="A1513" t="str">
            <v>G58</v>
          </cell>
          <cell r="B1513" t="str">
            <v>G58-10-A-AZ-17O-050</v>
          </cell>
          <cell r="C1513">
            <v>632</v>
          </cell>
          <cell r="D1513">
            <v>6928</v>
          </cell>
          <cell r="F1513" t="str">
            <v>Sauk Trail Development, Inc.</v>
          </cell>
          <cell r="G1513" t="str">
            <v>BU-902</v>
          </cell>
          <cell r="H1513" t="str">
            <v>CORPORATE GAS COMPANIES</v>
          </cell>
          <cell r="I1513" t="str">
            <v>GAS CO</v>
          </cell>
          <cell r="J1513" t="str">
            <v>CORPORATE REGION GAS COMPANIES</v>
          </cell>
          <cell r="K1513" t="str">
            <v>CORPORATE</v>
          </cell>
          <cell r="L1513" t="str">
            <v>CORPORATE</v>
          </cell>
        </row>
        <row r="1514">
          <cell r="A1514" t="str">
            <v>G59</v>
          </cell>
          <cell r="B1514" t="str">
            <v>G59-10-A-AZ-18O-050</v>
          </cell>
          <cell r="C1514">
            <v>633</v>
          </cell>
          <cell r="D1514">
            <v>6929</v>
          </cell>
          <cell r="F1514" t="str">
            <v>Oakland Heights Dvlpmnt, Inc.</v>
          </cell>
          <cell r="G1514" t="str">
            <v>BU-902</v>
          </cell>
          <cell r="H1514" t="str">
            <v>CORPORATE GAS COMPANIES</v>
          </cell>
          <cell r="I1514" t="str">
            <v>GAS CO</v>
          </cell>
          <cell r="J1514" t="str">
            <v>CORPORATE REGION GAS COMPANIES</v>
          </cell>
          <cell r="K1514" t="str">
            <v>CORPORATE</v>
          </cell>
          <cell r="L1514" t="str">
            <v>CORPORATE</v>
          </cell>
        </row>
        <row r="1515">
          <cell r="A1515" t="str">
            <v>G60</v>
          </cell>
          <cell r="B1515" t="str">
            <v>G60-10-A-AZ-4TO-050</v>
          </cell>
          <cell r="C1515">
            <v>634</v>
          </cell>
          <cell r="D1515">
            <v>6930</v>
          </cell>
          <cell r="F1515" t="str">
            <v>Valley Landfills, Inc.</v>
          </cell>
          <cell r="G1515" t="str">
            <v>BU-902</v>
          </cell>
          <cell r="H1515" t="str">
            <v>CORPORATE GAS COMPANIES</v>
          </cell>
          <cell r="I1515" t="str">
            <v>GAS CO</v>
          </cell>
          <cell r="J1515" t="str">
            <v>CORPORATE REGION GAS COMPANIES</v>
          </cell>
          <cell r="K1515" t="str">
            <v>CORPORATE</v>
          </cell>
          <cell r="L1515" t="str">
            <v>CORPORATE</v>
          </cell>
        </row>
        <row r="1516">
          <cell r="A1516" t="str">
            <v>G61</v>
          </cell>
          <cell r="B1516" t="str">
            <v>G61-10-A-AZ-06O-050</v>
          </cell>
          <cell r="C1516">
            <v>635</v>
          </cell>
          <cell r="D1516">
            <v>6931</v>
          </cell>
          <cell r="F1516" t="str">
            <v>Allied Services, LLC</v>
          </cell>
          <cell r="G1516" t="str">
            <v>BU-902</v>
          </cell>
          <cell r="H1516" t="str">
            <v>CORPORATE GAS COMPANIES</v>
          </cell>
          <cell r="I1516" t="str">
            <v>GAS CO</v>
          </cell>
          <cell r="J1516" t="str">
            <v>CORPORATE REGION GAS COMPANIES</v>
          </cell>
          <cell r="K1516" t="str">
            <v>CORPORATE</v>
          </cell>
          <cell r="L1516" t="str">
            <v>CORPORATE</v>
          </cell>
        </row>
        <row r="1517">
          <cell r="A1517" t="str">
            <v>G62</v>
          </cell>
          <cell r="B1517" t="str">
            <v>G62-10-A-AZ-61O-050</v>
          </cell>
          <cell r="C1517">
            <v>636</v>
          </cell>
          <cell r="D1517">
            <v>6932</v>
          </cell>
          <cell r="F1517" t="str">
            <v>Crow Landfill TX, LP</v>
          </cell>
          <cell r="G1517" t="str">
            <v>BU-902</v>
          </cell>
          <cell r="H1517" t="str">
            <v>CORPORATE GAS COMPANIES</v>
          </cell>
          <cell r="I1517" t="str">
            <v>GAS CO</v>
          </cell>
          <cell r="J1517" t="str">
            <v>CORPORATE REGION GAS COMPANIES</v>
          </cell>
          <cell r="K1517" t="str">
            <v>CORPORATE</v>
          </cell>
          <cell r="L1517" t="str">
            <v>CORPORATE</v>
          </cell>
        </row>
        <row r="1518">
          <cell r="A1518" t="str">
            <v>G63</v>
          </cell>
          <cell r="B1518" t="str">
            <v>G63-10-A-AZ-16O-050</v>
          </cell>
          <cell r="C1518">
            <v>637</v>
          </cell>
          <cell r="D1518">
            <v>6933</v>
          </cell>
          <cell r="F1518" t="str">
            <v>Citizens Disposal, Inc.</v>
          </cell>
          <cell r="G1518" t="str">
            <v>BU-902</v>
          </cell>
          <cell r="H1518" t="str">
            <v>CORPORATE GAS COMPANIES</v>
          </cell>
          <cell r="I1518" t="str">
            <v>GAS CO</v>
          </cell>
          <cell r="J1518" t="str">
            <v>CORPORATE REGION GAS COMPANIES</v>
          </cell>
          <cell r="K1518" t="str">
            <v>CORPORATE</v>
          </cell>
          <cell r="L1518" t="str">
            <v>CORPORATE</v>
          </cell>
        </row>
        <row r="1519">
          <cell r="A1519" t="str">
            <v>G64</v>
          </cell>
          <cell r="B1519" t="str">
            <v>G64-10-A-AZ-08O-050</v>
          </cell>
          <cell r="C1519">
            <v>638</v>
          </cell>
          <cell r="D1519">
            <v>6934</v>
          </cell>
          <cell r="F1519" t="str">
            <v>Allied Waste LF Holdings, Inc.</v>
          </cell>
          <cell r="G1519" t="str">
            <v>BU-902</v>
          </cell>
          <cell r="H1519" t="str">
            <v>CORPORATE GAS COMPANIES</v>
          </cell>
          <cell r="I1519" t="str">
            <v>GAS CO</v>
          </cell>
          <cell r="J1519" t="str">
            <v>CORPORATE REGION GAS COMPANIES</v>
          </cell>
          <cell r="K1519" t="str">
            <v>CORPORATE</v>
          </cell>
          <cell r="L1519" t="str">
            <v>CORPORATE</v>
          </cell>
        </row>
        <row r="1520">
          <cell r="A1520" t="str">
            <v>G66</v>
          </cell>
          <cell r="B1520" t="str">
            <v>G66-10-A-AZ-02O-050</v>
          </cell>
          <cell r="C1520">
            <v>639</v>
          </cell>
          <cell r="D1520">
            <v>6935</v>
          </cell>
          <cell r="F1520" t="str">
            <v>Allied Waste N.A., Inc.</v>
          </cell>
          <cell r="G1520" t="str">
            <v>BU-902</v>
          </cell>
          <cell r="H1520" t="str">
            <v>CORPORATE GAS COMPANIES</v>
          </cell>
          <cell r="I1520" t="str">
            <v>GAS CO</v>
          </cell>
          <cell r="J1520" t="str">
            <v>CORPORATE REGION GAS COMPANIES</v>
          </cell>
          <cell r="K1520" t="str">
            <v>CORPORATE</v>
          </cell>
          <cell r="L1520" t="str">
            <v>CORPORATE</v>
          </cell>
        </row>
        <row r="1521">
          <cell r="A1521" t="str">
            <v>G67</v>
          </cell>
          <cell r="B1521" t="str">
            <v>G67-10-A-AZ-8HO-050</v>
          </cell>
          <cell r="C1521">
            <v>640</v>
          </cell>
          <cell r="D1521">
            <v>6936</v>
          </cell>
          <cell r="F1521" t="str">
            <v>AW SYS OF LOUISIANA,LLC</v>
          </cell>
          <cell r="G1521" t="str">
            <v>BU-902</v>
          </cell>
          <cell r="H1521" t="str">
            <v>CORPORATE GAS COMPANIES</v>
          </cell>
          <cell r="I1521" t="str">
            <v>GAS CO</v>
          </cell>
          <cell r="J1521" t="str">
            <v>CORPORATE REGION GAS COMPANIES</v>
          </cell>
          <cell r="K1521" t="str">
            <v>CORPORATE</v>
          </cell>
          <cell r="L1521" t="str">
            <v>CORPORATE</v>
          </cell>
        </row>
        <row r="1522">
          <cell r="A1522" t="str">
            <v>G68</v>
          </cell>
          <cell r="B1522" t="str">
            <v>G68-10-A-AZ-8MO-050</v>
          </cell>
          <cell r="C1522">
            <v>641</v>
          </cell>
          <cell r="D1522">
            <v>6937</v>
          </cell>
          <cell r="F1522" t="str">
            <v>AW SYS OF TENNESSEE</v>
          </cell>
          <cell r="G1522" t="str">
            <v>BU-902</v>
          </cell>
          <cell r="H1522" t="str">
            <v>CORPORATE GAS COMPANIES</v>
          </cell>
          <cell r="I1522" t="str">
            <v>GAS CO</v>
          </cell>
          <cell r="J1522" t="str">
            <v>CORPORATE REGION GAS COMPANIES</v>
          </cell>
          <cell r="K1522" t="str">
            <v>CORPORATE</v>
          </cell>
          <cell r="L1522" t="str">
            <v>CORPORATE</v>
          </cell>
        </row>
        <row r="1523">
          <cell r="A1523" t="str">
            <v>G69</v>
          </cell>
          <cell r="B1523" t="str">
            <v>G69-10-A-AZ-D5O-050</v>
          </cell>
          <cell r="C1523">
            <v>642</v>
          </cell>
          <cell r="D1523">
            <v>6938</v>
          </cell>
          <cell r="F1523" t="str">
            <v>AW Systems of Colorado, LLC</v>
          </cell>
          <cell r="G1523" t="str">
            <v>BU-902</v>
          </cell>
          <cell r="H1523" t="str">
            <v>CORPORATE GAS COMPANIES</v>
          </cell>
          <cell r="I1523" t="str">
            <v>GAS CO</v>
          </cell>
          <cell r="J1523" t="str">
            <v>CORPORATE REGION GAS COMPANIES</v>
          </cell>
          <cell r="K1523" t="str">
            <v>CORPORATE</v>
          </cell>
          <cell r="L1523" t="str">
            <v>CORPORATE</v>
          </cell>
        </row>
        <row r="1524">
          <cell r="A1524" t="str">
            <v>G70</v>
          </cell>
          <cell r="B1524" t="str">
            <v>G70-10-A-AZ-06O-050</v>
          </cell>
          <cell r="C1524">
            <v>643</v>
          </cell>
          <cell r="D1524">
            <v>6939</v>
          </cell>
          <cell r="F1524" t="str">
            <v>ALLIED SERVICES, LLC</v>
          </cell>
          <cell r="G1524" t="str">
            <v>BU-902</v>
          </cell>
          <cell r="H1524" t="str">
            <v>CORPORATE GAS COMPANIES</v>
          </cell>
          <cell r="I1524" t="str">
            <v>GAS CO</v>
          </cell>
          <cell r="J1524" t="str">
            <v>CORPORATE REGION GAS COMPANIES</v>
          </cell>
          <cell r="K1524" t="str">
            <v>CORPORATE</v>
          </cell>
          <cell r="L1524" t="str">
            <v>CORPORATE</v>
          </cell>
        </row>
        <row r="1525">
          <cell r="A1525" t="str">
            <v>G71</v>
          </cell>
          <cell r="B1525" t="str">
            <v>G71-10-A-AZ-E8O-050</v>
          </cell>
          <cell r="C1525">
            <v>644</v>
          </cell>
          <cell r="D1525">
            <v>6940</v>
          </cell>
          <cell r="F1525" t="str">
            <v>PORT CLINTON LANDFILL, INC</v>
          </cell>
          <cell r="G1525" t="str">
            <v>BU-902</v>
          </cell>
          <cell r="H1525" t="str">
            <v>CORPORATE GAS COMPANIES</v>
          </cell>
          <cell r="I1525" t="str">
            <v>GAS CO</v>
          </cell>
          <cell r="J1525" t="str">
            <v>CORPORATE REGION GAS COMPANIES</v>
          </cell>
          <cell r="K1525" t="str">
            <v>CORPORATE</v>
          </cell>
          <cell r="L1525" t="str">
            <v>CORPORATE</v>
          </cell>
        </row>
        <row r="1526">
          <cell r="A1526" t="str">
            <v>HB2</v>
          </cell>
          <cell r="B1526" t="str">
            <v>HB2-10-A-AZ-4JO-050</v>
          </cell>
          <cell r="C1526">
            <v>652</v>
          </cell>
          <cell r="D1526">
            <v>7001</v>
          </cell>
          <cell r="F1526" t="str">
            <v>Calcasieu</v>
          </cell>
          <cell r="G1526" t="str">
            <v>BU-907</v>
          </cell>
          <cell r="H1526" t="str">
            <v>ERMI / SIRMI</v>
          </cell>
          <cell r="I1526" t="str">
            <v>ERMI/SIRMI</v>
          </cell>
          <cell r="J1526" t="str">
            <v>ERMI / SIRMI GROUP</v>
          </cell>
          <cell r="K1526" t="str">
            <v>CORPORATE</v>
          </cell>
          <cell r="L1526" t="str">
            <v>CORPORATE</v>
          </cell>
        </row>
        <row r="1527">
          <cell r="A1527" t="str">
            <v>P44</v>
          </cell>
          <cell r="B1527" t="str">
            <v>P44-10-A-MT-4GO-050</v>
          </cell>
          <cell r="C1527">
            <v>936</v>
          </cell>
          <cell r="D1527">
            <v>7002</v>
          </cell>
          <cell r="F1527" t="str">
            <v>Missoula</v>
          </cell>
          <cell r="G1527" t="str">
            <v>BU-907</v>
          </cell>
          <cell r="H1527" t="str">
            <v>ERMI / SIRMI</v>
          </cell>
          <cell r="I1527" t="str">
            <v>ERMI/SIRMI</v>
          </cell>
          <cell r="J1527" t="str">
            <v>ERMI / SIRMI GROUP</v>
          </cell>
          <cell r="K1527" t="str">
            <v>CORPORATE</v>
          </cell>
          <cell r="L1527" t="str">
            <v>CORPORATE</v>
          </cell>
        </row>
        <row r="1528">
          <cell r="A1528" t="str">
            <v>Q31</v>
          </cell>
          <cell r="B1528" t="str">
            <v>Q31-10-A-MI-4FO-050</v>
          </cell>
          <cell r="C1528">
            <v>1036</v>
          </cell>
          <cell r="D1528">
            <v>7003</v>
          </cell>
          <cell r="F1528" t="str">
            <v>Milford Road Landfill</v>
          </cell>
          <cell r="G1528" t="str">
            <v>BU-907</v>
          </cell>
          <cell r="H1528" t="str">
            <v>ERMI / SIRMI</v>
          </cell>
          <cell r="I1528" t="str">
            <v>ERMI/SIRMI</v>
          </cell>
          <cell r="J1528" t="str">
            <v>ERMI / SIRMI GROUP</v>
          </cell>
          <cell r="K1528" t="str">
            <v>CORPORATE</v>
          </cell>
          <cell r="L1528" t="str">
            <v>CORPORATE</v>
          </cell>
        </row>
        <row r="1529">
          <cell r="A1529" t="str">
            <v>Q36</v>
          </cell>
          <cell r="B1529" t="str">
            <v>Q36-10-A-PA-4FO-050</v>
          </cell>
          <cell r="C1529">
            <v>1041</v>
          </cell>
          <cell r="D1529">
            <v>7004</v>
          </cell>
          <cell r="F1529" t="str">
            <v>Mon Valley Landfill</v>
          </cell>
          <cell r="G1529" t="str">
            <v>BU-907</v>
          </cell>
          <cell r="H1529" t="str">
            <v>ERMI / SIRMI</v>
          </cell>
          <cell r="I1529" t="str">
            <v>ERMI/SIRMI</v>
          </cell>
          <cell r="J1529" t="str">
            <v>ERMI / SIRMI GROUP</v>
          </cell>
          <cell r="K1529" t="str">
            <v>CORPORATE</v>
          </cell>
          <cell r="L1529" t="str">
            <v>CORPORATE</v>
          </cell>
        </row>
        <row r="1530">
          <cell r="A1530" t="str">
            <v>Q59</v>
          </cell>
          <cell r="B1530" t="str">
            <v>Q59-10-A-TN-4FO-050</v>
          </cell>
          <cell r="C1530">
            <v>1064</v>
          </cell>
          <cell r="D1530">
            <v>7005</v>
          </cell>
          <cell r="F1530" t="str">
            <v>Twin Oaks Landfill</v>
          </cell>
          <cell r="G1530" t="str">
            <v>BU-907</v>
          </cell>
          <cell r="H1530" t="str">
            <v>ERMI / SIRMI</v>
          </cell>
          <cell r="I1530" t="str">
            <v>ERMI/SIRMI</v>
          </cell>
          <cell r="J1530" t="str">
            <v>ERMI / SIRMI GROUP</v>
          </cell>
          <cell r="K1530" t="str">
            <v>CORPORATE</v>
          </cell>
          <cell r="L1530" t="str">
            <v>CORPORATE</v>
          </cell>
        </row>
        <row r="1531">
          <cell r="A1531" t="str">
            <v>P41</v>
          </cell>
          <cell r="B1531" t="str">
            <v>P41-10-A-OH-4GO-050</v>
          </cell>
          <cell r="C1531">
            <v>933</v>
          </cell>
          <cell r="D1531">
            <v>7006</v>
          </cell>
          <cell r="F1531" t="str">
            <v>Lorain County</v>
          </cell>
          <cell r="G1531" t="str">
            <v>BU-907</v>
          </cell>
          <cell r="H1531" t="str">
            <v>ERMI / SIRMI</v>
          </cell>
          <cell r="I1531" t="str">
            <v>ERMI/SIRMI</v>
          </cell>
          <cell r="J1531" t="str">
            <v>ERMI / SIRMI GROUP</v>
          </cell>
          <cell r="K1531" t="str">
            <v>CORPORATE</v>
          </cell>
          <cell r="L1531" t="str">
            <v>CORPORATE</v>
          </cell>
        </row>
        <row r="1532">
          <cell r="A1532" t="str">
            <v>P10</v>
          </cell>
          <cell r="B1532" t="str">
            <v>P10-10-A-MI-4GO-050</v>
          </cell>
          <cell r="C1532">
            <v>902</v>
          </cell>
          <cell r="D1532">
            <v>7007</v>
          </cell>
          <cell r="F1532" t="str">
            <v>C &amp; C</v>
          </cell>
          <cell r="G1532" t="str">
            <v>BU-907</v>
          </cell>
          <cell r="H1532" t="str">
            <v>ERMI / SIRMI</v>
          </cell>
          <cell r="I1532" t="str">
            <v>ERMI/SIRMI</v>
          </cell>
          <cell r="J1532" t="str">
            <v>ERMI / SIRMI GROUP</v>
          </cell>
          <cell r="K1532" t="str">
            <v>CORPORATE</v>
          </cell>
          <cell r="L1532" t="str">
            <v>CORPORATE</v>
          </cell>
        </row>
        <row r="1533">
          <cell r="A1533" t="str">
            <v>P59</v>
          </cell>
          <cell r="B1533" t="str">
            <v>P59-10-A-MO-4GO-050</v>
          </cell>
          <cell r="C1533">
            <v>951</v>
          </cell>
          <cell r="D1533">
            <v>7008</v>
          </cell>
          <cell r="F1533" t="str">
            <v>Springfield (Lamar)</v>
          </cell>
          <cell r="G1533" t="str">
            <v>BU-907</v>
          </cell>
          <cell r="H1533" t="str">
            <v>ERMI / SIRMI</v>
          </cell>
          <cell r="I1533" t="str">
            <v>ERMI/SIRMI</v>
          </cell>
          <cell r="J1533" t="str">
            <v>ERMI / SIRMI GROUP</v>
          </cell>
          <cell r="K1533" t="str">
            <v>CORPORATE</v>
          </cell>
          <cell r="L1533" t="str">
            <v>CORPORATE</v>
          </cell>
        </row>
        <row r="1534">
          <cell r="A1534" t="str">
            <v>P22</v>
          </cell>
          <cell r="B1534" t="str">
            <v>P22-10-A-KS-4GO-050</v>
          </cell>
          <cell r="C1534">
            <v>914</v>
          </cell>
          <cell r="D1534">
            <v>7009</v>
          </cell>
          <cell r="F1534" t="str">
            <v>Finney County</v>
          </cell>
          <cell r="G1534" t="str">
            <v>BU-907</v>
          </cell>
          <cell r="H1534" t="str">
            <v>ERMI / SIRMI</v>
          </cell>
          <cell r="I1534" t="str">
            <v>ERMI/SIRMI</v>
          </cell>
          <cell r="J1534" t="str">
            <v>ERMI / SIRMI GROUP</v>
          </cell>
          <cell r="K1534" t="str">
            <v>CORPORATE</v>
          </cell>
          <cell r="L1534" t="str">
            <v>CORPORATE</v>
          </cell>
        </row>
        <row r="1535">
          <cell r="A1535" t="str">
            <v>P14</v>
          </cell>
          <cell r="B1535" t="str">
            <v>P14-10-A-NC-4GO-050</v>
          </cell>
          <cell r="C1535">
            <v>906</v>
          </cell>
          <cell r="D1535">
            <v>7010</v>
          </cell>
          <cell r="F1535" t="str">
            <v>Charlotte Motor Speedway (CMS)</v>
          </cell>
          <cell r="G1535" t="str">
            <v>BU-907</v>
          </cell>
          <cell r="H1535" t="str">
            <v>ERMI / SIRMI</v>
          </cell>
          <cell r="I1535" t="str">
            <v>ERMI/SIRMI</v>
          </cell>
          <cell r="J1535" t="str">
            <v>ERMI / SIRMI GROUP</v>
          </cell>
          <cell r="K1535" t="str">
            <v>CORPORATE</v>
          </cell>
          <cell r="L1535" t="str">
            <v>CORPORATE</v>
          </cell>
        </row>
        <row r="1536">
          <cell r="A1536" t="str">
            <v>P68</v>
          </cell>
          <cell r="B1536" t="str">
            <v>P68-10-A-WI-4GO-050</v>
          </cell>
          <cell r="C1536">
            <v>959</v>
          </cell>
          <cell r="D1536">
            <v>7011</v>
          </cell>
          <cell r="F1536" t="str">
            <v>Lake Area 2054 Landfill Closed</v>
          </cell>
          <cell r="G1536" t="str">
            <v>BU-907</v>
          </cell>
          <cell r="H1536" t="str">
            <v>ERMI / SIRMI</v>
          </cell>
          <cell r="I1536" t="str">
            <v>ERMI/SIRMI</v>
          </cell>
          <cell r="J1536" t="str">
            <v>ERMI / SIRMI GROUP</v>
          </cell>
          <cell r="K1536" t="str">
            <v>CORPORATE</v>
          </cell>
          <cell r="L1536" t="str">
            <v>CORPORATE</v>
          </cell>
        </row>
        <row r="1537">
          <cell r="A1537" t="str">
            <v>P69</v>
          </cell>
          <cell r="B1537" t="str">
            <v>P69-10-A-WI-4GO-050</v>
          </cell>
          <cell r="C1537">
            <v>960</v>
          </cell>
          <cell r="D1537">
            <v>7012</v>
          </cell>
          <cell r="F1537" t="str">
            <v>Lake Area S Exp Landfill Clsd</v>
          </cell>
          <cell r="G1537" t="str">
            <v>BU-907</v>
          </cell>
          <cell r="H1537" t="str">
            <v>ERMI / SIRMI</v>
          </cell>
          <cell r="I1537" t="str">
            <v>ERMI/SIRMI</v>
          </cell>
          <cell r="J1537" t="str">
            <v>ERMI / SIRMI GROUP</v>
          </cell>
          <cell r="K1537" t="str">
            <v>CORPORATE</v>
          </cell>
          <cell r="L1537" t="str">
            <v>CORPORATE</v>
          </cell>
        </row>
        <row r="1538">
          <cell r="A1538" t="str">
            <v>P70</v>
          </cell>
          <cell r="B1538" t="str">
            <v>P70-10-A-TX-4GO-050</v>
          </cell>
          <cell r="C1538">
            <v>961</v>
          </cell>
          <cell r="D1538">
            <v>7013</v>
          </cell>
          <cell r="F1538" t="str">
            <v>Galveston County L/F (Closed)</v>
          </cell>
          <cell r="G1538" t="str">
            <v>BU-907</v>
          </cell>
          <cell r="H1538" t="str">
            <v>ERMI / SIRMI</v>
          </cell>
          <cell r="I1538" t="str">
            <v>ERMI/SIRMI</v>
          </cell>
          <cell r="J1538" t="str">
            <v>ERMI / SIRMI GROUP</v>
          </cell>
          <cell r="K1538" t="str">
            <v>CORPORATE</v>
          </cell>
          <cell r="L1538" t="str">
            <v>CORPORATE</v>
          </cell>
        </row>
        <row r="1539">
          <cell r="A1539" t="str">
            <v>Q04</v>
          </cell>
          <cell r="B1539" t="str">
            <v>Q04-10-A-CA-4FO-050</v>
          </cell>
          <cell r="C1539">
            <v>1009</v>
          </cell>
          <cell r="D1539">
            <v>7014</v>
          </cell>
          <cell r="F1539" t="str">
            <v>Azusa L/F</v>
          </cell>
          <cell r="G1539" t="str">
            <v>BU-907</v>
          </cell>
          <cell r="H1539" t="str">
            <v>ERMI / SIRMI</v>
          </cell>
          <cell r="I1539" t="str">
            <v>ERMI/SIRMI</v>
          </cell>
          <cell r="J1539" t="str">
            <v>ERMI / SIRMI GROUP</v>
          </cell>
          <cell r="K1539" t="str">
            <v>CORPORATE</v>
          </cell>
          <cell r="L1539" t="str">
            <v>CORPORATE</v>
          </cell>
        </row>
        <row r="1540">
          <cell r="A1540" t="str">
            <v>Q48</v>
          </cell>
          <cell r="B1540" t="str">
            <v>Q48-10-A-MA-4FO-050</v>
          </cell>
          <cell r="C1540">
            <v>1053</v>
          </cell>
          <cell r="D1540">
            <v>7015</v>
          </cell>
          <cell r="F1540" t="str">
            <v>Randolph Landfill</v>
          </cell>
          <cell r="G1540" t="str">
            <v>BU-907</v>
          </cell>
          <cell r="H1540" t="str">
            <v>ERMI / SIRMI</v>
          </cell>
          <cell r="I1540" t="str">
            <v>ERMI/SIRMI</v>
          </cell>
          <cell r="J1540" t="str">
            <v>ERMI / SIRMI GROUP</v>
          </cell>
          <cell r="K1540" t="str">
            <v>CORPORATE</v>
          </cell>
          <cell r="L1540" t="str">
            <v>CORPORATE</v>
          </cell>
        </row>
        <row r="1541">
          <cell r="A1541" t="str">
            <v>Q14</v>
          </cell>
          <cell r="B1541" t="str">
            <v>Q14-10-A-MA-4FO-050</v>
          </cell>
          <cell r="C1541">
            <v>1019</v>
          </cell>
          <cell r="D1541">
            <v>7016</v>
          </cell>
          <cell r="F1541" t="str">
            <v>East Bridgewater Landfill</v>
          </cell>
          <cell r="G1541" t="str">
            <v>BU-907</v>
          </cell>
          <cell r="H1541" t="str">
            <v>ERMI / SIRMI</v>
          </cell>
          <cell r="I1541" t="str">
            <v>ERMI/SIRMI</v>
          </cell>
          <cell r="J1541" t="str">
            <v>ERMI / SIRMI GROUP</v>
          </cell>
          <cell r="K1541" t="str">
            <v>CORPORATE</v>
          </cell>
          <cell r="L1541" t="str">
            <v>CORPORATE</v>
          </cell>
        </row>
        <row r="1542">
          <cell r="A1542" t="str">
            <v>Q23</v>
          </cell>
          <cell r="B1542" t="str">
            <v>Q23-10-A-MA-4FO-050</v>
          </cell>
          <cell r="C1542">
            <v>1028</v>
          </cell>
          <cell r="D1542">
            <v>7017</v>
          </cell>
          <cell r="F1542" t="str">
            <v>Halifax Landfill</v>
          </cell>
          <cell r="G1542" t="str">
            <v>BU-907</v>
          </cell>
          <cell r="H1542" t="str">
            <v>ERMI / SIRMI</v>
          </cell>
          <cell r="I1542" t="str">
            <v>ERMI/SIRMI</v>
          </cell>
          <cell r="J1542" t="str">
            <v>ERMI / SIRMI GROUP</v>
          </cell>
          <cell r="K1542" t="str">
            <v>CORPORATE</v>
          </cell>
          <cell r="L1542" t="str">
            <v>CORPORATE</v>
          </cell>
        </row>
        <row r="1543">
          <cell r="A1543" t="str">
            <v>Q11</v>
          </cell>
          <cell r="B1543" t="str">
            <v>Q11-10-A-MA-4FO-050</v>
          </cell>
          <cell r="C1543">
            <v>1016</v>
          </cell>
          <cell r="D1543">
            <v>7018</v>
          </cell>
          <cell r="F1543" t="str">
            <v>Chicopee Landfill</v>
          </cell>
          <cell r="G1543" t="str">
            <v>BU-907</v>
          </cell>
          <cell r="H1543" t="str">
            <v>ERMI / SIRMI</v>
          </cell>
          <cell r="I1543" t="str">
            <v>ERMI/SIRMI</v>
          </cell>
          <cell r="J1543" t="str">
            <v>ERMI / SIRMI GROUP</v>
          </cell>
          <cell r="K1543" t="str">
            <v>CORPORATE</v>
          </cell>
          <cell r="L1543" t="str">
            <v>CORPORATE</v>
          </cell>
        </row>
        <row r="1544">
          <cell r="A1544" t="str">
            <v>Q50</v>
          </cell>
          <cell r="B1544" t="str">
            <v>Q50-10-A-VA-4FO-050</v>
          </cell>
          <cell r="C1544">
            <v>1055</v>
          </cell>
          <cell r="D1544">
            <v>7020</v>
          </cell>
          <cell r="F1544" t="str">
            <v>Richmond Landfill</v>
          </cell>
          <cell r="G1544" t="str">
            <v>BU-907</v>
          </cell>
          <cell r="H1544" t="str">
            <v>ERMI / SIRMI</v>
          </cell>
          <cell r="I1544" t="str">
            <v>ERMI/SIRMI</v>
          </cell>
          <cell r="J1544" t="str">
            <v>ERMI / SIRMI GROUP</v>
          </cell>
          <cell r="K1544" t="str">
            <v>CORPORATE</v>
          </cell>
          <cell r="L1544" t="str">
            <v>CORPORATE</v>
          </cell>
        </row>
        <row r="1545">
          <cell r="A1545" t="str">
            <v>Q21</v>
          </cell>
          <cell r="B1545" t="str">
            <v>Q21-10-A-MS-4FO-050</v>
          </cell>
          <cell r="C1545">
            <v>1026</v>
          </cell>
          <cell r="D1545">
            <v>7021</v>
          </cell>
          <cell r="F1545" t="str">
            <v>Gulf Pines Landfill</v>
          </cell>
          <cell r="G1545" t="str">
            <v>BU-907</v>
          </cell>
          <cell r="H1545" t="str">
            <v>ERMI / SIRMI</v>
          </cell>
          <cell r="I1545" t="str">
            <v>ERMI/SIRMI</v>
          </cell>
          <cell r="J1545" t="str">
            <v>ERMI / SIRMI GROUP</v>
          </cell>
          <cell r="K1545" t="str">
            <v>CORPORATE</v>
          </cell>
          <cell r="L1545" t="str">
            <v>CORPORATE</v>
          </cell>
        </row>
        <row r="1546">
          <cell r="A1546" t="str">
            <v>Q24</v>
          </cell>
          <cell r="B1546" t="str">
            <v>Q24-10-A-TX-4FO-050</v>
          </cell>
          <cell r="C1546">
            <v>1029</v>
          </cell>
          <cell r="D1546">
            <v>7022</v>
          </cell>
          <cell r="F1546" t="str">
            <v>Hutchins Landfill</v>
          </cell>
          <cell r="G1546" t="str">
            <v>BU-907</v>
          </cell>
          <cell r="H1546" t="str">
            <v>ERMI / SIRMI</v>
          </cell>
          <cell r="I1546" t="str">
            <v>ERMI/SIRMI</v>
          </cell>
          <cell r="J1546" t="str">
            <v>ERMI / SIRMI GROUP</v>
          </cell>
          <cell r="K1546" t="str">
            <v>CORPORATE</v>
          </cell>
          <cell r="L1546" t="str">
            <v>CORPORATE</v>
          </cell>
        </row>
        <row r="1547">
          <cell r="A1547" t="str">
            <v>Q52</v>
          </cell>
          <cell r="B1547" t="str">
            <v>Q52-10-A-IL-4FO-050</v>
          </cell>
          <cell r="C1547">
            <v>1057</v>
          </cell>
          <cell r="D1547">
            <v>7023</v>
          </cell>
          <cell r="F1547" t="str">
            <v>South Barrington Landfill</v>
          </cell>
          <cell r="G1547" t="str">
            <v>BU-907</v>
          </cell>
          <cell r="H1547" t="str">
            <v>ERMI / SIRMI</v>
          </cell>
          <cell r="I1547" t="str">
            <v>ERMI/SIRMI</v>
          </cell>
          <cell r="J1547" t="str">
            <v>ERMI / SIRMI GROUP</v>
          </cell>
          <cell r="K1547" t="str">
            <v>CORPORATE</v>
          </cell>
          <cell r="L1547" t="str">
            <v>CORPORATE</v>
          </cell>
        </row>
        <row r="1548">
          <cell r="A1548" t="str">
            <v>Q58</v>
          </cell>
          <cell r="B1548" t="str">
            <v>Q58-10-A-WI-4FO-050</v>
          </cell>
          <cell r="C1548">
            <v>1063</v>
          </cell>
          <cell r="D1548">
            <v>7024</v>
          </cell>
          <cell r="F1548" t="str">
            <v>Troy Landfill</v>
          </cell>
          <cell r="G1548" t="str">
            <v>BU-907</v>
          </cell>
          <cell r="H1548" t="str">
            <v>ERMI / SIRMI</v>
          </cell>
          <cell r="I1548" t="str">
            <v>ERMI/SIRMI</v>
          </cell>
          <cell r="J1548" t="str">
            <v>ERMI / SIRMI GROUP</v>
          </cell>
          <cell r="K1548" t="str">
            <v>CORPORATE</v>
          </cell>
          <cell r="L1548" t="str">
            <v>CORPORATE</v>
          </cell>
        </row>
        <row r="1549">
          <cell r="A1549" t="str">
            <v>HA4</v>
          </cell>
          <cell r="B1549" t="str">
            <v>HA4-10-A-AZ-4EO-050</v>
          </cell>
          <cell r="C1549">
            <v>649</v>
          </cell>
          <cell r="D1549">
            <v>7025</v>
          </cell>
          <cell r="F1549" t="str">
            <v>Siegen Lane</v>
          </cell>
          <cell r="G1549" t="str">
            <v>BU-907</v>
          </cell>
          <cell r="H1549" t="str">
            <v>ERMI / SIRMI</v>
          </cell>
          <cell r="I1549" t="str">
            <v>ERMI/SIRMI</v>
          </cell>
          <cell r="J1549" t="str">
            <v>ERMI / SIRMI GROUP</v>
          </cell>
          <cell r="K1549" t="str">
            <v>CORPORATE</v>
          </cell>
          <cell r="L1549" t="str">
            <v>CORPORATE</v>
          </cell>
        </row>
        <row r="1550">
          <cell r="A1550" t="str">
            <v>Q29</v>
          </cell>
          <cell r="B1550" t="str">
            <v>Q29-10-A-TX-4FO-050</v>
          </cell>
          <cell r="C1550">
            <v>1034</v>
          </cell>
          <cell r="D1550">
            <v>7026</v>
          </cell>
          <cell r="F1550" t="str">
            <v>Laporte Landfill</v>
          </cell>
          <cell r="G1550" t="str">
            <v>BU-907</v>
          </cell>
          <cell r="H1550" t="str">
            <v>ERMI / SIRMI</v>
          </cell>
          <cell r="I1550" t="str">
            <v>ERMI/SIRMI</v>
          </cell>
          <cell r="J1550" t="str">
            <v>ERMI / SIRMI GROUP</v>
          </cell>
          <cell r="K1550" t="str">
            <v>CORPORATE</v>
          </cell>
          <cell r="L1550" t="str">
            <v>CORPORATE</v>
          </cell>
        </row>
        <row r="1551">
          <cell r="A1551" t="str">
            <v>HA1</v>
          </cell>
          <cell r="B1551" t="str">
            <v>HA1-10-A-AZ-4EO-050</v>
          </cell>
          <cell r="C1551">
            <v>646</v>
          </cell>
          <cell r="D1551">
            <v>7027</v>
          </cell>
          <cell r="F1551" t="str">
            <v>Carlyss</v>
          </cell>
          <cell r="G1551" t="str">
            <v>BU-907</v>
          </cell>
          <cell r="H1551" t="str">
            <v>ERMI / SIRMI</v>
          </cell>
          <cell r="I1551" t="str">
            <v>ERMI/SIRMI</v>
          </cell>
          <cell r="J1551" t="str">
            <v>ERMI / SIRMI GROUP</v>
          </cell>
          <cell r="K1551" t="str">
            <v>CORPORATE</v>
          </cell>
          <cell r="L1551" t="str">
            <v>CORPORATE</v>
          </cell>
        </row>
        <row r="1552">
          <cell r="A1552" t="str">
            <v>HA2</v>
          </cell>
          <cell r="B1552" t="str">
            <v>HA2-10-A-AZ-4EO-050</v>
          </cell>
          <cell r="C1552">
            <v>647</v>
          </cell>
          <cell r="D1552">
            <v>7028</v>
          </cell>
          <cell r="F1552" t="str">
            <v>E Palestine</v>
          </cell>
          <cell r="G1552" t="str">
            <v>BU-907</v>
          </cell>
          <cell r="H1552" t="str">
            <v>ERMI / SIRMI</v>
          </cell>
          <cell r="I1552" t="str">
            <v>ERMI/SIRMI</v>
          </cell>
          <cell r="J1552" t="str">
            <v>ERMI / SIRMI GROUP</v>
          </cell>
          <cell r="K1552" t="str">
            <v>CORPORATE</v>
          </cell>
          <cell r="L1552" t="str">
            <v>CORPORATE</v>
          </cell>
        </row>
        <row r="1553">
          <cell r="A1553" t="str">
            <v>Q41</v>
          </cell>
          <cell r="B1553" t="str">
            <v>Q41-10-A-NH-4FO-050</v>
          </cell>
          <cell r="C1553">
            <v>1046</v>
          </cell>
          <cell r="D1553">
            <v>7029</v>
          </cell>
          <cell r="F1553" t="str">
            <v>Pelham Landfill</v>
          </cell>
          <cell r="G1553" t="str">
            <v>BU-907</v>
          </cell>
          <cell r="H1553" t="str">
            <v>ERMI / SIRMI</v>
          </cell>
          <cell r="I1553" t="str">
            <v>ERMI/SIRMI</v>
          </cell>
          <cell r="J1553" t="str">
            <v>ERMI / SIRMI GROUP</v>
          </cell>
          <cell r="K1553" t="str">
            <v>CORPORATE</v>
          </cell>
          <cell r="L1553" t="str">
            <v>CORPORATE</v>
          </cell>
        </row>
        <row r="1554">
          <cell r="A1554" t="str">
            <v>Q39</v>
          </cell>
          <cell r="B1554" t="str">
            <v>Q39-10-A-NY-4FO-050</v>
          </cell>
          <cell r="C1554">
            <v>1044</v>
          </cell>
          <cell r="D1554">
            <v>7031</v>
          </cell>
          <cell r="F1554" t="str">
            <v>Niagara Landfill</v>
          </cell>
          <cell r="G1554" t="str">
            <v>BU-907</v>
          </cell>
          <cell r="H1554" t="str">
            <v>ERMI / SIRMI</v>
          </cell>
          <cell r="I1554" t="str">
            <v>ERMI/SIRMI</v>
          </cell>
          <cell r="J1554" t="str">
            <v>ERMI / SIRMI GROUP</v>
          </cell>
          <cell r="K1554" t="str">
            <v>CORPORATE</v>
          </cell>
          <cell r="L1554" t="str">
            <v>CORPORATE</v>
          </cell>
        </row>
        <row r="1555">
          <cell r="A1555" t="str">
            <v>Q28</v>
          </cell>
          <cell r="B1555" t="str">
            <v>Q28-10-A-NY-4FO-050</v>
          </cell>
          <cell r="C1555">
            <v>1033</v>
          </cell>
          <cell r="D1555">
            <v>7032</v>
          </cell>
          <cell r="F1555" t="str">
            <v>Land Rec Landfill</v>
          </cell>
          <cell r="G1555" t="str">
            <v>BU-907</v>
          </cell>
          <cell r="H1555" t="str">
            <v>ERMI / SIRMI</v>
          </cell>
          <cell r="I1555" t="str">
            <v>ERMI/SIRMI</v>
          </cell>
          <cell r="J1555" t="str">
            <v>ERMI / SIRMI GROUP</v>
          </cell>
          <cell r="K1555" t="str">
            <v>CORPORATE</v>
          </cell>
          <cell r="L1555" t="str">
            <v>CORPORATE</v>
          </cell>
        </row>
        <row r="1556">
          <cell r="A1556" t="str">
            <v>Q02</v>
          </cell>
          <cell r="B1556" t="str">
            <v>Q02-10-A-NY-4FO-050</v>
          </cell>
          <cell r="C1556">
            <v>1007</v>
          </cell>
          <cell r="D1556">
            <v>7033</v>
          </cell>
          <cell r="F1556" t="str">
            <v>Amsterdam Landfill</v>
          </cell>
          <cell r="G1556" t="str">
            <v>BU-907</v>
          </cell>
          <cell r="H1556" t="str">
            <v>ERMI / SIRMI</v>
          </cell>
          <cell r="I1556" t="str">
            <v>ERMI/SIRMI</v>
          </cell>
          <cell r="J1556" t="str">
            <v>ERMI / SIRMI GROUP</v>
          </cell>
          <cell r="K1556" t="str">
            <v>CORPORATE</v>
          </cell>
          <cell r="L1556" t="str">
            <v>CORPORATE</v>
          </cell>
        </row>
        <row r="1557">
          <cell r="A1557" t="str">
            <v>Q37</v>
          </cell>
          <cell r="B1557" t="str">
            <v>Q37-10-A-NJ-4FO-050</v>
          </cell>
          <cell r="C1557">
            <v>1042</v>
          </cell>
          <cell r="D1557">
            <v>7034</v>
          </cell>
          <cell r="F1557" t="str">
            <v>Monroe Landfill</v>
          </cell>
          <cell r="G1557" t="str">
            <v>BU-907</v>
          </cell>
          <cell r="H1557" t="str">
            <v>ERMI / SIRMI</v>
          </cell>
          <cell r="I1557" t="str">
            <v>ERMI/SIRMI</v>
          </cell>
          <cell r="J1557" t="str">
            <v>ERMI / SIRMI GROUP</v>
          </cell>
          <cell r="K1557" t="str">
            <v>CORPORATE</v>
          </cell>
          <cell r="L1557" t="str">
            <v>CORPORATE</v>
          </cell>
        </row>
        <row r="1558">
          <cell r="A1558" t="str">
            <v>Q53</v>
          </cell>
          <cell r="B1558" t="str">
            <v>Q53-10-A-NJ-4FO-050</v>
          </cell>
          <cell r="C1558">
            <v>1058</v>
          </cell>
          <cell r="D1558">
            <v>7035</v>
          </cell>
          <cell r="F1558" t="str">
            <v>South Brunswick Landfill</v>
          </cell>
          <cell r="G1558" t="str">
            <v>BU-907</v>
          </cell>
          <cell r="H1558" t="str">
            <v>ERMI / SIRMI</v>
          </cell>
          <cell r="I1558" t="str">
            <v>ERMI/SIRMI</v>
          </cell>
          <cell r="J1558" t="str">
            <v>ERMI / SIRMI GROUP</v>
          </cell>
          <cell r="K1558" t="str">
            <v>CORPORATE</v>
          </cell>
          <cell r="L1558" t="str">
            <v>CORPORATE</v>
          </cell>
        </row>
        <row r="1559">
          <cell r="A1559" t="str">
            <v>Q40</v>
          </cell>
          <cell r="B1559" t="str">
            <v>Q40-10-A-MD-4FO-050</v>
          </cell>
          <cell r="C1559">
            <v>1045</v>
          </cell>
          <cell r="D1559">
            <v>7036</v>
          </cell>
          <cell r="F1559" t="str">
            <v>Norris Landfill</v>
          </cell>
          <cell r="G1559" t="str">
            <v>BU-907</v>
          </cell>
          <cell r="H1559" t="str">
            <v>ERMI / SIRMI</v>
          </cell>
          <cell r="I1559" t="str">
            <v>ERMI/SIRMI</v>
          </cell>
          <cell r="J1559" t="str">
            <v>ERMI / SIRMI GROUP</v>
          </cell>
          <cell r="K1559" t="str">
            <v>CORPORATE</v>
          </cell>
          <cell r="L1559" t="str">
            <v>CORPORATE</v>
          </cell>
        </row>
        <row r="1560">
          <cell r="A1560" t="str">
            <v>Q57</v>
          </cell>
          <cell r="B1560" t="str">
            <v>Q57-10-A-VA-4FO-050</v>
          </cell>
          <cell r="C1560">
            <v>1062</v>
          </cell>
          <cell r="D1560">
            <v>7037</v>
          </cell>
          <cell r="F1560" t="str">
            <v>Telegraph Landfill</v>
          </cell>
          <cell r="G1560" t="str">
            <v>BU-907</v>
          </cell>
          <cell r="H1560" t="str">
            <v>ERMI / SIRMI</v>
          </cell>
          <cell r="I1560" t="str">
            <v>ERMI/SIRMI</v>
          </cell>
          <cell r="J1560" t="str">
            <v>ERMI / SIRMI GROUP</v>
          </cell>
          <cell r="K1560" t="str">
            <v>CORPORATE</v>
          </cell>
          <cell r="L1560" t="str">
            <v>CORPORATE</v>
          </cell>
        </row>
        <row r="1561">
          <cell r="A1561" t="str">
            <v>Q19</v>
          </cell>
          <cell r="B1561" t="str">
            <v>Q19-10-A-PA-4FO-050</v>
          </cell>
          <cell r="C1561">
            <v>1024</v>
          </cell>
          <cell r="D1561">
            <v>7038</v>
          </cell>
          <cell r="F1561" t="str">
            <v>Forest Lawn Landfill</v>
          </cell>
          <cell r="G1561" t="str">
            <v>BU-907</v>
          </cell>
          <cell r="H1561" t="str">
            <v>ERMI / SIRMI</v>
          </cell>
          <cell r="I1561" t="str">
            <v>ERMI/SIRMI</v>
          </cell>
          <cell r="J1561" t="str">
            <v>ERMI / SIRMI GROUP</v>
          </cell>
          <cell r="K1561" t="str">
            <v>CORPORATE</v>
          </cell>
          <cell r="L1561" t="str">
            <v>CORPORATE</v>
          </cell>
        </row>
        <row r="1562">
          <cell r="A1562" t="str">
            <v>Q17</v>
          </cell>
          <cell r="B1562" t="str">
            <v>Q17-10-A-MN-4FO-050</v>
          </cell>
          <cell r="C1562">
            <v>1022</v>
          </cell>
          <cell r="D1562">
            <v>7039</v>
          </cell>
          <cell r="F1562" t="str">
            <v>Flying Cloud Landfill</v>
          </cell>
          <cell r="G1562" t="str">
            <v>BU-907</v>
          </cell>
          <cell r="H1562" t="str">
            <v>ERMI / SIRMI</v>
          </cell>
          <cell r="I1562" t="str">
            <v>ERMI/SIRMI</v>
          </cell>
          <cell r="J1562" t="str">
            <v>ERMI / SIRMI GROUP</v>
          </cell>
          <cell r="K1562" t="str">
            <v>CORPORATE</v>
          </cell>
          <cell r="L1562" t="str">
            <v>CORPORATE</v>
          </cell>
        </row>
        <row r="1563">
          <cell r="A1563" t="str">
            <v>Q49</v>
          </cell>
          <cell r="B1563" t="str">
            <v>Q49-10-A-MO-4FO-050</v>
          </cell>
          <cell r="C1563">
            <v>1054</v>
          </cell>
          <cell r="D1563">
            <v>7040</v>
          </cell>
          <cell r="F1563" t="str">
            <v>Red Bird Landfill</v>
          </cell>
          <cell r="G1563" t="str">
            <v>BU-907</v>
          </cell>
          <cell r="H1563" t="str">
            <v>ERMI / SIRMI</v>
          </cell>
          <cell r="I1563" t="str">
            <v>ERMI/SIRMI</v>
          </cell>
          <cell r="J1563" t="str">
            <v>ERMI / SIRMI GROUP</v>
          </cell>
          <cell r="K1563" t="str">
            <v>CORPORATE</v>
          </cell>
          <cell r="L1563" t="str">
            <v>CORPORATE</v>
          </cell>
        </row>
        <row r="1564">
          <cell r="A1564" t="str">
            <v>Q33</v>
          </cell>
          <cell r="B1564" t="str">
            <v>Q33-10-A-MO-4FO-050</v>
          </cell>
          <cell r="C1564">
            <v>1038</v>
          </cell>
          <cell r="D1564">
            <v>7041</v>
          </cell>
          <cell r="F1564" t="str">
            <v>Missouri City Landfill</v>
          </cell>
          <cell r="G1564" t="str">
            <v>BU-907</v>
          </cell>
          <cell r="H1564" t="str">
            <v>ERMI / SIRMI</v>
          </cell>
          <cell r="I1564" t="str">
            <v>ERMI/SIRMI</v>
          </cell>
          <cell r="J1564" t="str">
            <v>ERMI / SIRMI GROUP</v>
          </cell>
          <cell r="K1564" t="str">
            <v>CORPORATE</v>
          </cell>
          <cell r="L1564" t="str">
            <v>CORPORATE</v>
          </cell>
        </row>
        <row r="1565">
          <cell r="A1565" t="str">
            <v>Q30</v>
          </cell>
          <cell r="B1565" t="str">
            <v>Q30-10-A-OH-4FO-050</v>
          </cell>
          <cell r="C1565">
            <v>1035</v>
          </cell>
          <cell r="D1565">
            <v>7042</v>
          </cell>
          <cell r="F1565" t="str">
            <v>Lorain Co 1 Landfill</v>
          </cell>
          <cell r="G1565" t="str">
            <v>BU-907</v>
          </cell>
          <cell r="H1565" t="str">
            <v>ERMI / SIRMI</v>
          </cell>
          <cell r="I1565" t="str">
            <v>ERMI/SIRMI</v>
          </cell>
          <cell r="J1565" t="str">
            <v>ERMI / SIRMI GROUP</v>
          </cell>
          <cell r="K1565" t="str">
            <v>CORPORATE</v>
          </cell>
          <cell r="L1565" t="str">
            <v>CORPORATE</v>
          </cell>
        </row>
        <row r="1566">
          <cell r="A1566" t="str">
            <v>Q38</v>
          </cell>
          <cell r="B1566" t="str">
            <v>Q38-10-A-IL-4FO-050</v>
          </cell>
          <cell r="C1566">
            <v>1043</v>
          </cell>
          <cell r="D1566">
            <v>7043</v>
          </cell>
          <cell r="F1566" t="str">
            <v>North Chicago Landfill</v>
          </cell>
          <cell r="G1566" t="str">
            <v>BU-907</v>
          </cell>
          <cell r="H1566" t="str">
            <v>ERMI / SIRMI</v>
          </cell>
          <cell r="I1566" t="str">
            <v>ERMI/SIRMI</v>
          </cell>
          <cell r="J1566" t="str">
            <v>ERMI / SIRMI GROUP</v>
          </cell>
          <cell r="K1566" t="str">
            <v>CORPORATE</v>
          </cell>
          <cell r="L1566" t="str">
            <v>CORPORATE</v>
          </cell>
        </row>
        <row r="1567">
          <cell r="A1567" t="str">
            <v>Q18</v>
          </cell>
          <cell r="B1567" t="str">
            <v>Q18-10-A-OH-4FO-050</v>
          </cell>
          <cell r="C1567">
            <v>1023</v>
          </cell>
          <cell r="D1567">
            <v>7044</v>
          </cell>
          <cell r="F1567" t="str">
            <v>Ford Road Landfill</v>
          </cell>
          <cell r="G1567" t="str">
            <v>BU-907</v>
          </cell>
          <cell r="H1567" t="str">
            <v>ERMI / SIRMI</v>
          </cell>
          <cell r="I1567" t="str">
            <v>ERMI/SIRMI</v>
          </cell>
          <cell r="J1567" t="str">
            <v>ERMI / SIRMI GROUP</v>
          </cell>
          <cell r="K1567" t="str">
            <v>CORPORATE</v>
          </cell>
          <cell r="L1567" t="str">
            <v>CORPORATE</v>
          </cell>
        </row>
        <row r="1568">
          <cell r="A1568" t="str">
            <v>Q13</v>
          </cell>
          <cell r="B1568" t="str">
            <v>Q13-10-A-OH-4FO-050</v>
          </cell>
          <cell r="C1568">
            <v>1018</v>
          </cell>
          <cell r="D1568">
            <v>7045</v>
          </cell>
          <cell r="F1568" t="str">
            <v>Duck Creek Landfill</v>
          </cell>
          <cell r="G1568" t="str">
            <v>BU-907</v>
          </cell>
          <cell r="H1568" t="str">
            <v>ERMI / SIRMI</v>
          </cell>
          <cell r="I1568" t="str">
            <v>ERMI/SIRMI</v>
          </cell>
          <cell r="J1568" t="str">
            <v>ERMI / SIRMI GROUP</v>
          </cell>
          <cell r="K1568" t="str">
            <v>CORPORATE</v>
          </cell>
          <cell r="L1568" t="str">
            <v>CORPORATE</v>
          </cell>
        </row>
        <row r="1569">
          <cell r="A1569" t="str">
            <v>Q45</v>
          </cell>
          <cell r="B1569" t="str">
            <v>Q45-10-A-MO-4FO-050</v>
          </cell>
          <cell r="C1569">
            <v>1050</v>
          </cell>
          <cell r="D1569">
            <v>7046</v>
          </cell>
          <cell r="F1569" t="str">
            <v>Plattco Landfill</v>
          </cell>
          <cell r="G1569" t="str">
            <v>BU-907</v>
          </cell>
          <cell r="H1569" t="str">
            <v>ERMI / SIRMI</v>
          </cell>
          <cell r="I1569" t="str">
            <v>ERMI/SIRMI</v>
          </cell>
          <cell r="J1569" t="str">
            <v>ERMI / SIRMI GROUP</v>
          </cell>
          <cell r="K1569" t="str">
            <v>CORPORATE</v>
          </cell>
          <cell r="L1569" t="str">
            <v>CORPORATE</v>
          </cell>
        </row>
        <row r="1570">
          <cell r="A1570" t="str">
            <v>Q15</v>
          </cell>
          <cell r="B1570" t="str">
            <v>Q15-10-A-LA-4FO-050</v>
          </cell>
          <cell r="C1570">
            <v>1020</v>
          </cell>
          <cell r="D1570">
            <v>7047</v>
          </cell>
          <cell r="F1570" t="str">
            <v>East St Charles Landfill</v>
          </cell>
          <cell r="G1570" t="str">
            <v>BU-907</v>
          </cell>
          <cell r="H1570" t="str">
            <v>ERMI / SIRMI</v>
          </cell>
          <cell r="I1570" t="str">
            <v>ERMI/SIRMI</v>
          </cell>
          <cell r="J1570" t="str">
            <v>ERMI / SIRMI GROUP</v>
          </cell>
          <cell r="K1570" t="str">
            <v>CORPORATE</v>
          </cell>
          <cell r="L1570" t="str">
            <v>CORPORATE</v>
          </cell>
        </row>
        <row r="1571">
          <cell r="A1571" t="str">
            <v>Q26</v>
          </cell>
          <cell r="B1571" t="str">
            <v>Q26-10-A-SC-4FO-050</v>
          </cell>
          <cell r="C1571">
            <v>1031</v>
          </cell>
          <cell r="D1571">
            <v>7048</v>
          </cell>
          <cell r="F1571" t="str">
            <v>Jedburg Landfill</v>
          </cell>
          <cell r="G1571" t="str">
            <v>BU-907</v>
          </cell>
          <cell r="H1571" t="str">
            <v>ERMI / SIRMI</v>
          </cell>
          <cell r="I1571" t="str">
            <v>ERMI/SIRMI</v>
          </cell>
          <cell r="J1571" t="str">
            <v>ERMI / SIRMI GROUP</v>
          </cell>
          <cell r="K1571" t="str">
            <v>CORPORATE</v>
          </cell>
          <cell r="L1571" t="str">
            <v>CORPORATE</v>
          </cell>
        </row>
        <row r="1572">
          <cell r="A1572" t="str">
            <v>Q61</v>
          </cell>
          <cell r="B1572" t="str">
            <v>Q61-10-A-GA-4FO-050</v>
          </cell>
          <cell r="C1572">
            <v>1066</v>
          </cell>
          <cell r="D1572">
            <v>7049</v>
          </cell>
          <cell r="F1572" t="str">
            <v>Watts Road Landfill</v>
          </cell>
          <cell r="G1572" t="str">
            <v>BU-907</v>
          </cell>
          <cell r="H1572" t="str">
            <v>ERMI / SIRMI</v>
          </cell>
          <cell r="I1572" t="str">
            <v>ERMI/SIRMI</v>
          </cell>
          <cell r="J1572" t="str">
            <v>ERMI / SIRMI GROUP</v>
          </cell>
          <cell r="K1572" t="str">
            <v>CORPORATE</v>
          </cell>
          <cell r="L1572" t="str">
            <v>CORPORATE</v>
          </cell>
        </row>
        <row r="1573">
          <cell r="A1573" t="str">
            <v>Q60</v>
          </cell>
          <cell r="B1573" t="str">
            <v>Q60-10-A-LA-4FO-050</v>
          </cell>
          <cell r="C1573">
            <v>1065</v>
          </cell>
          <cell r="D1573">
            <v>7050</v>
          </cell>
          <cell r="F1573" t="str">
            <v>West St Charles Landfill</v>
          </cell>
          <cell r="G1573" t="str">
            <v>BU-907</v>
          </cell>
          <cell r="H1573" t="str">
            <v>ERMI / SIRMI</v>
          </cell>
          <cell r="I1573" t="str">
            <v>ERMI/SIRMI</v>
          </cell>
          <cell r="J1573" t="str">
            <v>ERMI / SIRMI GROUP</v>
          </cell>
          <cell r="K1573" t="str">
            <v>CORPORATE</v>
          </cell>
          <cell r="L1573" t="str">
            <v>CORPORATE</v>
          </cell>
        </row>
        <row r="1574">
          <cell r="A1574" t="str">
            <v>Q62</v>
          </cell>
          <cell r="B1574" t="str">
            <v>Q62-10-A-LA-4FO-050</v>
          </cell>
          <cell r="C1574">
            <v>1067</v>
          </cell>
          <cell r="D1574">
            <v>7051</v>
          </cell>
          <cell r="F1574" t="str">
            <v>White Oak Landfill</v>
          </cell>
          <cell r="G1574" t="str">
            <v>BU-907</v>
          </cell>
          <cell r="H1574" t="str">
            <v>ERMI / SIRMI</v>
          </cell>
          <cell r="I1574" t="str">
            <v>ERMI/SIRMI</v>
          </cell>
          <cell r="J1574" t="str">
            <v>ERMI / SIRMI GROUP</v>
          </cell>
          <cell r="K1574" t="str">
            <v>CORPORATE</v>
          </cell>
          <cell r="L1574" t="str">
            <v>CORPORATE</v>
          </cell>
        </row>
        <row r="1575">
          <cell r="A1575" t="str">
            <v>Q01</v>
          </cell>
          <cell r="B1575" t="str">
            <v>Q01-10-A-OK-4FO-050</v>
          </cell>
          <cell r="C1575">
            <v>1006</v>
          </cell>
          <cell r="D1575">
            <v>7052</v>
          </cell>
          <cell r="F1575" t="str">
            <v>51st Street Landfill</v>
          </cell>
          <cell r="G1575" t="str">
            <v>BU-907</v>
          </cell>
          <cell r="H1575" t="str">
            <v>ERMI / SIRMI</v>
          </cell>
          <cell r="I1575" t="str">
            <v>ERMI/SIRMI</v>
          </cell>
          <cell r="J1575" t="str">
            <v>ERMI / SIRMI GROUP</v>
          </cell>
          <cell r="K1575" t="str">
            <v>CORPORATE</v>
          </cell>
          <cell r="L1575" t="str">
            <v>CORPORATE</v>
          </cell>
        </row>
        <row r="1576">
          <cell r="A1576" t="str">
            <v>Q07</v>
          </cell>
          <cell r="B1576" t="str">
            <v>Q07-10-A-CO-4FO-050</v>
          </cell>
          <cell r="C1576">
            <v>1012</v>
          </cell>
          <cell r="D1576">
            <v>7053</v>
          </cell>
          <cell r="F1576" t="str">
            <v>Boulder Landfill</v>
          </cell>
          <cell r="G1576" t="str">
            <v>BU-907</v>
          </cell>
          <cell r="H1576" t="str">
            <v>ERMI / SIRMI</v>
          </cell>
          <cell r="I1576" t="str">
            <v>ERMI/SIRMI</v>
          </cell>
          <cell r="J1576" t="str">
            <v>ERMI / SIRMI GROUP</v>
          </cell>
          <cell r="K1576" t="str">
            <v>CORPORATE</v>
          </cell>
          <cell r="L1576" t="str">
            <v>CORPORATE</v>
          </cell>
        </row>
        <row r="1577">
          <cell r="A1577" t="str">
            <v>Q10</v>
          </cell>
          <cell r="B1577" t="str">
            <v>Q10-10-A-CA-4FO-050</v>
          </cell>
          <cell r="C1577">
            <v>1015</v>
          </cell>
          <cell r="D1577">
            <v>7054</v>
          </cell>
          <cell r="F1577" t="str">
            <v>Chestnut Avenue Landfill</v>
          </cell>
          <cell r="G1577" t="str">
            <v>BU-907</v>
          </cell>
          <cell r="H1577" t="str">
            <v>ERMI / SIRMI</v>
          </cell>
          <cell r="I1577" t="str">
            <v>ERMI/SIRMI</v>
          </cell>
          <cell r="J1577" t="str">
            <v>ERMI / SIRMI GROUP</v>
          </cell>
          <cell r="K1577" t="str">
            <v>CORPORATE</v>
          </cell>
          <cell r="L1577" t="str">
            <v>CORPORATE</v>
          </cell>
        </row>
        <row r="1578">
          <cell r="A1578" t="str">
            <v>Q16</v>
          </cell>
          <cell r="B1578" t="str">
            <v>Q16-10-A-OK-4FO-050</v>
          </cell>
          <cell r="C1578">
            <v>1021</v>
          </cell>
          <cell r="D1578">
            <v>7055</v>
          </cell>
          <cell r="F1578" t="str">
            <v>Fillsand Landfill</v>
          </cell>
          <cell r="G1578" t="str">
            <v>BU-907</v>
          </cell>
          <cell r="H1578" t="str">
            <v>ERMI / SIRMI</v>
          </cell>
          <cell r="I1578" t="str">
            <v>ERMI/SIRMI</v>
          </cell>
          <cell r="J1578" t="str">
            <v>ERMI / SIRMI GROUP</v>
          </cell>
          <cell r="K1578" t="str">
            <v>CORPORATE</v>
          </cell>
          <cell r="L1578" t="str">
            <v>CORPORATE</v>
          </cell>
        </row>
        <row r="1579">
          <cell r="A1579" t="str">
            <v>Q27</v>
          </cell>
          <cell r="B1579" t="str">
            <v>Q27-10-A-CO-4FO-050</v>
          </cell>
          <cell r="C1579">
            <v>1032</v>
          </cell>
          <cell r="D1579">
            <v>7056</v>
          </cell>
          <cell r="F1579" t="str">
            <v>Jeffco 1 Landfill</v>
          </cell>
          <cell r="G1579" t="str">
            <v>BU-907</v>
          </cell>
          <cell r="H1579" t="str">
            <v>ERMI / SIRMI</v>
          </cell>
          <cell r="I1579" t="str">
            <v>ERMI/SIRMI</v>
          </cell>
          <cell r="J1579" t="str">
            <v>ERMI / SIRMI GROUP</v>
          </cell>
          <cell r="K1579" t="str">
            <v>CORPORATE</v>
          </cell>
          <cell r="L1579" t="str">
            <v>CORPORATE</v>
          </cell>
        </row>
        <row r="1580">
          <cell r="A1580" t="str">
            <v>Q42</v>
          </cell>
          <cell r="B1580" t="str">
            <v>Q42-10-A-OK-4FO-050</v>
          </cell>
          <cell r="C1580">
            <v>1047</v>
          </cell>
          <cell r="D1580">
            <v>7057</v>
          </cell>
          <cell r="F1580" t="str">
            <v>Perkins Landfill</v>
          </cell>
          <cell r="G1580" t="str">
            <v>BU-907</v>
          </cell>
          <cell r="H1580" t="str">
            <v>ERMI / SIRMI</v>
          </cell>
          <cell r="I1580" t="str">
            <v>ERMI/SIRMI</v>
          </cell>
          <cell r="J1580" t="str">
            <v>ERMI / SIRMI GROUP</v>
          </cell>
          <cell r="K1580" t="str">
            <v>CORPORATE</v>
          </cell>
          <cell r="L1580" t="str">
            <v>CORPORATE</v>
          </cell>
        </row>
        <row r="1581">
          <cell r="A1581" t="str">
            <v>Q43</v>
          </cell>
          <cell r="B1581" t="str">
            <v>Q43-10-A-TX-4FO-050</v>
          </cell>
          <cell r="C1581">
            <v>1048</v>
          </cell>
          <cell r="D1581">
            <v>7058</v>
          </cell>
          <cell r="F1581" t="str">
            <v>Pinn 1 Landfill</v>
          </cell>
          <cell r="G1581" t="str">
            <v>BU-907</v>
          </cell>
          <cell r="H1581" t="str">
            <v>ERMI / SIRMI</v>
          </cell>
          <cell r="I1581" t="str">
            <v>ERMI/SIRMI</v>
          </cell>
          <cell r="J1581" t="str">
            <v>ERMI / SIRMI GROUP</v>
          </cell>
          <cell r="K1581" t="str">
            <v>CORPORATE</v>
          </cell>
          <cell r="L1581" t="str">
            <v>CORPORATE</v>
          </cell>
        </row>
        <row r="1582">
          <cell r="A1582" t="str">
            <v>Q44</v>
          </cell>
          <cell r="B1582" t="str">
            <v>Q44-10-A-TX-4FO-050</v>
          </cell>
          <cell r="C1582">
            <v>1049</v>
          </cell>
          <cell r="D1582">
            <v>7059</v>
          </cell>
          <cell r="F1582" t="str">
            <v>Pinn 2 Landfill</v>
          </cell>
          <cell r="G1582" t="str">
            <v>BU-907</v>
          </cell>
          <cell r="H1582" t="str">
            <v>ERMI / SIRMI</v>
          </cell>
          <cell r="I1582" t="str">
            <v>ERMI/SIRMI</v>
          </cell>
          <cell r="J1582" t="str">
            <v>ERMI / SIRMI GROUP</v>
          </cell>
          <cell r="K1582" t="str">
            <v>CORPORATE</v>
          </cell>
          <cell r="L1582" t="str">
            <v>CORPORATE</v>
          </cell>
        </row>
        <row r="1583">
          <cell r="A1583" t="str">
            <v>Q46</v>
          </cell>
          <cell r="B1583" t="str">
            <v>Q46-10-A-TX-4FO-050</v>
          </cell>
          <cell r="C1583">
            <v>1051</v>
          </cell>
          <cell r="D1583">
            <v>7060</v>
          </cell>
          <cell r="F1583" t="str">
            <v>Quail Canyon Landfill</v>
          </cell>
          <cell r="G1583" t="str">
            <v>BU-907</v>
          </cell>
          <cell r="H1583" t="str">
            <v>ERMI / SIRMI</v>
          </cell>
          <cell r="I1583" t="str">
            <v>ERMI/SIRMI</v>
          </cell>
          <cell r="J1583" t="str">
            <v>ERMI / SIRMI GROUP</v>
          </cell>
          <cell r="K1583" t="str">
            <v>CORPORATE</v>
          </cell>
          <cell r="L1583" t="str">
            <v>CORPORATE</v>
          </cell>
        </row>
        <row r="1584">
          <cell r="A1584" t="str">
            <v>Q08</v>
          </cell>
          <cell r="B1584" t="str">
            <v>Q08-10-A-TX-4FO-050</v>
          </cell>
          <cell r="C1584">
            <v>1013</v>
          </cell>
          <cell r="D1584">
            <v>7061</v>
          </cell>
          <cell r="F1584" t="str">
            <v>Bridge City Landfill</v>
          </cell>
          <cell r="G1584" t="str">
            <v>BU-907</v>
          </cell>
          <cell r="H1584" t="str">
            <v>ERMI / SIRMI</v>
          </cell>
          <cell r="I1584" t="str">
            <v>ERMI/SIRMI</v>
          </cell>
          <cell r="J1584" t="str">
            <v>ERMI / SIRMI GROUP</v>
          </cell>
          <cell r="K1584" t="str">
            <v>CORPORATE</v>
          </cell>
          <cell r="L1584" t="str">
            <v>CORPORATE</v>
          </cell>
        </row>
        <row r="1585">
          <cell r="A1585" t="str">
            <v>Q22</v>
          </cell>
          <cell r="B1585" t="str">
            <v>Q22-10-A-LA-4FO-050</v>
          </cell>
          <cell r="C1585">
            <v>1027</v>
          </cell>
          <cell r="D1585">
            <v>7062</v>
          </cell>
          <cell r="F1585" t="str">
            <v>Hackberry Landfill</v>
          </cell>
          <cell r="G1585" t="str">
            <v>BU-907</v>
          </cell>
          <cell r="H1585" t="str">
            <v>ERMI / SIRMI</v>
          </cell>
          <cell r="I1585" t="str">
            <v>ERMI/SIRMI</v>
          </cell>
          <cell r="J1585" t="str">
            <v>ERMI / SIRMI GROUP</v>
          </cell>
          <cell r="K1585" t="str">
            <v>CORPORATE</v>
          </cell>
          <cell r="L1585" t="str">
            <v>CORPORATE</v>
          </cell>
        </row>
        <row r="1586">
          <cell r="A1586" t="str">
            <v>Q65</v>
          </cell>
          <cell r="B1586" t="str">
            <v>Q65-10-A-LA-4FO-050</v>
          </cell>
          <cell r="C1586">
            <v>1070</v>
          </cell>
          <cell r="D1586">
            <v>7063</v>
          </cell>
          <cell r="F1586" t="str">
            <v>Woodland Hills Landfill</v>
          </cell>
          <cell r="G1586" t="str">
            <v>BU-907</v>
          </cell>
          <cell r="H1586" t="str">
            <v>ERMI / SIRMI</v>
          </cell>
          <cell r="I1586" t="str">
            <v>ERMI/SIRMI</v>
          </cell>
          <cell r="J1586" t="str">
            <v>ERMI / SIRMI GROUP</v>
          </cell>
          <cell r="K1586" t="str">
            <v>CORPORATE</v>
          </cell>
          <cell r="L1586" t="str">
            <v>CORPORATE</v>
          </cell>
        </row>
        <row r="1587">
          <cell r="A1587" t="str">
            <v>Q05</v>
          </cell>
          <cell r="B1587" t="str">
            <v>Q05-10-A-VA-4FO-050</v>
          </cell>
          <cell r="C1587">
            <v>1010</v>
          </cell>
          <cell r="D1587">
            <v>7064</v>
          </cell>
          <cell r="F1587" t="str">
            <v>Berryville Landfill</v>
          </cell>
          <cell r="G1587" t="str">
            <v>BU-907</v>
          </cell>
          <cell r="H1587" t="str">
            <v>ERMI / SIRMI</v>
          </cell>
          <cell r="I1587" t="str">
            <v>ERMI/SIRMI</v>
          </cell>
          <cell r="J1587" t="str">
            <v>ERMI / SIRMI GROUP</v>
          </cell>
          <cell r="K1587" t="str">
            <v>CORPORATE</v>
          </cell>
          <cell r="L1587" t="str">
            <v>CORPORATE</v>
          </cell>
        </row>
        <row r="1588">
          <cell r="A1588" t="str">
            <v>Q47</v>
          </cell>
          <cell r="B1588" t="str">
            <v>Q47-10-A-MD-4FO-050</v>
          </cell>
          <cell r="C1588">
            <v>1052</v>
          </cell>
          <cell r="D1588">
            <v>7065</v>
          </cell>
          <cell r="F1588" t="str">
            <v>Quarantine Landfill</v>
          </cell>
          <cell r="G1588" t="str">
            <v>BU-907</v>
          </cell>
          <cell r="H1588" t="str">
            <v>ERMI / SIRMI</v>
          </cell>
          <cell r="I1588" t="str">
            <v>ERMI/SIRMI</v>
          </cell>
          <cell r="J1588" t="str">
            <v>ERMI / SIRMI GROUP</v>
          </cell>
          <cell r="K1588" t="str">
            <v>CORPORATE</v>
          </cell>
          <cell r="L1588" t="str">
            <v>CORPORATE</v>
          </cell>
        </row>
        <row r="1589">
          <cell r="A1589" t="str">
            <v>Q54</v>
          </cell>
          <cell r="B1589" t="str">
            <v>Q54-10-A-MD-4FO-050</v>
          </cell>
          <cell r="C1589">
            <v>1059</v>
          </cell>
          <cell r="D1589">
            <v>7066</v>
          </cell>
          <cell r="F1589" t="str">
            <v>Solley Road Landfill</v>
          </cell>
          <cell r="G1589" t="str">
            <v>BU-907</v>
          </cell>
          <cell r="H1589" t="str">
            <v>ERMI / SIRMI</v>
          </cell>
          <cell r="I1589" t="str">
            <v>ERMI/SIRMI</v>
          </cell>
          <cell r="J1589" t="str">
            <v>ERMI / SIRMI GROUP</v>
          </cell>
          <cell r="K1589" t="str">
            <v>CORPORATE</v>
          </cell>
          <cell r="L1589" t="str">
            <v>CORPORATE</v>
          </cell>
        </row>
        <row r="1590">
          <cell r="A1590" t="str">
            <v>Q55</v>
          </cell>
          <cell r="B1590" t="str">
            <v>Q55-10-A-MO-4FO-050</v>
          </cell>
          <cell r="C1590">
            <v>1060</v>
          </cell>
          <cell r="D1590">
            <v>7067</v>
          </cell>
          <cell r="F1590" t="str">
            <v>St Louis Jeffco Landfill</v>
          </cell>
          <cell r="G1590" t="str">
            <v>BU-907</v>
          </cell>
          <cell r="H1590" t="str">
            <v>ERMI / SIRMI</v>
          </cell>
          <cell r="I1590" t="str">
            <v>ERMI/SIRMI</v>
          </cell>
          <cell r="J1590" t="str">
            <v>ERMI / SIRMI GROUP</v>
          </cell>
          <cell r="K1590" t="str">
            <v>CORPORATE</v>
          </cell>
          <cell r="L1590" t="str">
            <v>CORPORATE</v>
          </cell>
        </row>
        <row r="1591">
          <cell r="A1591" t="str">
            <v>HA3</v>
          </cell>
          <cell r="B1591" t="str">
            <v>HA3-10-A-AZ-4EO-050</v>
          </cell>
          <cell r="C1591">
            <v>648</v>
          </cell>
          <cell r="D1591">
            <v>7068</v>
          </cell>
          <cell r="F1591" t="str">
            <v>Geismar</v>
          </cell>
          <cell r="G1591" t="str">
            <v>BU-907</v>
          </cell>
          <cell r="H1591" t="str">
            <v>ERMI / SIRMI</v>
          </cell>
          <cell r="I1591" t="str">
            <v>ERMI/SIRMI</v>
          </cell>
          <cell r="J1591" t="str">
            <v>ERMI / SIRMI GROUP</v>
          </cell>
          <cell r="K1591" t="str">
            <v>CORPORATE</v>
          </cell>
          <cell r="L1591" t="str">
            <v>CORPORATE</v>
          </cell>
        </row>
        <row r="1592">
          <cell r="A1592" t="str">
            <v>Q56</v>
          </cell>
          <cell r="B1592" t="str">
            <v>Q56-10-A-TN-4FO-050</v>
          </cell>
          <cell r="C1592">
            <v>1061</v>
          </cell>
          <cell r="D1592">
            <v>7069</v>
          </cell>
          <cell r="F1592" t="str">
            <v>Sykes Landfill</v>
          </cell>
          <cell r="G1592" t="str">
            <v>BU-907</v>
          </cell>
          <cell r="H1592" t="str">
            <v>ERMI / SIRMI</v>
          </cell>
          <cell r="I1592" t="str">
            <v>ERMI/SIRMI</v>
          </cell>
          <cell r="J1592" t="str">
            <v>ERMI / SIRMI GROUP</v>
          </cell>
          <cell r="K1592" t="str">
            <v>CORPORATE</v>
          </cell>
          <cell r="L1592" t="str">
            <v>CORPORATE</v>
          </cell>
        </row>
        <row r="1593">
          <cell r="A1593" t="str">
            <v>HB4</v>
          </cell>
          <cell r="B1593" t="str">
            <v>HB4-10-A-AZ-4JO-050</v>
          </cell>
          <cell r="C1593">
            <v>654</v>
          </cell>
          <cell r="D1593">
            <v>7070</v>
          </cell>
          <cell r="F1593" t="str">
            <v>Niagara</v>
          </cell>
          <cell r="G1593" t="str">
            <v>BU-907</v>
          </cell>
          <cell r="H1593" t="str">
            <v>ERMI / SIRMI</v>
          </cell>
          <cell r="I1593" t="str">
            <v>ERMI/SIRMI</v>
          </cell>
          <cell r="J1593" t="str">
            <v>ERMI / SIRMI GROUP</v>
          </cell>
          <cell r="K1593" t="str">
            <v>CORPORATE</v>
          </cell>
          <cell r="L1593" t="str">
            <v>CORPORATE</v>
          </cell>
        </row>
        <row r="1594">
          <cell r="A1594" t="str">
            <v>HB1</v>
          </cell>
          <cell r="B1594" t="str">
            <v>HB1-10-A-AZ-4JO-050</v>
          </cell>
          <cell r="C1594">
            <v>651</v>
          </cell>
          <cell r="D1594">
            <v>7071</v>
          </cell>
          <cell r="F1594" t="str">
            <v>Aber Road</v>
          </cell>
          <cell r="G1594" t="str">
            <v>BU-907</v>
          </cell>
          <cell r="H1594" t="str">
            <v>ERMI / SIRMI</v>
          </cell>
          <cell r="I1594" t="str">
            <v>ERMI/SIRMI</v>
          </cell>
          <cell r="J1594" t="str">
            <v>ERMI / SIRMI GROUP</v>
          </cell>
          <cell r="K1594" t="str">
            <v>CORPORATE</v>
          </cell>
          <cell r="L1594" t="str">
            <v>CORPORATE</v>
          </cell>
        </row>
        <row r="1595">
          <cell r="A1595" t="str">
            <v>HB3</v>
          </cell>
          <cell r="B1595" t="str">
            <v>HB3-10-A-AZ-4JO-050</v>
          </cell>
          <cell r="C1595">
            <v>653</v>
          </cell>
          <cell r="D1595">
            <v>7072</v>
          </cell>
          <cell r="F1595" t="str">
            <v>Livingston</v>
          </cell>
          <cell r="G1595" t="str">
            <v>BU-907</v>
          </cell>
          <cell r="H1595" t="str">
            <v>ERMI / SIRMI</v>
          </cell>
          <cell r="I1595" t="str">
            <v>ERMI/SIRMI</v>
          </cell>
          <cell r="J1595" t="str">
            <v>ERMI / SIRMI GROUP</v>
          </cell>
          <cell r="K1595" t="str">
            <v>CORPORATE</v>
          </cell>
          <cell r="L1595" t="str">
            <v>CORPORATE</v>
          </cell>
        </row>
        <row r="1596">
          <cell r="A1596" t="str">
            <v>P21</v>
          </cell>
          <cell r="B1596" t="str">
            <v>P21-10-A-MA-4GO-050</v>
          </cell>
          <cell r="C1596">
            <v>913</v>
          </cell>
          <cell r="D1596">
            <v>7073</v>
          </cell>
          <cell r="F1596" t="str">
            <v>Fall River</v>
          </cell>
          <cell r="G1596" t="str">
            <v>BU-907</v>
          </cell>
          <cell r="H1596" t="str">
            <v>ERMI / SIRMI</v>
          </cell>
          <cell r="I1596" t="str">
            <v>ERMI/SIRMI</v>
          </cell>
          <cell r="J1596" t="str">
            <v>ERMI / SIRMI GROUP</v>
          </cell>
          <cell r="K1596" t="str">
            <v>CORPORATE</v>
          </cell>
          <cell r="L1596" t="str">
            <v>CORPORATE</v>
          </cell>
        </row>
        <row r="1597">
          <cell r="A1597" t="str">
            <v>P65</v>
          </cell>
          <cell r="B1597" t="str">
            <v>P65-10-A-MI-4GO-050</v>
          </cell>
          <cell r="C1597">
            <v>957</v>
          </cell>
          <cell r="D1597">
            <v>7074</v>
          </cell>
          <cell r="F1597" t="str">
            <v>Vienna Junction</v>
          </cell>
          <cell r="G1597" t="str">
            <v>BU-907</v>
          </cell>
          <cell r="H1597" t="str">
            <v>ERMI / SIRMI</v>
          </cell>
          <cell r="I1597" t="str">
            <v>ERMI/SIRMI</v>
          </cell>
          <cell r="J1597" t="str">
            <v>ERMI / SIRMI GROUP</v>
          </cell>
          <cell r="K1597" t="str">
            <v>CORPORATE</v>
          </cell>
          <cell r="L1597" t="str">
            <v>CORPORATE</v>
          </cell>
        </row>
        <row r="1598">
          <cell r="A1598" t="str">
            <v>P49</v>
          </cell>
          <cell r="B1598" t="str">
            <v>P49-10-A-OH-4GO-050</v>
          </cell>
          <cell r="C1598">
            <v>941</v>
          </cell>
          <cell r="D1598">
            <v>7075</v>
          </cell>
          <cell r="F1598" t="str">
            <v>Ohio Demo</v>
          </cell>
          <cell r="G1598" t="str">
            <v>BU-907</v>
          </cell>
          <cell r="H1598" t="str">
            <v>ERMI / SIRMI</v>
          </cell>
          <cell r="I1598" t="str">
            <v>ERMI/SIRMI</v>
          </cell>
          <cell r="J1598" t="str">
            <v>ERMI / SIRMI GROUP</v>
          </cell>
          <cell r="K1598" t="str">
            <v>CORPORATE</v>
          </cell>
          <cell r="L1598" t="str">
            <v>CORPORATE</v>
          </cell>
        </row>
        <row r="1599">
          <cell r="A1599" t="str">
            <v>P12</v>
          </cell>
          <cell r="B1599" t="str">
            <v>P12-10-A-OH-4GO-050</v>
          </cell>
          <cell r="C1599">
            <v>904</v>
          </cell>
          <cell r="D1599">
            <v>7076</v>
          </cell>
          <cell r="F1599" t="str">
            <v>Carbon Limestone (Poland)</v>
          </cell>
          <cell r="G1599" t="str">
            <v>BU-907</v>
          </cell>
          <cell r="H1599" t="str">
            <v>ERMI / SIRMI</v>
          </cell>
          <cell r="I1599" t="str">
            <v>ERMI/SIRMI</v>
          </cell>
          <cell r="J1599" t="str">
            <v>ERMI / SIRMI GROUP</v>
          </cell>
          <cell r="K1599" t="str">
            <v>CORPORATE</v>
          </cell>
          <cell r="L1599" t="str">
            <v>CORPORATE</v>
          </cell>
        </row>
        <row r="1600">
          <cell r="A1600" t="str">
            <v>P06</v>
          </cell>
          <cell r="B1600" t="str">
            <v>P06-10-A-OH-4GO-050</v>
          </cell>
          <cell r="C1600">
            <v>898</v>
          </cell>
          <cell r="D1600">
            <v>7077</v>
          </cell>
          <cell r="F1600" t="str">
            <v>Big Foot Run (Cincinnati)</v>
          </cell>
          <cell r="G1600" t="str">
            <v>BU-907</v>
          </cell>
          <cell r="H1600" t="str">
            <v>ERMI / SIRMI</v>
          </cell>
          <cell r="I1600" t="str">
            <v>ERMI/SIRMI</v>
          </cell>
          <cell r="J1600" t="str">
            <v>ERMI / SIRMI GROUP</v>
          </cell>
          <cell r="K1600" t="str">
            <v>CORPORATE</v>
          </cell>
          <cell r="L1600" t="str">
            <v>CORPORATE</v>
          </cell>
        </row>
        <row r="1601">
          <cell r="A1601" t="str">
            <v>P08</v>
          </cell>
          <cell r="B1601" t="str">
            <v>P08-10-A-OH-4GO-050</v>
          </cell>
          <cell r="C1601">
            <v>900</v>
          </cell>
          <cell r="D1601">
            <v>7078</v>
          </cell>
          <cell r="F1601" t="str">
            <v>Bobmeyer</v>
          </cell>
          <cell r="G1601" t="str">
            <v>BU-907</v>
          </cell>
          <cell r="H1601" t="str">
            <v>ERMI / SIRMI</v>
          </cell>
          <cell r="I1601" t="str">
            <v>ERMI/SIRMI</v>
          </cell>
          <cell r="J1601" t="str">
            <v>ERMI / SIRMI GROUP</v>
          </cell>
          <cell r="K1601" t="str">
            <v>CORPORATE</v>
          </cell>
          <cell r="L1601" t="str">
            <v>CORPORATE</v>
          </cell>
        </row>
        <row r="1602">
          <cell r="A1602" t="str">
            <v>Q06</v>
          </cell>
          <cell r="B1602" t="str">
            <v>Q06-10-A-OH-4FO-050</v>
          </cell>
          <cell r="C1602">
            <v>1011</v>
          </cell>
          <cell r="D1602">
            <v>7079</v>
          </cell>
          <cell r="F1602" t="str">
            <v>Bobmeyer Road L/F</v>
          </cell>
          <cell r="G1602" t="str">
            <v>BU-907</v>
          </cell>
          <cell r="H1602" t="str">
            <v>ERMI / SIRMI</v>
          </cell>
          <cell r="I1602" t="str">
            <v>ERMI/SIRMI</v>
          </cell>
          <cell r="J1602" t="str">
            <v>ERMI / SIRMI GROUP</v>
          </cell>
          <cell r="K1602" t="str">
            <v>CORPORATE</v>
          </cell>
          <cell r="L1602" t="str">
            <v>CORPORATE</v>
          </cell>
        </row>
        <row r="1603">
          <cell r="A1603" t="str">
            <v>Q20</v>
          </cell>
          <cell r="B1603" t="str">
            <v>Q20-10-A-OH-4FO-050</v>
          </cell>
          <cell r="C1603">
            <v>1025</v>
          </cell>
          <cell r="D1603">
            <v>7080</v>
          </cell>
          <cell r="F1603" t="str">
            <v>Glenwillow Landfill</v>
          </cell>
          <cell r="G1603" t="str">
            <v>BU-907</v>
          </cell>
          <cell r="H1603" t="str">
            <v>ERMI / SIRMI</v>
          </cell>
          <cell r="I1603" t="str">
            <v>ERMI/SIRMI</v>
          </cell>
          <cell r="J1603" t="str">
            <v>ERMI / SIRMI GROUP</v>
          </cell>
          <cell r="K1603" t="str">
            <v>CORPORATE</v>
          </cell>
          <cell r="L1603" t="str">
            <v>CORPORATE</v>
          </cell>
        </row>
        <row r="1604">
          <cell r="A1604" t="str">
            <v>P17</v>
          </cell>
          <cell r="B1604" t="str">
            <v>P17-10-A-PA-4GO-050</v>
          </cell>
          <cell r="C1604">
            <v>909</v>
          </cell>
          <cell r="D1604">
            <v>7081</v>
          </cell>
          <cell r="F1604" t="str">
            <v>Conestoga (Morgantown)</v>
          </cell>
          <cell r="G1604" t="str">
            <v>BU-907</v>
          </cell>
          <cell r="H1604" t="str">
            <v>ERMI / SIRMI</v>
          </cell>
          <cell r="I1604" t="str">
            <v>ERMI/SIRMI</v>
          </cell>
          <cell r="J1604" t="str">
            <v>ERMI / SIRMI GROUP</v>
          </cell>
          <cell r="K1604" t="str">
            <v>CORPORATE</v>
          </cell>
          <cell r="L1604" t="str">
            <v>CORPORATE</v>
          </cell>
        </row>
        <row r="1605">
          <cell r="A1605" t="str">
            <v>Q63</v>
          </cell>
          <cell r="B1605" t="str">
            <v>Q63-10-A-OH-4FO-050</v>
          </cell>
          <cell r="C1605">
            <v>1068</v>
          </cell>
          <cell r="D1605">
            <v>7082</v>
          </cell>
          <cell r="F1605" t="str">
            <v>Willow Creek Landfill</v>
          </cell>
          <cell r="G1605" t="str">
            <v>BU-907</v>
          </cell>
          <cell r="H1605" t="str">
            <v>ERMI / SIRMI</v>
          </cell>
          <cell r="I1605" t="str">
            <v>ERMI/SIRMI</v>
          </cell>
          <cell r="J1605" t="str">
            <v>ERMI / SIRMI GROUP</v>
          </cell>
          <cell r="K1605" t="str">
            <v>CORPORATE</v>
          </cell>
          <cell r="L1605" t="str">
            <v>CORPORATE</v>
          </cell>
        </row>
        <row r="1606">
          <cell r="A1606" t="str">
            <v>P30</v>
          </cell>
          <cell r="B1606" t="str">
            <v>P30-10-A-PA-4GO-050</v>
          </cell>
          <cell r="C1606">
            <v>922</v>
          </cell>
          <cell r="D1606">
            <v>7083</v>
          </cell>
          <cell r="F1606" t="str">
            <v>Imperial</v>
          </cell>
          <cell r="G1606" t="str">
            <v>BU-907</v>
          </cell>
          <cell r="H1606" t="str">
            <v>ERMI / SIRMI</v>
          </cell>
          <cell r="I1606" t="str">
            <v>ERMI/SIRMI</v>
          </cell>
          <cell r="J1606" t="str">
            <v>ERMI / SIRMI GROUP</v>
          </cell>
          <cell r="K1606" t="str">
            <v>CORPORATE</v>
          </cell>
          <cell r="L1606" t="str">
            <v>CORPORATE</v>
          </cell>
        </row>
        <row r="1607">
          <cell r="A1607" t="str">
            <v>P51</v>
          </cell>
          <cell r="B1607" t="str">
            <v>P51-10-A-OH-4GO-050</v>
          </cell>
          <cell r="C1607">
            <v>943</v>
          </cell>
          <cell r="D1607">
            <v>7084</v>
          </cell>
          <cell r="F1607" t="str">
            <v>Ottawa County (Sandusky)</v>
          </cell>
          <cell r="G1607" t="str">
            <v>BU-907</v>
          </cell>
          <cell r="H1607" t="str">
            <v>ERMI / SIRMI</v>
          </cell>
          <cell r="I1607" t="str">
            <v>ERMI/SIRMI</v>
          </cell>
          <cell r="J1607" t="str">
            <v>ERMI / SIRMI GROUP</v>
          </cell>
          <cell r="K1607" t="str">
            <v>CORPORATE</v>
          </cell>
          <cell r="L1607" t="str">
            <v>CORPORATE</v>
          </cell>
        </row>
        <row r="1608">
          <cell r="A1608" t="str">
            <v>P50</v>
          </cell>
          <cell r="B1608" t="str">
            <v>P50-10-A-VA-4GO-050</v>
          </cell>
          <cell r="C1608">
            <v>942</v>
          </cell>
          <cell r="D1608">
            <v>7085</v>
          </cell>
          <cell r="F1608" t="str">
            <v>Old Dominion</v>
          </cell>
          <cell r="G1608" t="str">
            <v>BU-907</v>
          </cell>
          <cell r="H1608" t="str">
            <v>ERMI / SIRMI</v>
          </cell>
          <cell r="I1608" t="str">
            <v>ERMI/SIRMI</v>
          </cell>
          <cell r="J1608" t="str">
            <v>ERMI / SIRMI GROUP</v>
          </cell>
          <cell r="K1608" t="str">
            <v>CORPORATE</v>
          </cell>
          <cell r="L1608" t="str">
            <v>CORPORATE</v>
          </cell>
        </row>
        <row r="1609">
          <cell r="A1609" t="str">
            <v>P34</v>
          </cell>
          <cell r="B1609" t="str">
            <v>P34-10-A-VA-4GO-050</v>
          </cell>
          <cell r="C1609">
            <v>926</v>
          </cell>
          <cell r="D1609">
            <v>7086</v>
          </cell>
          <cell r="F1609" t="str">
            <v>King &amp; Queen</v>
          </cell>
          <cell r="G1609" t="str">
            <v>BU-907</v>
          </cell>
          <cell r="H1609" t="str">
            <v>ERMI / SIRMI</v>
          </cell>
          <cell r="I1609" t="str">
            <v>ERMI/SIRMI</v>
          </cell>
          <cell r="J1609" t="str">
            <v>ERMI / SIRMI GROUP</v>
          </cell>
          <cell r="K1609" t="str">
            <v>CORPORATE</v>
          </cell>
          <cell r="L1609" t="str">
            <v>CORPORATE</v>
          </cell>
        </row>
        <row r="1610">
          <cell r="A1610" t="str">
            <v>P55</v>
          </cell>
          <cell r="B1610" t="str">
            <v>P55-10-A-GA-4GO-050</v>
          </cell>
          <cell r="C1610">
            <v>947</v>
          </cell>
          <cell r="D1610">
            <v>7087</v>
          </cell>
          <cell r="F1610" t="str">
            <v>Richland Creek UWL (Buford)</v>
          </cell>
          <cell r="G1610" t="str">
            <v>BU-907</v>
          </cell>
          <cell r="H1610" t="str">
            <v>ERMI / SIRMI</v>
          </cell>
          <cell r="I1610" t="str">
            <v>ERMI/SIRMI</v>
          </cell>
          <cell r="J1610" t="str">
            <v>ERMI / SIRMI GROUP</v>
          </cell>
          <cell r="K1610" t="str">
            <v>CORPORATE</v>
          </cell>
          <cell r="L1610" t="str">
            <v>CORPORATE</v>
          </cell>
        </row>
        <row r="1611">
          <cell r="A1611" t="str">
            <v>P27</v>
          </cell>
          <cell r="B1611" t="str">
            <v>P27-10-A-GA-4GO-050</v>
          </cell>
          <cell r="C1611">
            <v>919</v>
          </cell>
          <cell r="D1611">
            <v>7088</v>
          </cell>
          <cell r="F1611" t="str">
            <v>Hickory Ridge</v>
          </cell>
          <cell r="G1611" t="str">
            <v>BU-907</v>
          </cell>
          <cell r="H1611" t="str">
            <v>ERMI / SIRMI</v>
          </cell>
          <cell r="I1611" t="str">
            <v>ERMI/SIRMI</v>
          </cell>
          <cell r="J1611" t="str">
            <v>ERMI / SIRMI GROUP</v>
          </cell>
          <cell r="K1611" t="str">
            <v>CORPORATE</v>
          </cell>
          <cell r="L1611" t="str">
            <v>CORPORATE</v>
          </cell>
        </row>
        <row r="1612">
          <cell r="A1612" t="str">
            <v>P20</v>
          </cell>
          <cell r="B1612" t="str">
            <v>P20-10-A-GA-4GO-050</v>
          </cell>
          <cell r="C1612">
            <v>912</v>
          </cell>
          <cell r="D1612">
            <v>7089</v>
          </cell>
          <cell r="F1612" t="str">
            <v>East Dekalb C&amp;D (Atlanta)</v>
          </cell>
          <cell r="G1612" t="str">
            <v>BU-907</v>
          </cell>
          <cell r="H1612" t="str">
            <v>ERMI / SIRMI</v>
          </cell>
          <cell r="I1612" t="str">
            <v>ERMI/SIRMI</v>
          </cell>
          <cell r="J1612" t="str">
            <v>ERMI / SIRMI GROUP</v>
          </cell>
          <cell r="K1612" t="str">
            <v>CORPORATE</v>
          </cell>
          <cell r="L1612" t="str">
            <v>CORPORATE</v>
          </cell>
        </row>
        <row r="1613">
          <cell r="A1613" t="str">
            <v>Q51</v>
          </cell>
          <cell r="B1613" t="str">
            <v>Q51-10-A-GA-4FO-050</v>
          </cell>
          <cell r="C1613">
            <v>1056</v>
          </cell>
          <cell r="D1613">
            <v>7090</v>
          </cell>
          <cell r="F1613" t="str">
            <v>Roberts Road Landfill</v>
          </cell>
          <cell r="G1613" t="str">
            <v>BU-907</v>
          </cell>
          <cell r="H1613" t="str">
            <v>ERMI / SIRMI</v>
          </cell>
          <cell r="I1613" t="str">
            <v>ERMI/SIRMI</v>
          </cell>
          <cell r="J1613" t="str">
            <v>ERMI / SIRMI GROUP</v>
          </cell>
          <cell r="K1613" t="str">
            <v>CORPORATE</v>
          </cell>
          <cell r="L1613" t="str">
            <v>CORPORATE</v>
          </cell>
        </row>
        <row r="1614">
          <cell r="A1614" t="str">
            <v>P53</v>
          </cell>
          <cell r="B1614" t="str">
            <v>P53-10-A-AL-4GO-050</v>
          </cell>
          <cell r="C1614">
            <v>945</v>
          </cell>
          <cell r="D1614">
            <v>7091</v>
          </cell>
          <cell r="F1614" t="str">
            <v>Pineview</v>
          </cell>
          <cell r="G1614" t="str">
            <v>BU-907</v>
          </cell>
          <cell r="H1614" t="str">
            <v>ERMI / SIRMI</v>
          </cell>
          <cell r="I1614" t="str">
            <v>ERMI/SIRMI</v>
          </cell>
          <cell r="J1614" t="str">
            <v>ERMI / SIRMI GROUP</v>
          </cell>
          <cell r="K1614" t="str">
            <v>CORPORATE</v>
          </cell>
          <cell r="L1614" t="str">
            <v>CORPORATE</v>
          </cell>
        </row>
        <row r="1615">
          <cell r="A1615" t="str">
            <v>P63</v>
          </cell>
          <cell r="B1615" t="str">
            <v>P63-10-A-AL-4GO-050</v>
          </cell>
          <cell r="C1615">
            <v>955</v>
          </cell>
          <cell r="D1615">
            <v>7092</v>
          </cell>
          <cell r="F1615" t="str">
            <v>Timberlands</v>
          </cell>
          <cell r="G1615" t="str">
            <v>BU-907</v>
          </cell>
          <cell r="H1615" t="str">
            <v>ERMI / SIRMI</v>
          </cell>
          <cell r="I1615" t="str">
            <v>ERMI/SIRMI</v>
          </cell>
          <cell r="J1615" t="str">
            <v>ERMI / SIRMI GROUP</v>
          </cell>
          <cell r="K1615" t="str">
            <v>CORPORATE</v>
          </cell>
          <cell r="L1615" t="str">
            <v>CORPORATE</v>
          </cell>
        </row>
        <row r="1616">
          <cell r="A1616" t="str">
            <v>P57</v>
          </cell>
          <cell r="B1616" t="str">
            <v>P57-10-A-NC-4GO-050</v>
          </cell>
          <cell r="C1616">
            <v>949</v>
          </cell>
          <cell r="D1616">
            <v>7093</v>
          </cell>
          <cell r="F1616" t="str">
            <v>Sampson County</v>
          </cell>
          <cell r="G1616" t="str">
            <v>BU-907</v>
          </cell>
          <cell r="H1616" t="str">
            <v>ERMI / SIRMI</v>
          </cell>
          <cell r="I1616" t="str">
            <v>ERMI/SIRMI</v>
          </cell>
          <cell r="J1616" t="str">
            <v>ERMI / SIRMI GROUP</v>
          </cell>
          <cell r="K1616" t="str">
            <v>CORPORATE</v>
          </cell>
          <cell r="L1616" t="str">
            <v>CORPORATE</v>
          </cell>
        </row>
        <row r="1617">
          <cell r="A1617" t="str">
            <v>P28</v>
          </cell>
          <cell r="B1617" t="str">
            <v>P28-10-A-NC-4GO-050</v>
          </cell>
          <cell r="C1617">
            <v>920</v>
          </cell>
          <cell r="D1617">
            <v>7094</v>
          </cell>
          <cell r="F1617" t="str">
            <v>Holly Springs</v>
          </cell>
          <cell r="G1617" t="str">
            <v>BU-907</v>
          </cell>
          <cell r="H1617" t="str">
            <v>ERMI / SIRMI</v>
          </cell>
          <cell r="I1617" t="str">
            <v>ERMI/SIRMI</v>
          </cell>
          <cell r="J1617" t="str">
            <v>ERMI / SIRMI GROUP</v>
          </cell>
          <cell r="K1617" t="str">
            <v>CORPORATE</v>
          </cell>
          <cell r="L1617" t="str">
            <v>CORPORATE</v>
          </cell>
        </row>
        <row r="1618">
          <cell r="A1618" t="str">
            <v>P33</v>
          </cell>
          <cell r="B1618" t="str">
            <v>P33-10-A-FL-4GO-050</v>
          </cell>
          <cell r="C1618">
            <v>925</v>
          </cell>
          <cell r="D1618">
            <v>7095</v>
          </cell>
          <cell r="F1618" t="str">
            <v>Jones Road</v>
          </cell>
          <cell r="G1618" t="str">
            <v>BU-907</v>
          </cell>
          <cell r="H1618" t="str">
            <v>ERMI / SIRMI</v>
          </cell>
          <cell r="I1618" t="str">
            <v>ERMI/SIRMI</v>
          </cell>
          <cell r="J1618" t="str">
            <v>ERMI / SIRMI GROUP</v>
          </cell>
          <cell r="K1618" t="str">
            <v>CORPORATE</v>
          </cell>
          <cell r="L1618" t="str">
            <v>CORPORATE</v>
          </cell>
        </row>
        <row r="1619">
          <cell r="A1619" t="str">
            <v>P46</v>
          </cell>
          <cell r="B1619" t="str">
            <v>P46-10-A-FL-4GO-050</v>
          </cell>
          <cell r="C1619">
            <v>938</v>
          </cell>
          <cell r="D1619">
            <v>7096</v>
          </cell>
          <cell r="F1619" t="str">
            <v>Nassau</v>
          </cell>
          <cell r="G1619" t="str">
            <v>BU-907</v>
          </cell>
          <cell r="H1619" t="str">
            <v>ERMI / SIRMI</v>
          </cell>
          <cell r="I1619" t="str">
            <v>ERMI/SIRMI</v>
          </cell>
          <cell r="J1619" t="str">
            <v>ERMI / SIRMI GROUP</v>
          </cell>
          <cell r="K1619" t="str">
            <v>CORPORATE</v>
          </cell>
          <cell r="L1619" t="str">
            <v>CORPORATE</v>
          </cell>
        </row>
        <row r="1620">
          <cell r="A1620" t="str">
            <v>P16</v>
          </cell>
          <cell r="B1620" t="str">
            <v>P16-10-A-FL-4GO-050</v>
          </cell>
          <cell r="C1620">
            <v>908</v>
          </cell>
          <cell r="D1620">
            <v>7097</v>
          </cell>
          <cell r="F1620" t="str">
            <v>Cone Road</v>
          </cell>
          <cell r="G1620" t="str">
            <v>BU-907</v>
          </cell>
          <cell r="H1620" t="str">
            <v>ERMI / SIRMI</v>
          </cell>
          <cell r="I1620" t="str">
            <v>ERMI/SIRMI</v>
          </cell>
          <cell r="J1620" t="str">
            <v>ERMI / SIRMI GROUP</v>
          </cell>
          <cell r="K1620" t="str">
            <v>CORPORATE</v>
          </cell>
          <cell r="L1620" t="str">
            <v>CORPORATE</v>
          </cell>
        </row>
        <row r="1621">
          <cell r="A1621" t="str">
            <v>P15</v>
          </cell>
          <cell r="B1621" t="str">
            <v>P15-10-A-LA-4GO-050</v>
          </cell>
          <cell r="C1621">
            <v>907</v>
          </cell>
          <cell r="D1621">
            <v>7098</v>
          </cell>
          <cell r="F1621" t="str">
            <v>Colonial</v>
          </cell>
          <cell r="G1621" t="str">
            <v>BU-907</v>
          </cell>
          <cell r="H1621" t="str">
            <v>ERMI / SIRMI</v>
          </cell>
          <cell r="I1621" t="str">
            <v>ERMI/SIRMI</v>
          </cell>
          <cell r="J1621" t="str">
            <v>ERMI / SIRMI GROUP</v>
          </cell>
          <cell r="K1621" t="str">
            <v>CORPORATE</v>
          </cell>
          <cell r="L1621" t="str">
            <v>CORPORATE</v>
          </cell>
        </row>
        <row r="1622">
          <cell r="A1622" t="str">
            <v>Q03</v>
          </cell>
          <cell r="B1622" t="str">
            <v>Q03-10-A-LA-4FO-050</v>
          </cell>
          <cell r="C1622">
            <v>1008</v>
          </cell>
          <cell r="D1622">
            <v>7099</v>
          </cell>
          <cell r="F1622" t="str">
            <v>Area 90 Landfill</v>
          </cell>
          <cell r="G1622" t="str">
            <v>BU-907</v>
          </cell>
          <cell r="H1622" t="str">
            <v>ERMI / SIRMI</v>
          </cell>
          <cell r="I1622" t="str">
            <v>ERMI/SIRMI</v>
          </cell>
          <cell r="J1622" t="str">
            <v>ERMI / SIRMI GROUP</v>
          </cell>
          <cell r="K1622" t="str">
            <v>CORPORATE</v>
          </cell>
          <cell r="L1622" t="str">
            <v>CORPORATE</v>
          </cell>
        </row>
        <row r="1623">
          <cell r="A1623" t="str">
            <v>Q12</v>
          </cell>
          <cell r="B1623" t="str">
            <v>Q12-10-A-LA-4FO-050</v>
          </cell>
          <cell r="C1623">
            <v>1017</v>
          </cell>
          <cell r="D1623">
            <v>7100</v>
          </cell>
          <cell r="F1623" t="str">
            <v>Crescent Acres Landfill</v>
          </cell>
          <cell r="G1623" t="str">
            <v>BU-907</v>
          </cell>
          <cell r="H1623" t="str">
            <v>ERMI / SIRMI</v>
          </cell>
          <cell r="I1623" t="str">
            <v>ERMI/SIRMI</v>
          </cell>
          <cell r="J1623" t="str">
            <v>ERMI / SIRMI GROUP</v>
          </cell>
          <cell r="K1623" t="str">
            <v>CORPORATE</v>
          </cell>
          <cell r="L1623" t="str">
            <v>CORPORATE</v>
          </cell>
        </row>
        <row r="1624">
          <cell r="A1624" t="str">
            <v>P39</v>
          </cell>
          <cell r="B1624" t="str">
            <v>P39-10-A-MS-4GO-050</v>
          </cell>
          <cell r="C1624">
            <v>931</v>
          </cell>
          <cell r="D1624">
            <v>7101</v>
          </cell>
          <cell r="F1624" t="str">
            <v>Little Dixie</v>
          </cell>
          <cell r="G1624" t="str">
            <v>BU-907</v>
          </cell>
          <cell r="H1624" t="str">
            <v>ERMI / SIRMI</v>
          </cell>
          <cell r="I1624" t="str">
            <v>ERMI/SIRMI</v>
          </cell>
          <cell r="J1624" t="str">
            <v>ERMI / SIRMI GROUP</v>
          </cell>
          <cell r="K1624" t="str">
            <v>CORPORATE</v>
          </cell>
          <cell r="L1624" t="str">
            <v>CORPORATE</v>
          </cell>
        </row>
        <row r="1625">
          <cell r="A1625" t="str">
            <v>P13</v>
          </cell>
          <cell r="B1625" t="str">
            <v>P13-10-A-TN-4GO-050</v>
          </cell>
          <cell r="C1625">
            <v>905</v>
          </cell>
          <cell r="D1625">
            <v>7102</v>
          </cell>
          <cell r="F1625" t="str">
            <v>Carter Valley (Trash Landfill)</v>
          </cell>
          <cell r="G1625" t="str">
            <v>BU-907</v>
          </cell>
          <cell r="H1625" t="str">
            <v>ERMI / SIRMI</v>
          </cell>
          <cell r="I1625" t="str">
            <v>ERMI/SIRMI</v>
          </cell>
          <cell r="J1625" t="str">
            <v>ERMI / SIRMI GROUP</v>
          </cell>
          <cell r="K1625" t="str">
            <v>CORPORATE</v>
          </cell>
          <cell r="L1625" t="str">
            <v>CORPORATE</v>
          </cell>
        </row>
        <row r="1626">
          <cell r="A1626" t="str">
            <v>P32</v>
          </cell>
          <cell r="B1626" t="str">
            <v>P32-10-A-LA-4GO-050</v>
          </cell>
          <cell r="C1626">
            <v>924</v>
          </cell>
          <cell r="D1626">
            <v>7103</v>
          </cell>
          <cell r="F1626" t="str">
            <v>Jefferson Davis</v>
          </cell>
          <cell r="G1626" t="str">
            <v>BU-907</v>
          </cell>
          <cell r="H1626" t="str">
            <v>ERMI / SIRMI</v>
          </cell>
          <cell r="I1626" t="str">
            <v>ERMI/SIRMI</v>
          </cell>
          <cell r="J1626" t="str">
            <v>ERMI / SIRMI GROUP</v>
          </cell>
          <cell r="K1626" t="str">
            <v>CORPORATE</v>
          </cell>
          <cell r="L1626" t="str">
            <v>CORPORATE</v>
          </cell>
        </row>
        <row r="1627">
          <cell r="A1627" t="str">
            <v>P48</v>
          </cell>
          <cell r="B1627" t="str">
            <v>P48-10-A-TN-4GO-050</v>
          </cell>
          <cell r="C1627">
            <v>940</v>
          </cell>
          <cell r="D1627">
            <v>7104</v>
          </cell>
          <cell r="F1627" t="str">
            <v>North Shelby</v>
          </cell>
          <cell r="G1627" t="str">
            <v>BU-907</v>
          </cell>
          <cell r="H1627" t="str">
            <v>ERMI / SIRMI</v>
          </cell>
          <cell r="I1627" t="str">
            <v>ERMI/SIRMI</v>
          </cell>
          <cell r="J1627" t="str">
            <v>ERMI / SIRMI GROUP</v>
          </cell>
          <cell r="K1627" t="str">
            <v>CORPORATE</v>
          </cell>
          <cell r="L1627" t="str">
            <v>CORPORATE</v>
          </cell>
        </row>
        <row r="1628">
          <cell r="A1628" t="str">
            <v>P29</v>
          </cell>
          <cell r="B1628" t="str">
            <v>P29-10-A-TN-4GO-050</v>
          </cell>
          <cell r="C1628">
            <v>921</v>
          </cell>
          <cell r="D1628">
            <v>7105</v>
          </cell>
          <cell r="F1628" t="str">
            <v>Holmes Road (South Shelby)</v>
          </cell>
          <cell r="G1628" t="str">
            <v>BU-907</v>
          </cell>
          <cell r="H1628" t="str">
            <v>ERMI / SIRMI</v>
          </cell>
          <cell r="I1628" t="str">
            <v>ERMI/SIRMI</v>
          </cell>
          <cell r="J1628" t="str">
            <v>ERMI / SIRMI GROUP</v>
          </cell>
          <cell r="K1628" t="str">
            <v>CORPORATE</v>
          </cell>
          <cell r="L1628" t="str">
            <v>CORPORATE</v>
          </cell>
        </row>
        <row r="1629">
          <cell r="A1629" t="str">
            <v>P43</v>
          </cell>
          <cell r="B1629" t="str">
            <v>P43-10-A-TN-4GO-050</v>
          </cell>
          <cell r="C1629">
            <v>935</v>
          </cell>
          <cell r="D1629">
            <v>7106</v>
          </cell>
          <cell r="F1629" t="str">
            <v>Middlepoint (Jefferson Pike)</v>
          </cell>
          <cell r="G1629" t="str">
            <v>BU-907</v>
          </cell>
          <cell r="H1629" t="str">
            <v>ERMI / SIRMI</v>
          </cell>
          <cell r="I1629" t="str">
            <v>ERMI/SIRMI</v>
          </cell>
          <cell r="J1629" t="str">
            <v>ERMI / SIRMI GROUP</v>
          </cell>
          <cell r="K1629" t="str">
            <v>CORPORATE</v>
          </cell>
          <cell r="L1629" t="str">
            <v>CORPORATE</v>
          </cell>
        </row>
        <row r="1630">
          <cell r="A1630" t="str">
            <v>P60</v>
          </cell>
          <cell r="B1630" t="str">
            <v>P60-10-A-TX-4GO-050</v>
          </cell>
          <cell r="C1630">
            <v>952</v>
          </cell>
          <cell r="D1630">
            <v>7107</v>
          </cell>
          <cell r="F1630" t="str">
            <v>Sunset Farms (Austin)</v>
          </cell>
          <cell r="G1630" t="str">
            <v>BU-907</v>
          </cell>
          <cell r="H1630" t="str">
            <v>ERMI / SIRMI</v>
          </cell>
          <cell r="I1630" t="str">
            <v>ERMI/SIRMI</v>
          </cell>
          <cell r="J1630" t="str">
            <v>ERMI / SIRMI GROUP</v>
          </cell>
          <cell r="K1630" t="str">
            <v>CORPORATE</v>
          </cell>
          <cell r="L1630" t="str">
            <v>CORPORATE</v>
          </cell>
        </row>
        <row r="1631">
          <cell r="A1631" t="str">
            <v>P58</v>
          </cell>
          <cell r="B1631" t="str">
            <v>P58-10-A-TX-4GO-050</v>
          </cell>
          <cell r="C1631">
            <v>950</v>
          </cell>
          <cell r="D1631">
            <v>7108</v>
          </cell>
          <cell r="F1631" t="str">
            <v>Sinton</v>
          </cell>
          <cell r="G1631" t="str">
            <v>BU-907</v>
          </cell>
          <cell r="H1631" t="str">
            <v>ERMI / SIRMI</v>
          </cell>
          <cell r="I1631" t="str">
            <v>ERMI/SIRMI</v>
          </cell>
          <cell r="J1631" t="str">
            <v>ERMI / SIRMI GROUP</v>
          </cell>
          <cell r="K1631" t="str">
            <v>CORPORATE</v>
          </cell>
          <cell r="L1631" t="str">
            <v>CORPORATE</v>
          </cell>
        </row>
        <row r="1632">
          <cell r="A1632" t="str">
            <v>P38</v>
          </cell>
          <cell r="B1632" t="str">
            <v>P38-10-A-TX-4GO-050</v>
          </cell>
          <cell r="C1632">
            <v>930</v>
          </cell>
          <cell r="D1632">
            <v>7109</v>
          </cell>
          <cell r="F1632" t="str">
            <v>Lewisville (SWOR)</v>
          </cell>
          <cell r="G1632" t="str">
            <v>BU-907</v>
          </cell>
          <cell r="H1632" t="str">
            <v>ERMI / SIRMI</v>
          </cell>
          <cell r="I1632" t="str">
            <v>ERMI/SIRMI</v>
          </cell>
          <cell r="J1632" t="str">
            <v>ERMI / SIRMI GROUP</v>
          </cell>
          <cell r="K1632" t="str">
            <v>CORPORATE</v>
          </cell>
          <cell r="L1632" t="str">
            <v>CORPORATE</v>
          </cell>
        </row>
        <row r="1633">
          <cell r="A1633" t="str">
            <v>P31</v>
          </cell>
          <cell r="B1633" t="str">
            <v>P31-10-A-TX-4GO-050</v>
          </cell>
          <cell r="C1633">
            <v>923</v>
          </cell>
          <cell r="D1633">
            <v>7110</v>
          </cell>
          <cell r="F1633" t="str">
            <v>Itasca</v>
          </cell>
          <cell r="G1633" t="str">
            <v>BU-907</v>
          </cell>
          <cell r="H1633" t="str">
            <v>ERMI / SIRMI</v>
          </cell>
          <cell r="I1633" t="str">
            <v>ERMI/SIRMI</v>
          </cell>
          <cell r="J1633" t="str">
            <v>ERMI / SIRMI GROUP</v>
          </cell>
          <cell r="K1633" t="str">
            <v>CORPORATE</v>
          </cell>
          <cell r="L1633" t="str">
            <v>CORPORATE</v>
          </cell>
        </row>
        <row r="1634">
          <cell r="A1634" t="str">
            <v>Q25</v>
          </cell>
          <cell r="B1634" t="str">
            <v>Q25-10-A-TX-4FO-050</v>
          </cell>
          <cell r="C1634">
            <v>1030</v>
          </cell>
          <cell r="D1634">
            <v>7111</v>
          </cell>
          <cell r="F1634" t="str">
            <v>Itasca    Landfill</v>
          </cell>
          <cell r="G1634" t="str">
            <v>BU-907</v>
          </cell>
          <cell r="H1634" t="str">
            <v>ERMI / SIRMI</v>
          </cell>
          <cell r="I1634" t="str">
            <v>ERMI/SIRMI</v>
          </cell>
          <cell r="J1634" t="str">
            <v>ERMI / SIRMI GROUP</v>
          </cell>
          <cell r="K1634" t="str">
            <v>CORPORATE</v>
          </cell>
          <cell r="L1634" t="str">
            <v>CORPORATE</v>
          </cell>
        </row>
        <row r="1635">
          <cell r="A1635" t="str">
            <v>P23</v>
          </cell>
          <cell r="B1635" t="str">
            <v>P23-10-A-TX-4GO-050</v>
          </cell>
          <cell r="C1635">
            <v>915</v>
          </cell>
          <cell r="D1635">
            <v>7112</v>
          </cell>
          <cell r="F1635" t="str">
            <v>FM521 (Blueridge)</v>
          </cell>
          <cell r="G1635" t="str">
            <v>BU-907</v>
          </cell>
          <cell r="H1635" t="str">
            <v>ERMI / SIRMI</v>
          </cell>
          <cell r="I1635" t="str">
            <v>ERMI/SIRMI</v>
          </cell>
          <cell r="J1635" t="str">
            <v>ERMI / SIRMI GROUP</v>
          </cell>
          <cell r="K1635" t="str">
            <v>CORPORATE</v>
          </cell>
          <cell r="L1635" t="str">
            <v>CORPORATE</v>
          </cell>
        </row>
        <row r="1636">
          <cell r="A1636" t="str">
            <v>P42</v>
          </cell>
          <cell r="B1636" t="str">
            <v>P42-10-A-TX-4GO-050</v>
          </cell>
          <cell r="C1636">
            <v>934</v>
          </cell>
          <cell r="D1636">
            <v>7113</v>
          </cell>
          <cell r="F1636" t="str">
            <v>McCarty Road</v>
          </cell>
          <cell r="G1636" t="str">
            <v>BU-907</v>
          </cell>
          <cell r="H1636" t="str">
            <v>ERMI / SIRMI</v>
          </cell>
          <cell r="I1636" t="str">
            <v>ERMI/SIRMI</v>
          </cell>
          <cell r="J1636" t="str">
            <v>ERMI / SIRMI GROUP</v>
          </cell>
          <cell r="K1636" t="str">
            <v>CORPORATE</v>
          </cell>
          <cell r="L1636" t="str">
            <v>CORPORATE</v>
          </cell>
        </row>
        <row r="1637">
          <cell r="A1637" t="str">
            <v>P25</v>
          </cell>
          <cell r="B1637" t="str">
            <v>P25-10-A-TX-4GO-050</v>
          </cell>
          <cell r="C1637">
            <v>917</v>
          </cell>
          <cell r="D1637">
            <v>7114</v>
          </cell>
          <cell r="F1637" t="str">
            <v>Galveston County</v>
          </cell>
          <cell r="G1637" t="str">
            <v>BU-907</v>
          </cell>
          <cell r="H1637" t="str">
            <v>ERMI / SIRMI</v>
          </cell>
          <cell r="I1637" t="str">
            <v>ERMI/SIRMI</v>
          </cell>
          <cell r="J1637" t="str">
            <v>ERMI / SIRMI GROUP</v>
          </cell>
          <cell r="K1637" t="str">
            <v>CORPORATE</v>
          </cell>
          <cell r="L1637" t="str">
            <v>CORPORATE</v>
          </cell>
        </row>
        <row r="1638">
          <cell r="A1638" t="str">
            <v>P26</v>
          </cell>
          <cell r="B1638" t="str">
            <v>P26-10-A-TX-4GO-050</v>
          </cell>
          <cell r="C1638">
            <v>918</v>
          </cell>
          <cell r="D1638">
            <v>7115</v>
          </cell>
          <cell r="F1638" t="str">
            <v>Gulf West</v>
          </cell>
          <cell r="G1638" t="str">
            <v>BU-907</v>
          </cell>
          <cell r="H1638" t="str">
            <v>ERMI / SIRMI</v>
          </cell>
          <cell r="I1638" t="str">
            <v>ERMI/SIRMI</v>
          </cell>
          <cell r="J1638" t="str">
            <v>ERMI / SIRMI GROUP</v>
          </cell>
          <cell r="K1638" t="str">
            <v>CORPORATE</v>
          </cell>
          <cell r="L1638" t="str">
            <v>CORPORATE</v>
          </cell>
        </row>
        <row r="1639">
          <cell r="A1639" t="str">
            <v>P66</v>
          </cell>
          <cell r="B1639" t="str">
            <v>P66-10-A-TX-4GO-050</v>
          </cell>
          <cell r="C1639">
            <v>958</v>
          </cell>
          <cell r="D1639">
            <v>7116</v>
          </cell>
          <cell r="F1639" t="str">
            <v>Whispering Pines</v>
          </cell>
          <cell r="G1639" t="str">
            <v>BU-907</v>
          </cell>
          <cell r="H1639" t="str">
            <v>ERMI / SIRMI</v>
          </cell>
          <cell r="I1639" t="str">
            <v>ERMI/SIRMI</v>
          </cell>
          <cell r="J1639" t="str">
            <v>ERMI / SIRMI GROUP</v>
          </cell>
          <cell r="K1639" t="str">
            <v>CORPORATE</v>
          </cell>
          <cell r="L1639" t="str">
            <v>CORPORATE</v>
          </cell>
        </row>
        <row r="1640">
          <cell r="A1640" t="str">
            <v>P40</v>
          </cell>
          <cell r="B1640" t="str">
            <v>P40-10-A-AR-4GO-050</v>
          </cell>
          <cell r="C1640">
            <v>932</v>
          </cell>
          <cell r="D1640">
            <v>7117</v>
          </cell>
          <cell r="F1640" t="str">
            <v>Little Rock</v>
          </cell>
          <cell r="G1640" t="str">
            <v>BU-907</v>
          </cell>
          <cell r="H1640" t="str">
            <v>ERMI / SIRMI</v>
          </cell>
          <cell r="I1640" t="str">
            <v>ERMI/SIRMI</v>
          </cell>
          <cell r="J1640" t="str">
            <v>ERMI / SIRMI GROUP</v>
          </cell>
          <cell r="K1640" t="str">
            <v>CORPORATE</v>
          </cell>
          <cell r="L1640" t="str">
            <v>CORPORATE</v>
          </cell>
        </row>
        <row r="1641">
          <cell r="A1641" t="str">
            <v>P11</v>
          </cell>
          <cell r="B1641" t="str">
            <v>P11-10-A-OK-4GO-050</v>
          </cell>
          <cell r="C1641">
            <v>903</v>
          </cell>
          <cell r="D1641">
            <v>7118</v>
          </cell>
          <cell r="F1641" t="str">
            <v>Canadian Valley (Shawnee)</v>
          </cell>
          <cell r="G1641" t="str">
            <v>BU-907</v>
          </cell>
          <cell r="H1641" t="str">
            <v>ERMI / SIRMI</v>
          </cell>
          <cell r="I1641" t="str">
            <v>ERMI/SIRMI</v>
          </cell>
          <cell r="J1641" t="str">
            <v>ERMI / SIRMI GROUP</v>
          </cell>
          <cell r="K1641" t="str">
            <v>CORPORATE</v>
          </cell>
          <cell r="L1641" t="str">
            <v>CORPORATE</v>
          </cell>
        </row>
        <row r="1642">
          <cell r="A1642" t="str">
            <v>P62</v>
          </cell>
          <cell r="B1642" t="str">
            <v>P62-10-A-TX-4GO-050</v>
          </cell>
          <cell r="C1642">
            <v>954</v>
          </cell>
          <cell r="D1642">
            <v>7119</v>
          </cell>
          <cell r="F1642" t="str">
            <v>Tessman Road</v>
          </cell>
          <cell r="G1642" t="str">
            <v>BU-907</v>
          </cell>
          <cell r="H1642" t="str">
            <v>ERMI / SIRMI</v>
          </cell>
          <cell r="I1642" t="str">
            <v>ERMI/SIRMI</v>
          </cell>
          <cell r="J1642" t="str">
            <v>ERMI / SIRMI GROUP</v>
          </cell>
          <cell r="K1642" t="str">
            <v>CORPORATE</v>
          </cell>
          <cell r="L1642" t="str">
            <v>CORPORATE</v>
          </cell>
        </row>
        <row r="1643">
          <cell r="A1643" t="str">
            <v>P04</v>
          </cell>
          <cell r="B1643" t="str">
            <v>P04-10-A-TX-4GO-050</v>
          </cell>
          <cell r="C1643">
            <v>896</v>
          </cell>
          <cell r="D1643">
            <v>7120</v>
          </cell>
          <cell r="F1643" t="str">
            <v>Beaumont (Golden Triangle)</v>
          </cell>
          <cell r="G1643" t="str">
            <v>BU-907</v>
          </cell>
          <cell r="H1643" t="str">
            <v>ERMI / SIRMI</v>
          </cell>
          <cell r="I1643" t="str">
            <v>ERMI/SIRMI</v>
          </cell>
          <cell r="J1643" t="str">
            <v>ERMI / SIRMI GROUP</v>
          </cell>
          <cell r="K1643" t="str">
            <v>CORPORATE</v>
          </cell>
          <cell r="L1643" t="str">
            <v>CORPORATE</v>
          </cell>
        </row>
        <row r="1644">
          <cell r="A1644" t="str">
            <v>P02</v>
          </cell>
          <cell r="B1644" t="str">
            <v>P02-10-A-TX-4GO-050</v>
          </cell>
          <cell r="C1644">
            <v>894</v>
          </cell>
          <cell r="D1644">
            <v>7121</v>
          </cell>
          <cell r="F1644" t="str">
            <v>Amarillo</v>
          </cell>
          <cell r="G1644" t="str">
            <v>BU-907</v>
          </cell>
          <cell r="H1644" t="str">
            <v>ERMI / SIRMI</v>
          </cell>
          <cell r="I1644" t="str">
            <v>ERMI/SIRMI</v>
          </cell>
          <cell r="J1644" t="str">
            <v>ERMI / SIRMI GROUP</v>
          </cell>
          <cell r="K1644" t="str">
            <v>CORPORATE</v>
          </cell>
          <cell r="L1644" t="str">
            <v>CORPORATE</v>
          </cell>
        </row>
        <row r="1645">
          <cell r="A1645" t="str">
            <v>P18</v>
          </cell>
          <cell r="B1645" t="str">
            <v>P18-10-A-TX-4GO-050</v>
          </cell>
          <cell r="C1645">
            <v>910</v>
          </cell>
          <cell r="D1645">
            <v>7122</v>
          </cell>
          <cell r="F1645" t="str">
            <v>Donna (Rio Grande Valley)</v>
          </cell>
          <cell r="G1645" t="str">
            <v>BU-907</v>
          </cell>
          <cell r="H1645" t="str">
            <v>ERMI / SIRMI</v>
          </cell>
          <cell r="I1645" t="str">
            <v>ERMI/SIRMI</v>
          </cell>
          <cell r="J1645" t="str">
            <v>ERMI / SIRMI GROUP</v>
          </cell>
          <cell r="K1645" t="str">
            <v>CORPORATE</v>
          </cell>
          <cell r="L1645" t="str">
            <v>CORPORATE</v>
          </cell>
        </row>
        <row r="1646">
          <cell r="A1646" t="str">
            <v>P61</v>
          </cell>
          <cell r="B1646" t="str">
            <v>P61-10-A-CA-4GO-050</v>
          </cell>
          <cell r="C1646">
            <v>953</v>
          </cell>
          <cell r="D1646">
            <v>7123</v>
          </cell>
          <cell r="F1646" t="str">
            <v>Sunshine Canyon</v>
          </cell>
          <cell r="G1646" t="str">
            <v>BU-907</v>
          </cell>
          <cell r="H1646" t="str">
            <v>ERMI / SIRMI</v>
          </cell>
          <cell r="I1646" t="str">
            <v>ERMI/SIRMI</v>
          </cell>
          <cell r="J1646" t="str">
            <v>ERMI / SIRMI GROUP</v>
          </cell>
          <cell r="K1646" t="str">
            <v>CORPORATE</v>
          </cell>
          <cell r="L1646" t="str">
            <v>CORPORATE</v>
          </cell>
        </row>
        <row r="1647">
          <cell r="A1647" t="str">
            <v>P35</v>
          </cell>
          <cell r="B1647" t="str">
            <v>P35-10-A-AZ-4GO-050</v>
          </cell>
          <cell r="C1647">
            <v>927</v>
          </cell>
          <cell r="D1647">
            <v>7124</v>
          </cell>
          <cell r="F1647" t="str">
            <v>La Paz County</v>
          </cell>
          <cell r="G1647" t="str">
            <v>BU-907</v>
          </cell>
          <cell r="H1647" t="str">
            <v>ERMI / SIRMI</v>
          </cell>
          <cell r="I1647" t="str">
            <v>ERMI/SIRMI</v>
          </cell>
          <cell r="J1647" t="str">
            <v>ERMI / SIRMI GROUP</v>
          </cell>
          <cell r="K1647" t="str">
            <v>CORPORATE</v>
          </cell>
          <cell r="L1647" t="str">
            <v>CORPORATE</v>
          </cell>
        </row>
        <row r="1648">
          <cell r="A1648" t="str">
            <v>P56</v>
          </cell>
          <cell r="B1648" t="str">
            <v>P56-10-A-CO-4GO-050</v>
          </cell>
          <cell r="C1648">
            <v>948</v>
          </cell>
          <cell r="D1648">
            <v>7125</v>
          </cell>
          <cell r="F1648" t="str">
            <v>RPS Jeffco (Jeffco II)</v>
          </cell>
          <cell r="G1648" t="str">
            <v>BU-907</v>
          </cell>
          <cell r="H1648" t="str">
            <v>ERMI / SIRMI</v>
          </cell>
          <cell r="I1648" t="str">
            <v>ERMI/SIRMI</v>
          </cell>
          <cell r="J1648" t="str">
            <v>ERMI / SIRMI GROUP</v>
          </cell>
          <cell r="K1648" t="str">
            <v>CORPORATE</v>
          </cell>
          <cell r="L1648" t="str">
            <v>CORPORATE</v>
          </cell>
        </row>
        <row r="1649">
          <cell r="A1649" t="str">
            <v>P64</v>
          </cell>
          <cell r="B1649" t="str">
            <v>P64-10-A-CO-4GO-050</v>
          </cell>
          <cell r="C1649">
            <v>956</v>
          </cell>
          <cell r="D1649">
            <v>7126</v>
          </cell>
          <cell r="F1649" t="str">
            <v>Tower</v>
          </cell>
          <cell r="G1649" t="str">
            <v>BU-907</v>
          </cell>
          <cell r="H1649" t="str">
            <v>ERMI / SIRMI</v>
          </cell>
          <cell r="I1649" t="str">
            <v>ERMI/SIRMI</v>
          </cell>
          <cell r="J1649" t="str">
            <v>ERMI / SIRMI GROUP</v>
          </cell>
          <cell r="K1649" t="str">
            <v>CORPORATE</v>
          </cell>
          <cell r="L1649" t="str">
            <v>CORPORATE</v>
          </cell>
        </row>
        <row r="1650">
          <cell r="A1650" t="str">
            <v>P47</v>
          </cell>
          <cell r="B1650" t="str">
            <v>P47-10-A-CA-4GO-050</v>
          </cell>
          <cell r="C1650">
            <v>939</v>
          </cell>
          <cell r="D1650">
            <v>7127</v>
          </cell>
          <cell r="F1650" t="str">
            <v>Newby Island</v>
          </cell>
          <cell r="G1650" t="str">
            <v>BU-907</v>
          </cell>
          <cell r="H1650" t="str">
            <v>ERMI / SIRMI</v>
          </cell>
          <cell r="I1650" t="str">
            <v>ERMI/SIRMI</v>
          </cell>
          <cell r="J1650" t="str">
            <v>ERMI / SIRMI GROUP</v>
          </cell>
          <cell r="K1650" t="str">
            <v>CORPORATE</v>
          </cell>
          <cell r="L1650" t="str">
            <v>CORPORATE</v>
          </cell>
        </row>
        <row r="1651">
          <cell r="A1651" t="str">
            <v>Q09</v>
          </cell>
          <cell r="B1651" t="str">
            <v>Q09-10-A-CA-4FO-050</v>
          </cell>
          <cell r="C1651">
            <v>1014</v>
          </cell>
          <cell r="D1651">
            <v>7128</v>
          </cell>
          <cell r="F1651" t="str">
            <v>Chateau Fresno Landfill</v>
          </cell>
          <cell r="G1651" t="str">
            <v>BU-907</v>
          </cell>
          <cell r="H1651" t="str">
            <v>ERMI / SIRMI</v>
          </cell>
          <cell r="I1651" t="str">
            <v>ERMI/SIRMI</v>
          </cell>
          <cell r="J1651" t="str">
            <v>ERMI / SIRMI GROUP</v>
          </cell>
          <cell r="K1651" t="str">
            <v>CORPORATE</v>
          </cell>
          <cell r="L1651" t="str">
            <v>CORPORATE</v>
          </cell>
        </row>
        <row r="1652">
          <cell r="A1652" t="str">
            <v>P52</v>
          </cell>
          <cell r="B1652" t="str">
            <v>P52-10-A-MN-4GO-050</v>
          </cell>
          <cell r="C1652">
            <v>944</v>
          </cell>
          <cell r="D1652">
            <v>7129</v>
          </cell>
          <cell r="F1652" t="str">
            <v>Pine Bend</v>
          </cell>
          <cell r="G1652" t="str">
            <v>BU-907</v>
          </cell>
          <cell r="H1652" t="str">
            <v>ERMI / SIRMI</v>
          </cell>
          <cell r="I1652" t="str">
            <v>ERMI/SIRMI</v>
          </cell>
          <cell r="J1652" t="str">
            <v>ERMI / SIRMI GROUP</v>
          </cell>
          <cell r="K1652" t="str">
            <v>CORPORATE</v>
          </cell>
          <cell r="L1652" t="str">
            <v>CORPORATE</v>
          </cell>
        </row>
        <row r="1653">
          <cell r="A1653" t="str">
            <v>Q64</v>
          </cell>
          <cell r="B1653" t="str">
            <v>Q64-10-A-MN-4FO-050</v>
          </cell>
          <cell r="C1653">
            <v>1069</v>
          </cell>
          <cell r="D1653">
            <v>7130</v>
          </cell>
          <cell r="F1653" t="str">
            <v>Woodlake Landfill</v>
          </cell>
          <cell r="G1653" t="str">
            <v>BU-907</v>
          </cell>
          <cell r="H1653" t="str">
            <v>ERMI / SIRMI</v>
          </cell>
          <cell r="I1653" t="str">
            <v>ERMI/SIRMI</v>
          </cell>
          <cell r="J1653" t="str">
            <v>ERMI / SIRMI GROUP</v>
          </cell>
          <cell r="K1653" t="str">
            <v>CORPORATE</v>
          </cell>
          <cell r="L1653" t="str">
            <v>CORPORATE</v>
          </cell>
        </row>
        <row r="1654">
          <cell r="A1654" t="str">
            <v>P03</v>
          </cell>
          <cell r="B1654" t="str">
            <v>P03-10-A-MO-4GO-050</v>
          </cell>
          <cell r="C1654">
            <v>895</v>
          </cell>
          <cell r="D1654">
            <v>7131</v>
          </cell>
          <cell r="F1654" t="str">
            <v>Backridge</v>
          </cell>
          <cell r="G1654" t="str">
            <v>BU-907</v>
          </cell>
          <cell r="H1654" t="str">
            <v>ERMI / SIRMI</v>
          </cell>
          <cell r="I1654" t="str">
            <v>ERMI/SIRMI</v>
          </cell>
          <cell r="J1654" t="str">
            <v>ERMI / SIRMI GROUP</v>
          </cell>
          <cell r="K1654" t="str">
            <v>CORPORATE</v>
          </cell>
          <cell r="L1654" t="str">
            <v>CORPORATE</v>
          </cell>
        </row>
        <row r="1655">
          <cell r="A1655" t="str">
            <v>Q35</v>
          </cell>
          <cell r="B1655" t="str">
            <v>Q35-10-A-IL-4FO-050</v>
          </cell>
          <cell r="C1655">
            <v>1040</v>
          </cell>
          <cell r="D1655">
            <v>7132</v>
          </cell>
          <cell r="F1655" t="str">
            <v>Modern Landfill</v>
          </cell>
          <cell r="G1655" t="str">
            <v>BU-907</v>
          </cell>
          <cell r="H1655" t="str">
            <v>ERMI / SIRMI</v>
          </cell>
          <cell r="I1655" t="str">
            <v>ERMI/SIRMI</v>
          </cell>
          <cell r="J1655" t="str">
            <v>ERMI / SIRMI GROUP</v>
          </cell>
          <cell r="K1655" t="str">
            <v>CORPORATE</v>
          </cell>
          <cell r="L1655" t="str">
            <v>CORPORATE</v>
          </cell>
        </row>
        <row r="1656">
          <cell r="A1656" t="str">
            <v>Q34</v>
          </cell>
          <cell r="B1656" t="str">
            <v>Q34-10-A-MO-4FO-050</v>
          </cell>
          <cell r="C1656">
            <v>1039</v>
          </cell>
          <cell r="D1656">
            <v>7133</v>
          </cell>
          <cell r="F1656" t="str">
            <v>Missouri Pass Landfill</v>
          </cell>
          <cell r="G1656" t="str">
            <v>BU-907</v>
          </cell>
          <cell r="H1656" t="str">
            <v>ERMI / SIRMI</v>
          </cell>
          <cell r="I1656" t="str">
            <v>ERMI/SIRMI</v>
          </cell>
          <cell r="J1656" t="str">
            <v>ERMI / SIRMI GROUP</v>
          </cell>
          <cell r="K1656" t="str">
            <v>CORPORATE</v>
          </cell>
          <cell r="L1656" t="str">
            <v>CORPORATE</v>
          </cell>
        </row>
        <row r="1657">
          <cell r="A1657" t="str">
            <v>P36</v>
          </cell>
          <cell r="B1657" t="str">
            <v>P36-10-A-WI-4GO-050</v>
          </cell>
          <cell r="C1657">
            <v>928</v>
          </cell>
          <cell r="D1657">
            <v>7134</v>
          </cell>
          <cell r="F1657" t="str">
            <v>LAD (Rice Lake)</v>
          </cell>
          <cell r="G1657" t="str">
            <v>BU-907</v>
          </cell>
          <cell r="H1657" t="str">
            <v>ERMI / SIRMI</v>
          </cell>
          <cell r="I1657" t="str">
            <v>ERMI/SIRMI</v>
          </cell>
          <cell r="J1657" t="str">
            <v>ERMI / SIRMI GROUP</v>
          </cell>
          <cell r="K1657" t="str">
            <v>CORPORATE</v>
          </cell>
          <cell r="L1657" t="str">
            <v>CORPORATE</v>
          </cell>
        </row>
        <row r="1658">
          <cell r="A1658" t="str">
            <v>Q32</v>
          </cell>
          <cell r="B1658" t="str">
            <v>Q32-10-A-IL-4FO-050</v>
          </cell>
          <cell r="C1658">
            <v>1037</v>
          </cell>
          <cell r="D1658">
            <v>7135</v>
          </cell>
          <cell r="F1658" t="str">
            <v>Mallard Lake Landfill</v>
          </cell>
          <cell r="G1658" t="str">
            <v>BU-907</v>
          </cell>
          <cell r="H1658" t="str">
            <v>ERMI / SIRMI</v>
          </cell>
          <cell r="I1658" t="str">
            <v>ERMI/SIRMI</v>
          </cell>
          <cell r="J1658" t="str">
            <v>ERMI / SIRMI GROUP</v>
          </cell>
          <cell r="K1658" t="str">
            <v>CORPORATE</v>
          </cell>
          <cell r="L1658" t="str">
            <v>CORPORATE</v>
          </cell>
        </row>
        <row r="1659">
          <cell r="A1659" t="str">
            <v>P37</v>
          </cell>
          <cell r="B1659" t="str">
            <v>P37-10-A-IN-4GO-050</v>
          </cell>
          <cell r="C1659">
            <v>929</v>
          </cell>
          <cell r="D1659">
            <v>7136</v>
          </cell>
          <cell r="F1659" t="str">
            <v>Laubscher Meadows (Evansville)</v>
          </cell>
          <cell r="G1659" t="str">
            <v>BU-907</v>
          </cell>
          <cell r="H1659" t="str">
            <v>ERMI / SIRMI</v>
          </cell>
          <cell r="I1659" t="str">
            <v>ERMI/SIRMI</v>
          </cell>
          <cell r="J1659" t="str">
            <v>ERMI / SIRMI GROUP</v>
          </cell>
          <cell r="K1659" t="str">
            <v>CORPORATE</v>
          </cell>
          <cell r="L1659" t="str">
            <v>CORPORATE</v>
          </cell>
        </row>
        <row r="1660">
          <cell r="A1660" t="str">
            <v>P01</v>
          </cell>
          <cell r="B1660" t="str">
            <v>P01-10-A-TX-4GO-050</v>
          </cell>
          <cell r="C1660">
            <v>893</v>
          </cell>
          <cell r="D1660">
            <v>7137</v>
          </cell>
          <cell r="F1660" t="str">
            <v>Abilene</v>
          </cell>
          <cell r="G1660" t="str">
            <v>BU-907</v>
          </cell>
          <cell r="H1660" t="str">
            <v>ERMI / SIRMI</v>
          </cell>
          <cell r="I1660" t="str">
            <v>ERMI/SIRMI</v>
          </cell>
          <cell r="J1660" t="str">
            <v>ERMI / SIRMI GROUP</v>
          </cell>
          <cell r="K1660" t="str">
            <v>CORPORATE</v>
          </cell>
          <cell r="L1660" t="str">
            <v>CORPORATE</v>
          </cell>
        </row>
        <row r="1661">
          <cell r="A1661" t="str">
            <v>P54</v>
          </cell>
          <cell r="B1661" t="str">
            <v>P54-10-A-FL-4GO-050</v>
          </cell>
          <cell r="C1661">
            <v>946</v>
          </cell>
          <cell r="D1661">
            <v>7138</v>
          </cell>
          <cell r="F1661" t="str">
            <v>Polk County</v>
          </cell>
          <cell r="G1661" t="str">
            <v>BU-907</v>
          </cell>
          <cell r="H1661" t="str">
            <v>ERMI / SIRMI</v>
          </cell>
          <cell r="I1661" t="str">
            <v>ERMI/SIRMI</v>
          </cell>
          <cell r="J1661" t="str">
            <v>ERMI / SIRMI GROUP</v>
          </cell>
          <cell r="K1661" t="str">
            <v>CORPORATE</v>
          </cell>
          <cell r="L1661" t="str">
            <v>CORPORATE</v>
          </cell>
        </row>
        <row r="1662">
          <cell r="A1662" t="str">
            <v>P24</v>
          </cell>
          <cell r="B1662" t="str">
            <v>P24-10-A-CO-4GO-050</v>
          </cell>
          <cell r="C1662">
            <v>916</v>
          </cell>
          <cell r="D1662">
            <v>7139</v>
          </cell>
          <cell r="F1662" t="str">
            <v>Fountain Valley</v>
          </cell>
          <cell r="G1662" t="str">
            <v>BU-907</v>
          </cell>
          <cell r="H1662" t="str">
            <v>ERMI / SIRMI</v>
          </cell>
          <cell r="I1662" t="str">
            <v>ERMI/SIRMI</v>
          </cell>
          <cell r="J1662" t="str">
            <v>ERMI / SIRMI GROUP</v>
          </cell>
          <cell r="K1662" t="str">
            <v>CORPORATE</v>
          </cell>
          <cell r="L1662" t="str">
            <v>CORPORATE</v>
          </cell>
        </row>
        <row r="1663">
          <cell r="A1663" t="str">
            <v>P45</v>
          </cell>
          <cell r="B1663" t="str">
            <v>P45-10-A-AL-4GO-050</v>
          </cell>
          <cell r="C1663">
            <v>937</v>
          </cell>
          <cell r="D1663">
            <v>7140</v>
          </cell>
          <cell r="F1663" t="str">
            <v>Morris Farms</v>
          </cell>
          <cell r="G1663" t="str">
            <v>BU-907</v>
          </cell>
          <cell r="H1663" t="str">
            <v>ERMI / SIRMI</v>
          </cell>
          <cell r="I1663" t="str">
            <v>ERMI/SIRMI</v>
          </cell>
          <cell r="J1663" t="str">
            <v>ERMI / SIRMI GROUP</v>
          </cell>
          <cell r="K1663" t="str">
            <v>CORPORATE</v>
          </cell>
          <cell r="L1663" t="str">
            <v>CORPORATE</v>
          </cell>
        </row>
        <row r="1664">
          <cell r="A1664" t="str">
            <v>P05</v>
          </cell>
          <cell r="B1664" t="str">
            <v>P05-10-A-KY-4GO-050</v>
          </cell>
          <cell r="C1664">
            <v>897</v>
          </cell>
          <cell r="D1664">
            <v>7141</v>
          </cell>
          <cell r="F1664" t="str">
            <v>Benson Valley (Frankfurt)</v>
          </cell>
          <cell r="G1664" t="str">
            <v>BU-907</v>
          </cell>
          <cell r="H1664" t="str">
            <v>ERMI / SIRMI</v>
          </cell>
          <cell r="I1664" t="str">
            <v>ERMI/SIRMI</v>
          </cell>
          <cell r="J1664" t="str">
            <v>ERMI / SIRMI GROUP</v>
          </cell>
          <cell r="K1664" t="str">
            <v>CORPORATE</v>
          </cell>
          <cell r="L1664" t="str">
            <v>CORPORATE</v>
          </cell>
        </row>
        <row r="1665">
          <cell r="A1665" t="str">
            <v>P07</v>
          </cell>
          <cell r="B1665" t="str">
            <v>P07-10-A-MS-4GO-050</v>
          </cell>
          <cell r="C1665">
            <v>899</v>
          </cell>
          <cell r="D1665">
            <v>7142</v>
          </cell>
          <cell r="F1665" t="str">
            <v>Big River (Greenville)</v>
          </cell>
          <cell r="G1665" t="str">
            <v>BU-907</v>
          </cell>
          <cell r="H1665" t="str">
            <v>ERMI / SIRMI</v>
          </cell>
          <cell r="I1665" t="str">
            <v>ERMI/SIRMI</v>
          </cell>
          <cell r="J1665" t="str">
            <v>ERMI / SIRMI GROUP</v>
          </cell>
          <cell r="K1665" t="str">
            <v>CORPORATE</v>
          </cell>
          <cell r="L1665" t="str">
            <v>CORPORATE</v>
          </cell>
        </row>
        <row r="1666">
          <cell r="A1666" t="str">
            <v>P19</v>
          </cell>
          <cell r="B1666" t="str">
            <v>P19-10-A-OK-4GO-050</v>
          </cell>
          <cell r="C1666">
            <v>911</v>
          </cell>
          <cell r="D1666">
            <v>7143</v>
          </cell>
          <cell r="F1666" t="str">
            <v>Earth Tech (Red Bird, 51b)</v>
          </cell>
          <cell r="G1666" t="str">
            <v>BU-907</v>
          </cell>
          <cell r="H1666" t="str">
            <v>ERMI / SIRMI</v>
          </cell>
          <cell r="I1666" t="str">
            <v>ERMI/SIRMI</v>
          </cell>
          <cell r="J1666" t="str">
            <v>ERMI / SIRMI GROUP</v>
          </cell>
          <cell r="K1666" t="str">
            <v>CORPORATE</v>
          </cell>
          <cell r="L1666" t="str">
            <v>CORPORATE</v>
          </cell>
        </row>
        <row r="1667">
          <cell r="A1667" t="str">
            <v>P09</v>
          </cell>
          <cell r="B1667" t="str">
            <v>P09-10-A-OK-4GO-050</v>
          </cell>
          <cell r="C1667">
            <v>901</v>
          </cell>
          <cell r="D1667">
            <v>7144</v>
          </cell>
          <cell r="F1667" t="str">
            <v>Broken Arrow</v>
          </cell>
          <cell r="G1667" t="str">
            <v>BU-907</v>
          </cell>
          <cell r="H1667" t="str">
            <v>ERMI / SIRMI</v>
          </cell>
          <cell r="I1667" t="str">
            <v>ERMI/SIRMI</v>
          </cell>
          <cell r="J1667" t="str">
            <v>ERMI / SIRMI GROUP</v>
          </cell>
          <cell r="K1667" t="str">
            <v>CORPORATE</v>
          </cell>
          <cell r="L1667" t="str">
            <v>CORPORATE</v>
          </cell>
        </row>
        <row r="1668">
          <cell r="A1668" t="str">
            <v>HA0</v>
          </cell>
          <cell r="B1668" t="str">
            <v>HA0-10-A-AZ-4EO-050</v>
          </cell>
          <cell r="C1668">
            <v>645</v>
          </cell>
          <cell r="D1668">
            <v>7200</v>
          </cell>
          <cell r="F1668" t="str">
            <v>General Liability</v>
          </cell>
          <cell r="G1668" t="str">
            <v>BU-907</v>
          </cell>
          <cell r="H1668" t="str">
            <v>ERMI / SIRMI</v>
          </cell>
          <cell r="I1668" t="str">
            <v>ERMI/SIRMI</v>
          </cell>
          <cell r="J1668" t="str">
            <v>ERMI / SIRMI GROUP</v>
          </cell>
          <cell r="K1668" t="str">
            <v>CORPORATE</v>
          </cell>
          <cell r="L1668" t="str">
            <v>CORPORATE</v>
          </cell>
        </row>
        <row r="1669">
          <cell r="A1669" t="str">
            <v>HB0</v>
          </cell>
          <cell r="B1669" t="str">
            <v>HB0-10-A-AZ-4JO-050</v>
          </cell>
          <cell r="C1669">
            <v>650</v>
          </cell>
          <cell r="D1669">
            <v>7201</v>
          </cell>
          <cell r="F1669" t="str">
            <v>General Liability</v>
          </cell>
          <cell r="G1669" t="str">
            <v>BU-907</v>
          </cell>
          <cell r="H1669" t="str">
            <v>ERMI / SIRMI</v>
          </cell>
          <cell r="I1669" t="str">
            <v>ERMI/SIRMI</v>
          </cell>
          <cell r="J1669" t="str">
            <v>ERMI / SIRMI GROUP</v>
          </cell>
          <cell r="K1669" t="str">
            <v>CORPORATE</v>
          </cell>
          <cell r="L1669" t="str">
            <v>CORPORATE</v>
          </cell>
        </row>
        <row r="1670">
          <cell r="A1670" t="str">
            <v>PA1</v>
          </cell>
          <cell r="B1670" t="str">
            <v>PA1-10-A-AZ-68O-050</v>
          </cell>
          <cell r="C1670">
            <v>962</v>
          </cell>
          <cell r="D1670">
            <v>7202</v>
          </cell>
          <cell r="F1670" t="str">
            <v>Bridgeton OU2</v>
          </cell>
          <cell r="G1670" t="str">
            <v>BU-907</v>
          </cell>
          <cell r="H1670" t="str">
            <v>ERMI / SIRMI</v>
          </cell>
          <cell r="I1670" t="str">
            <v>ERMI/SIRMI</v>
          </cell>
          <cell r="J1670" t="str">
            <v>ERMI / SIRMI GROUP</v>
          </cell>
          <cell r="K1670" t="str">
            <v>CORPORATE</v>
          </cell>
          <cell r="L1670" t="str">
            <v>CORPORATE</v>
          </cell>
        </row>
        <row r="1671">
          <cell r="A1671" t="str">
            <v>PA2</v>
          </cell>
          <cell r="B1671" t="str">
            <v>PA2-10-A-AZ-68O-050</v>
          </cell>
          <cell r="C1671">
            <v>963</v>
          </cell>
          <cell r="D1671">
            <v>7203</v>
          </cell>
          <cell r="F1671" t="str">
            <v>Bridgeton OU1 West Lake</v>
          </cell>
          <cell r="G1671" t="str">
            <v>BU-907</v>
          </cell>
          <cell r="H1671" t="str">
            <v>ERMI / SIRMI</v>
          </cell>
          <cell r="I1671" t="str">
            <v>ERMI/SIRMI</v>
          </cell>
          <cell r="J1671" t="str">
            <v>ERMI / SIRMI GROUP</v>
          </cell>
          <cell r="K1671" t="str">
            <v>CORPORATE</v>
          </cell>
          <cell r="L1671" t="str">
            <v>CORPORATE</v>
          </cell>
        </row>
        <row r="1672">
          <cell r="A1672" t="str">
            <v>PA3</v>
          </cell>
          <cell r="B1672" t="str">
            <v>PA3-10-A-AZ-68O-050</v>
          </cell>
          <cell r="C1672">
            <v>964</v>
          </cell>
          <cell r="D1672">
            <v>7204</v>
          </cell>
          <cell r="F1672" t="str">
            <v>G &amp; H</v>
          </cell>
          <cell r="G1672" t="str">
            <v>BU-907</v>
          </cell>
          <cell r="H1672" t="str">
            <v>ERMI / SIRMI</v>
          </cell>
          <cell r="I1672" t="str">
            <v>ERMI/SIRMI</v>
          </cell>
          <cell r="J1672" t="str">
            <v>ERMI / SIRMI GROUP</v>
          </cell>
          <cell r="K1672" t="str">
            <v>CORPORATE</v>
          </cell>
          <cell r="L1672" t="str">
            <v>CORPORATE</v>
          </cell>
        </row>
        <row r="1673">
          <cell r="A1673" t="str">
            <v>PA4</v>
          </cell>
          <cell r="B1673" t="str">
            <v>PA4-10-A-AZ-68O-050</v>
          </cell>
          <cell r="C1673">
            <v>965</v>
          </cell>
          <cell r="D1673">
            <v>7205</v>
          </cell>
          <cell r="F1673" t="str">
            <v>Pfohl Brothers</v>
          </cell>
          <cell r="G1673" t="str">
            <v>BU-907</v>
          </cell>
          <cell r="H1673" t="str">
            <v>ERMI / SIRMI</v>
          </cell>
          <cell r="I1673" t="str">
            <v>ERMI/SIRMI</v>
          </cell>
          <cell r="J1673" t="str">
            <v>ERMI / SIRMI GROUP</v>
          </cell>
          <cell r="K1673" t="str">
            <v>CORPORATE</v>
          </cell>
          <cell r="L1673" t="str">
            <v>CORPORATE</v>
          </cell>
        </row>
        <row r="1674">
          <cell r="A1674" t="str">
            <v>PA5</v>
          </cell>
          <cell r="B1674" t="str">
            <v>PA5-10-A-AZ-68O-050</v>
          </cell>
          <cell r="C1674">
            <v>966</v>
          </cell>
          <cell r="D1674">
            <v>7206</v>
          </cell>
          <cell r="F1674" t="str">
            <v>Pfohl Brothers Toxic Torts</v>
          </cell>
          <cell r="G1674" t="str">
            <v>BU-907</v>
          </cell>
          <cell r="H1674" t="str">
            <v>ERMI / SIRMI</v>
          </cell>
          <cell r="I1674" t="str">
            <v>ERMI/SIRMI</v>
          </cell>
          <cell r="J1674" t="str">
            <v>ERMI / SIRMI GROUP</v>
          </cell>
          <cell r="K1674" t="str">
            <v>CORPORATE</v>
          </cell>
          <cell r="L1674" t="str">
            <v>CORPORATE</v>
          </cell>
        </row>
        <row r="1675">
          <cell r="A1675" t="str">
            <v>PA6</v>
          </cell>
          <cell r="B1675" t="str">
            <v>PA6-10-A-AZ-68O-050</v>
          </cell>
          <cell r="C1675">
            <v>967</v>
          </cell>
          <cell r="D1675">
            <v>7207</v>
          </cell>
          <cell r="F1675" t="str">
            <v>Miscellaneous/General Legal</v>
          </cell>
          <cell r="G1675" t="str">
            <v>BU-907</v>
          </cell>
          <cell r="H1675" t="str">
            <v>ERMI / SIRMI</v>
          </cell>
          <cell r="I1675" t="str">
            <v>ERMI/SIRMI</v>
          </cell>
          <cell r="J1675" t="str">
            <v>ERMI / SIRMI GROUP</v>
          </cell>
          <cell r="K1675" t="str">
            <v>CORPORATE</v>
          </cell>
          <cell r="L1675" t="str">
            <v>CORPORATE</v>
          </cell>
        </row>
        <row r="1676">
          <cell r="A1676" t="str">
            <v>QA0</v>
          </cell>
          <cell r="B1676" t="str">
            <v>QA0-10-A-AZ-4DO-050</v>
          </cell>
          <cell r="C1676">
            <v>1072</v>
          </cell>
          <cell r="D1676">
            <v>7208</v>
          </cell>
          <cell r="F1676" t="str">
            <v>29th &amp; Mead Site</v>
          </cell>
          <cell r="G1676" t="str">
            <v>BU-907</v>
          </cell>
          <cell r="H1676" t="str">
            <v>ERMI / SIRMI</v>
          </cell>
          <cell r="I1676" t="str">
            <v>ERMI/SIRMI</v>
          </cell>
          <cell r="J1676" t="str">
            <v>ERMI / SIRMI GROUP</v>
          </cell>
          <cell r="K1676" t="str">
            <v>CORPORATE</v>
          </cell>
          <cell r="L1676" t="str">
            <v>CORPORATE</v>
          </cell>
        </row>
        <row r="1677">
          <cell r="A1677" t="str">
            <v>QA1</v>
          </cell>
          <cell r="B1677" t="str">
            <v>QA1-10-A-AZ-4DO-050</v>
          </cell>
          <cell r="C1677">
            <v>1073</v>
          </cell>
          <cell r="D1677">
            <v>7209</v>
          </cell>
          <cell r="F1677" t="str">
            <v>68th &amp; Pulaski Hwy Site</v>
          </cell>
          <cell r="G1677" t="str">
            <v>BU-907</v>
          </cell>
          <cell r="H1677" t="str">
            <v>ERMI / SIRMI</v>
          </cell>
          <cell r="I1677" t="str">
            <v>ERMI/SIRMI</v>
          </cell>
          <cell r="J1677" t="str">
            <v>ERMI / SIRMI GROUP</v>
          </cell>
          <cell r="K1677" t="str">
            <v>CORPORATE</v>
          </cell>
          <cell r="L1677" t="str">
            <v>CORPORATE</v>
          </cell>
        </row>
        <row r="1678">
          <cell r="A1678" t="str">
            <v>QA2</v>
          </cell>
          <cell r="B1678" t="str">
            <v>QA2-10-A-AZ-4DO-050</v>
          </cell>
          <cell r="C1678">
            <v>1074</v>
          </cell>
          <cell r="D1678">
            <v>7210</v>
          </cell>
          <cell r="F1678" t="str">
            <v>Anne Arundel County Landfill</v>
          </cell>
          <cell r="G1678" t="str">
            <v>BU-907</v>
          </cell>
          <cell r="H1678" t="str">
            <v>ERMI / SIRMI</v>
          </cell>
          <cell r="I1678" t="str">
            <v>ERMI/SIRMI</v>
          </cell>
          <cell r="J1678" t="str">
            <v>ERMI / SIRMI GROUP</v>
          </cell>
          <cell r="K1678" t="str">
            <v>CORPORATE</v>
          </cell>
          <cell r="L1678" t="str">
            <v>CORPORATE</v>
          </cell>
        </row>
        <row r="1679">
          <cell r="A1679" t="str">
            <v>QA3</v>
          </cell>
          <cell r="B1679" t="str">
            <v>QA3-10-A-AZ-4DO-050</v>
          </cell>
          <cell r="C1679">
            <v>1075</v>
          </cell>
          <cell r="D1679">
            <v>7211</v>
          </cell>
          <cell r="F1679" t="str">
            <v>Anoka Municipal San. LF</v>
          </cell>
          <cell r="G1679" t="str">
            <v>BU-907</v>
          </cell>
          <cell r="H1679" t="str">
            <v>ERMI / SIRMI</v>
          </cell>
          <cell r="I1679" t="str">
            <v>ERMI/SIRMI</v>
          </cell>
          <cell r="J1679" t="str">
            <v>ERMI / SIRMI GROUP</v>
          </cell>
          <cell r="K1679" t="str">
            <v>CORPORATE</v>
          </cell>
          <cell r="L1679" t="str">
            <v>CORPORATE</v>
          </cell>
        </row>
        <row r="1680">
          <cell r="A1680" t="str">
            <v>QA4</v>
          </cell>
          <cell r="B1680" t="str">
            <v>QA4-10-A-AZ-4DO-050</v>
          </cell>
          <cell r="C1680">
            <v>1076</v>
          </cell>
          <cell r="D1680">
            <v>7212</v>
          </cell>
          <cell r="F1680" t="str">
            <v>Aqua Tech Environmental</v>
          </cell>
          <cell r="G1680" t="str">
            <v>BU-907</v>
          </cell>
          <cell r="H1680" t="str">
            <v>ERMI / SIRMI</v>
          </cell>
          <cell r="I1680" t="str">
            <v>ERMI/SIRMI</v>
          </cell>
          <cell r="J1680" t="str">
            <v>ERMI / SIRMI GROUP</v>
          </cell>
          <cell r="K1680" t="str">
            <v>CORPORATE</v>
          </cell>
          <cell r="L1680" t="str">
            <v>CORPORATE</v>
          </cell>
        </row>
        <row r="1681">
          <cell r="A1681" t="str">
            <v>QA5</v>
          </cell>
          <cell r="B1681" t="str">
            <v>QA5-10-A-AZ-4DO-050</v>
          </cell>
          <cell r="C1681">
            <v>1077</v>
          </cell>
          <cell r="D1681">
            <v>7213</v>
          </cell>
          <cell r="F1681" t="str">
            <v>Auburn Road Landfill</v>
          </cell>
          <cell r="G1681" t="str">
            <v>BU-907</v>
          </cell>
          <cell r="H1681" t="str">
            <v>ERMI / SIRMI</v>
          </cell>
          <cell r="I1681" t="str">
            <v>ERMI/SIRMI</v>
          </cell>
          <cell r="J1681" t="str">
            <v>ERMI / SIRMI GROUP</v>
          </cell>
          <cell r="K1681" t="str">
            <v>CORPORATE</v>
          </cell>
          <cell r="L1681" t="str">
            <v>CORPORATE</v>
          </cell>
        </row>
        <row r="1682">
          <cell r="A1682" t="str">
            <v>QA6</v>
          </cell>
          <cell r="B1682" t="str">
            <v>QA6-10-A-AZ-4DO-050</v>
          </cell>
          <cell r="C1682">
            <v>1078</v>
          </cell>
          <cell r="D1682">
            <v>7214</v>
          </cell>
          <cell r="F1682" t="str">
            <v>Badgett Road Landfill, TN</v>
          </cell>
          <cell r="G1682" t="str">
            <v>BU-907</v>
          </cell>
          <cell r="H1682" t="str">
            <v>ERMI / SIRMI</v>
          </cell>
          <cell r="I1682" t="str">
            <v>ERMI/SIRMI</v>
          </cell>
          <cell r="J1682" t="str">
            <v>ERMI / SIRMI GROUP</v>
          </cell>
          <cell r="K1682" t="str">
            <v>CORPORATE</v>
          </cell>
          <cell r="L1682" t="str">
            <v>CORPORATE</v>
          </cell>
        </row>
        <row r="1683">
          <cell r="A1683" t="str">
            <v>QA7</v>
          </cell>
          <cell r="B1683" t="str">
            <v>QA7-10-A-AZ-4DO-050</v>
          </cell>
          <cell r="C1683">
            <v>1079</v>
          </cell>
          <cell r="D1683">
            <v>7215</v>
          </cell>
          <cell r="F1683" t="str">
            <v>Bailey's Dump, TX</v>
          </cell>
          <cell r="G1683" t="str">
            <v>BU-907</v>
          </cell>
          <cell r="H1683" t="str">
            <v>ERMI / SIRMI</v>
          </cell>
          <cell r="I1683" t="str">
            <v>ERMI/SIRMI</v>
          </cell>
          <cell r="J1683" t="str">
            <v>ERMI / SIRMI GROUP</v>
          </cell>
          <cell r="K1683" t="str">
            <v>CORPORATE</v>
          </cell>
          <cell r="L1683" t="str">
            <v>CORPORATE</v>
          </cell>
        </row>
        <row r="1684">
          <cell r="A1684" t="str">
            <v>QA9</v>
          </cell>
          <cell r="B1684" t="str">
            <v>QA9-10-A-AZ-4DO-050</v>
          </cell>
          <cell r="C1684">
            <v>1081</v>
          </cell>
          <cell r="D1684">
            <v>7216</v>
          </cell>
          <cell r="F1684" t="str">
            <v>Barceloneta Landfill, PR</v>
          </cell>
          <cell r="G1684" t="str">
            <v>BU-907</v>
          </cell>
          <cell r="H1684" t="str">
            <v>ERMI / SIRMI</v>
          </cell>
          <cell r="I1684" t="str">
            <v>ERMI/SIRMI</v>
          </cell>
          <cell r="J1684" t="str">
            <v>ERMI / SIRMI GROUP</v>
          </cell>
          <cell r="K1684" t="str">
            <v>CORPORATE</v>
          </cell>
          <cell r="L1684" t="str">
            <v>CORPORATE</v>
          </cell>
        </row>
        <row r="1685">
          <cell r="A1685" t="str">
            <v>QB0</v>
          </cell>
          <cell r="B1685" t="str">
            <v>QB0-10-A-AZ-4DO-050</v>
          </cell>
          <cell r="C1685">
            <v>1098</v>
          </cell>
          <cell r="D1685">
            <v>7217</v>
          </cell>
          <cell r="F1685" t="str">
            <v>Bartlet Tort, LA</v>
          </cell>
          <cell r="G1685" t="str">
            <v>BU-907</v>
          </cell>
          <cell r="H1685" t="str">
            <v>ERMI / SIRMI</v>
          </cell>
          <cell r="I1685" t="str">
            <v>ERMI/SIRMI</v>
          </cell>
          <cell r="J1685" t="str">
            <v>ERMI / SIRMI GROUP</v>
          </cell>
          <cell r="K1685" t="str">
            <v>CORPORATE</v>
          </cell>
          <cell r="L1685" t="str">
            <v>CORPORATE</v>
          </cell>
        </row>
        <row r="1686">
          <cell r="A1686" t="str">
            <v>QB1</v>
          </cell>
          <cell r="B1686" t="str">
            <v>QB1-10-A-AZ-4DO-050</v>
          </cell>
          <cell r="C1686">
            <v>1099</v>
          </cell>
          <cell r="D1686">
            <v>7218</v>
          </cell>
          <cell r="F1686" t="str">
            <v>Beede Waste Oil Site, MA</v>
          </cell>
          <cell r="G1686" t="str">
            <v>BU-907</v>
          </cell>
          <cell r="H1686" t="str">
            <v>ERMI / SIRMI</v>
          </cell>
          <cell r="I1686" t="str">
            <v>ERMI/SIRMI</v>
          </cell>
          <cell r="J1686" t="str">
            <v>ERMI / SIRMI GROUP</v>
          </cell>
          <cell r="K1686" t="str">
            <v>CORPORATE</v>
          </cell>
          <cell r="L1686" t="str">
            <v>CORPORATE</v>
          </cell>
        </row>
        <row r="1687">
          <cell r="A1687" t="str">
            <v>QB2</v>
          </cell>
          <cell r="B1687" t="str">
            <v>QB2-10-A-AZ-4DO-050</v>
          </cell>
          <cell r="C1687">
            <v>1100</v>
          </cell>
          <cell r="D1687">
            <v>7219</v>
          </cell>
          <cell r="F1687" t="str">
            <v>Belvidere, IL</v>
          </cell>
          <cell r="G1687" t="str">
            <v>BU-907</v>
          </cell>
          <cell r="H1687" t="str">
            <v>ERMI / SIRMI</v>
          </cell>
          <cell r="I1687" t="str">
            <v>ERMI/SIRMI</v>
          </cell>
          <cell r="J1687" t="str">
            <v>ERMI / SIRMI GROUP</v>
          </cell>
          <cell r="K1687" t="str">
            <v>CORPORATE</v>
          </cell>
          <cell r="L1687" t="str">
            <v>CORPORATE</v>
          </cell>
        </row>
        <row r="1688">
          <cell r="A1688" t="str">
            <v>QB3</v>
          </cell>
          <cell r="B1688" t="str">
            <v>QB3-10-A-AZ-4DO-050</v>
          </cell>
          <cell r="C1688">
            <v>1101</v>
          </cell>
          <cell r="D1688">
            <v>7220</v>
          </cell>
          <cell r="F1688" t="str">
            <v>Berks Landfill, PA</v>
          </cell>
          <cell r="G1688" t="str">
            <v>BU-907</v>
          </cell>
          <cell r="H1688" t="str">
            <v>ERMI / SIRMI</v>
          </cell>
          <cell r="I1688" t="str">
            <v>ERMI/SIRMI</v>
          </cell>
          <cell r="J1688" t="str">
            <v>ERMI / SIRMI GROUP</v>
          </cell>
          <cell r="K1688" t="str">
            <v>CORPORATE</v>
          </cell>
          <cell r="L1688" t="str">
            <v>CORPORATE</v>
          </cell>
        </row>
        <row r="1689">
          <cell r="A1689" t="str">
            <v>QB4</v>
          </cell>
          <cell r="B1689" t="str">
            <v>QB4-10-A-AZ-4DO-050</v>
          </cell>
          <cell r="C1689">
            <v>1102</v>
          </cell>
          <cell r="D1689">
            <v>7221</v>
          </cell>
          <cell r="F1689" t="str">
            <v>Bonus (MIG/DeWane)LF, IL</v>
          </cell>
          <cell r="G1689" t="str">
            <v>BU-907</v>
          </cell>
          <cell r="H1689" t="str">
            <v>ERMI / SIRMI</v>
          </cell>
          <cell r="I1689" t="str">
            <v>ERMI/SIRMI</v>
          </cell>
          <cell r="J1689" t="str">
            <v>ERMI / SIRMI GROUP</v>
          </cell>
          <cell r="K1689" t="str">
            <v>CORPORATE</v>
          </cell>
          <cell r="L1689" t="str">
            <v>CORPORATE</v>
          </cell>
        </row>
        <row r="1690">
          <cell r="A1690" t="str">
            <v>QB5</v>
          </cell>
          <cell r="B1690" t="str">
            <v>QB5-10-A-AZ-4DO-050</v>
          </cell>
          <cell r="C1690">
            <v>1103</v>
          </cell>
          <cell r="D1690">
            <v>7222</v>
          </cell>
          <cell r="F1690" t="str">
            <v>Brio, TX</v>
          </cell>
          <cell r="G1690" t="str">
            <v>BU-907</v>
          </cell>
          <cell r="H1690" t="str">
            <v>ERMI / SIRMI</v>
          </cell>
          <cell r="I1690" t="str">
            <v>ERMI/SIRMI</v>
          </cell>
          <cell r="J1690" t="str">
            <v>ERMI / SIRMI GROUP</v>
          </cell>
          <cell r="K1690" t="str">
            <v>CORPORATE</v>
          </cell>
          <cell r="L1690" t="str">
            <v>CORPORATE</v>
          </cell>
        </row>
        <row r="1691">
          <cell r="A1691" t="str">
            <v>QB6</v>
          </cell>
          <cell r="B1691" t="str">
            <v>QB6-10-A-AZ-4DO-050</v>
          </cell>
          <cell r="C1691">
            <v>1104</v>
          </cell>
          <cell r="D1691">
            <v>7223</v>
          </cell>
          <cell r="F1691" t="str">
            <v>Brockman LF, IL</v>
          </cell>
          <cell r="G1691" t="str">
            <v>BU-907</v>
          </cell>
          <cell r="H1691" t="str">
            <v>ERMI / SIRMI</v>
          </cell>
          <cell r="I1691" t="str">
            <v>ERMI/SIRMI</v>
          </cell>
          <cell r="J1691" t="str">
            <v>ERMI / SIRMI GROUP</v>
          </cell>
          <cell r="K1691" t="str">
            <v>CORPORATE</v>
          </cell>
          <cell r="L1691" t="str">
            <v>CORPORATE</v>
          </cell>
        </row>
        <row r="1692">
          <cell r="A1692" t="str">
            <v>QB7</v>
          </cell>
          <cell r="B1692" t="str">
            <v>QB7-10-A-AZ-4DO-050</v>
          </cell>
          <cell r="C1692">
            <v>1105</v>
          </cell>
          <cell r="D1692">
            <v>7224</v>
          </cell>
          <cell r="F1692" t="str">
            <v>Brockman LF State Cost Recovry</v>
          </cell>
          <cell r="G1692" t="str">
            <v>BU-907</v>
          </cell>
          <cell r="H1692" t="str">
            <v>ERMI / SIRMI</v>
          </cell>
          <cell r="I1692" t="str">
            <v>ERMI/SIRMI</v>
          </cell>
          <cell r="J1692" t="str">
            <v>ERMI / SIRMI GROUP</v>
          </cell>
          <cell r="K1692" t="str">
            <v>CORPORATE</v>
          </cell>
          <cell r="L1692" t="str">
            <v>CORPORATE</v>
          </cell>
        </row>
        <row r="1693">
          <cell r="A1693" t="str">
            <v>QB8</v>
          </cell>
          <cell r="B1693" t="str">
            <v>QB8-10-A-AZ-4DO-050</v>
          </cell>
          <cell r="C1693">
            <v>1106</v>
          </cell>
          <cell r="D1693">
            <v>7225</v>
          </cell>
          <cell r="F1693" t="str">
            <v>Bush Valley (Harris Dump)LF,PA</v>
          </cell>
          <cell r="G1693" t="str">
            <v>BU-907</v>
          </cell>
          <cell r="H1693" t="str">
            <v>ERMI / SIRMI</v>
          </cell>
          <cell r="I1693" t="str">
            <v>ERMI/SIRMI</v>
          </cell>
          <cell r="J1693" t="str">
            <v>ERMI / SIRMI GROUP</v>
          </cell>
          <cell r="K1693" t="str">
            <v>CORPORATE</v>
          </cell>
          <cell r="L1693" t="str">
            <v>CORPORATE</v>
          </cell>
        </row>
        <row r="1694">
          <cell r="A1694" t="str">
            <v>QB9</v>
          </cell>
          <cell r="B1694" t="str">
            <v>QB9-10-A-AZ-4DO-050</v>
          </cell>
          <cell r="C1694">
            <v>1107</v>
          </cell>
          <cell r="D1694">
            <v>7226</v>
          </cell>
          <cell r="F1694" t="str">
            <v>Butler Tunnel Site,PA</v>
          </cell>
          <cell r="G1694" t="str">
            <v>BU-907</v>
          </cell>
          <cell r="H1694" t="str">
            <v>ERMI / SIRMI</v>
          </cell>
          <cell r="I1694" t="str">
            <v>ERMI/SIRMI</v>
          </cell>
          <cell r="J1694" t="str">
            <v>ERMI / SIRMI GROUP</v>
          </cell>
          <cell r="K1694" t="str">
            <v>CORPORATE</v>
          </cell>
          <cell r="L1694" t="str">
            <v>CORPORATE</v>
          </cell>
        </row>
        <row r="1695">
          <cell r="A1695" t="str">
            <v>QC0</v>
          </cell>
          <cell r="B1695" t="str">
            <v>QC0-10-A-AZ-4DO-050</v>
          </cell>
          <cell r="C1695">
            <v>1108</v>
          </cell>
          <cell r="D1695">
            <v>7227</v>
          </cell>
          <cell r="F1695" t="str">
            <v>CALDWELL TRUCKING CO., NJ</v>
          </cell>
          <cell r="G1695" t="str">
            <v>BU-907</v>
          </cell>
          <cell r="H1695" t="str">
            <v>ERMI / SIRMI</v>
          </cell>
          <cell r="I1695" t="str">
            <v>ERMI/SIRMI</v>
          </cell>
          <cell r="J1695" t="str">
            <v>ERMI / SIRMI GROUP</v>
          </cell>
          <cell r="K1695" t="str">
            <v>CORPORATE</v>
          </cell>
          <cell r="L1695" t="str">
            <v>CORPORATE</v>
          </cell>
        </row>
        <row r="1696">
          <cell r="A1696" t="str">
            <v>QC1</v>
          </cell>
          <cell r="B1696" t="str">
            <v>QC1-10-A-AZ-4DO-050</v>
          </cell>
          <cell r="C1696">
            <v>1109</v>
          </cell>
          <cell r="D1696">
            <v>7228</v>
          </cell>
          <cell r="F1696" t="str">
            <v>Camp Perry LF, OH</v>
          </cell>
          <cell r="G1696" t="str">
            <v>BU-907</v>
          </cell>
          <cell r="H1696" t="str">
            <v>ERMI / SIRMI</v>
          </cell>
          <cell r="I1696" t="str">
            <v>ERMI/SIRMI</v>
          </cell>
          <cell r="J1696" t="str">
            <v>ERMI / SIRMI GROUP</v>
          </cell>
          <cell r="K1696" t="str">
            <v>CORPORATE</v>
          </cell>
          <cell r="L1696" t="str">
            <v>CORPORATE</v>
          </cell>
        </row>
        <row r="1697">
          <cell r="A1697" t="str">
            <v>QC2</v>
          </cell>
          <cell r="B1697" t="str">
            <v>QC2-10-A-AZ-4DO-050</v>
          </cell>
          <cell r="C1697">
            <v>1110</v>
          </cell>
          <cell r="D1697">
            <v>7229</v>
          </cell>
          <cell r="F1697" t="str">
            <v>Casmalia Disposal Site, CA</v>
          </cell>
          <cell r="G1697" t="str">
            <v>BU-907</v>
          </cell>
          <cell r="H1697" t="str">
            <v>ERMI / SIRMI</v>
          </cell>
          <cell r="I1697" t="str">
            <v>ERMI/SIRMI</v>
          </cell>
          <cell r="J1697" t="str">
            <v>ERMI / SIRMI GROUP</v>
          </cell>
          <cell r="K1697" t="str">
            <v>CORPORATE</v>
          </cell>
          <cell r="L1697" t="str">
            <v>CORPORATE</v>
          </cell>
        </row>
        <row r="1698">
          <cell r="A1698" t="str">
            <v>QC3</v>
          </cell>
          <cell r="B1698" t="str">
            <v>QC3-10-A-AZ-4DO-050</v>
          </cell>
          <cell r="C1698">
            <v>1111</v>
          </cell>
          <cell r="D1698">
            <v>7230</v>
          </cell>
          <cell r="F1698" t="str">
            <v>Chemical Control Site, NJ</v>
          </cell>
          <cell r="G1698" t="str">
            <v>BU-907</v>
          </cell>
          <cell r="H1698" t="str">
            <v>ERMI / SIRMI</v>
          </cell>
          <cell r="I1698" t="str">
            <v>ERMI/SIRMI</v>
          </cell>
          <cell r="J1698" t="str">
            <v>ERMI / SIRMI GROUP</v>
          </cell>
          <cell r="K1698" t="str">
            <v>CORPORATE</v>
          </cell>
          <cell r="L1698" t="str">
            <v>CORPORATE</v>
          </cell>
        </row>
        <row r="1699">
          <cell r="A1699" t="str">
            <v>QC4</v>
          </cell>
          <cell r="B1699" t="str">
            <v>QC4-10-A-AZ-4DO-050</v>
          </cell>
          <cell r="C1699">
            <v>1112</v>
          </cell>
          <cell r="D1699">
            <v>7231</v>
          </cell>
          <cell r="F1699" t="str">
            <v>CINNAMINSON, NJ</v>
          </cell>
          <cell r="G1699" t="str">
            <v>BU-907</v>
          </cell>
          <cell r="H1699" t="str">
            <v>ERMI / SIRMI</v>
          </cell>
          <cell r="I1699" t="str">
            <v>ERMI/SIRMI</v>
          </cell>
          <cell r="J1699" t="str">
            <v>ERMI / SIRMI GROUP</v>
          </cell>
          <cell r="K1699" t="str">
            <v>CORPORATE</v>
          </cell>
          <cell r="L1699" t="str">
            <v>CORPORATE</v>
          </cell>
        </row>
        <row r="1700">
          <cell r="A1700" t="str">
            <v>QC5</v>
          </cell>
          <cell r="B1700" t="str">
            <v>QC5-10-A-AZ-4DO-050</v>
          </cell>
          <cell r="C1700">
            <v>1113</v>
          </cell>
          <cell r="D1700">
            <v>7232</v>
          </cell>
          <cell r="F1700" t="str">
            <v>Cleve Reber, LA</v>
          </cell>
          <cell r="G1700" t="str">
            <v>BU-907</v>
          </cell>
          <cell r="H1700" t="str">
            <v>ERMI / SIRMI</v>
          </cell>
          <cell r="I1700" t="str">
            <v>ERMI/SIRMI</v>
          </cell>
          <cell r="J1700" t="str">
            <v>ERMI / SIRMI GROUP</v>
          </cell>
          <cell r="K1700" t="str">
            <v>CORPORATE</v>
          </cell>
          <cell r="L1700" t="str">
            <v>CORPORATE</v>
          </cell>
        </row>
        <row r="1701">
          <cell r="A1701" t="str">
            <v>QC6</v>
          </cell>
          <cell r="B1701" t="str">
            <v>QC6-10-A-AZ-4DO-050</v>
          </cell>
          <cell r="C1701">
            <v>1114</v>
          </cell>
          <cell r="D1701">
            <v>7233</v>
          </cell>
          <cell r="F1701" t="str">
            <v>Coakley Landfill, NH</v>
          </cell>
          <cell r="G1701" t="str">
            <v>BU-907</v>
          </cell>
          <cell r="H1701" t="str">
            <v>ERMI / SIRMI</v>
          </cell>
          <cell r="I1701" t="str">
            <v>ERMI/SIRMI</v>
          </cell>
          <cell r="J1701" t="str">
            <v>ERMI / SIRMI GROUP</v>
          </cell>
          <cell r="K1701" t="str">
            <v>CORPORATE</v>
          </cell>
          <cell r="L1701" t="str">
            <v>CORPORATE</v>
          </cell>
        </row>
        <row r="1702">
          <cell r="A1702" t="str">
            <v>QC7</v>
          </cell>
          <cell r="B1702" t="str">
            <v>QC7-10-A-AZ-4DO-050</v>
          </cell>
          <cell r="C1702">
            <v>1115</v>
          </cell>
          <cell r="D1702">
            <v>7234</v>
          </cell>
          <cell r="F1702" t="str">
            <v>Combe Fill North LF, NJ</v>
          </cell>
          <cell r="G1702" t="str">
            <v>BU-907</v>
          </cell>
          <cell r="H1702" t="str">
            <v>ERMI / SIRMI</v>
          </cell>
          <cell r="I1702" t="str">
            <v>ERMI/SIRMI</v>
          </cell>
          <cell r="J1702" t="str">
            <v>ERMI / SIRMI GROUP</v>
          </cell>
          <cell r="K1702" t="str">
            <v>CORPORATE</v>
          </cell>
          <cell r="L1702" t="str">
            <v>CORPORATE</v>
          </cell>
        </row>
        <row r="1703">
          <cell r="A1703" t="str">
            <v>QC8</v>
          </cell>
          <cell r="B1703" t="str">
            <v>QC8-10-A-AZ-4DO-050</v>
          </cell>
          <cell r="C1703">
            <v>1116</v>
          </cell>
          <cell r="D1703">
            <v>7235</v>
          </cell>
          <cell r="F1703" t="str">
            <v>COMBE FILL SOUTH LF, NJ</v>
          </cell>
          <cell r="G1703" t="str">
            <v>BU-907</v>
          </cell>
          <cell r="H1703" t="str">
            <v>ERMI / SIRMI</v>
          </cell>
          <cell r="I1703" t="str">
            <v>ERMI/SIRMI</v>
          </cell>
          <cell r="J1703" t="str">
            <v>ERMI / SIRMI GROUP</v>
          </cell>
          <cell r="K1703" t="str">
            <v>CORPORATE</v>
          </cell>
          <cell r="L1703" t="str">
            <v>CORPORATE</v>
          </cell>
        </row>
        <row r="1704">
          <cell r="A1704" t="str">
            <v>QC9</v>
          </cell>
          <cell r="B1704" t="str">
            <v>QC9-10-A-AZ-4DO-050</v>
          </cell>
          <cell r="C1704">
            <v>1117</v>
          </cell>
          <cell r="D1704">
            <v>7236</v>
          </cell>
          <cell r="F1704" t="str">
            <v>Combustion Inc. LA</v>
          </cell>
          <cell r="G1704" t="str">
            <v>BU-907</v>
          </cell>
          <cell r="H1704" t="str">
            <v>ERMI / SIRMI</v>
          </cell>
          <cell r="I1704" t="str">
            <v>ERMI/SIRMI</v>
          </cell>
          <cell r="J1704" t="str">
            <v>ERMI / SIRMI GROUP</v>
          </cell>
          <cell r="K1704" t="str">
            <v>CORPORATE</v>
          </cell>
          <cell r="L1704" t="str">
            <v>CORPORATE</v>
          </cell>
        </row>
        <row r="1705">
          <cell r="A1705" t="str">
            <v>QD0</v>
          </cell>
          <cell r="B1705" t="str">
            <v>QD0-10-A-AZ-4DO-050</v>
          </cell>
          <cell r="C1705">
            <v>1118</v>
          </cell>
          <cell r="D1705">
            <v>7237</v>
          </cell>
          <cell r="F1705" t="str">
            <v>Compass Industries LF, OK</v>
          </cell>
          <cell r="G1705" t="str">
            <v>BU-907</v>
          </cell>
          <cell r="H1705" t="str">
            <v>ERMI / SIRMI</v>
          </cell>
          <cell r="I1705" t="str">
            <v>ERMI/SIRMI</v>
          </cell>
          <cell r="J1705" t="str">
            <v>ERMI / SIRMI GROUP</v>
          </cell>
          <cell r="K1705" t="str">
            <v>CORPORATE</v>
          </cell>
          <cell r="L1705" t="str">
            <v>CORPORATE</v>
          </cell>
        </row>
        <row r="1706">
          <cell r="A1706" t="str">
            <v>QD1</v>
          </cell>
          <cell r="B1706" t="str">
            <v>QD1-10-A-AZ-4DO-050</v>
          </cell>
          <cell r="C1706">
            <v>1119</v>
          </cell>
          <cell r="D1706">
            <v>7238</v>
          </cell>
          <cell r="F1706" t="str">
            <v>Conservation Chemical, IN.</v>
          </cell>
          <cell r="G1706" t="str">
            <v>BU-907</v>
          </cell>
          <cell r="H1706" t="str">
            <v>ERMI / SIRMI</v>
          </cell>
          <cell r="I1706" t="str">
            <v>ERMI/SIRMI</v>
          </cell>
          <cell r="J1706" t="str">
            <v>ERMI / SIRMI GROUP</v>
          </cell>
          <cell r="K1706" t="str">
            <v>CORPORATE</v>
          </cell>
          <cell r="L1706" t="str">
            <v>CORPORATE</v>
          </cell>
        </row>
        <row r="1707">
          <cell r="A1707" t="str">
            <v>QD2</v>
          </cell>
          <cell r="B1707" t="str">
            <v>QD2-10-A-AZ-4DO-050</v>
          </cell>
          <cell r="C1707">
            <v>1120</v>
          </cell>
          <cell r="D1707">
            <v>7239</v>
          </cell>
          <cell r="F1707" t="str">
            <v>County Line LF, OH</v>
          </cell>
          <cell r="G1707" t="str">
            <v>BU-907</v>
          </cell>
          <cell r="H1707" t="str">
            <v>ERMI / SIRMI</v>
          </cell>
          <cell r="I1707" t="str">
            <v>ERMI/SIRMI</v>
          </cell>
          <cell r="J1707" t="str">
            <v>ERMI / SIRMI GROUP</v>
          </cell>
          <cell r="K1707" t="str">
            <v>CORPORATE</v>
          </cell>
          <cell r="L1707" t="str">
            <v>CORPORATE</v>
          </cell>
        </row>
        <row r="1708">
          <cell r="A1708" t="str">
            <v>QD3</v>
          </cell>
          <cell r="B1708" t="str">
            <v>QD3-10-A-AZ-4DO-050</v>
          </cell>
          <cell r="C1708">
            <v>1121</v>
          </cell>
          <cell r="D1708">
            <v>7240</v>
          </cell>
          <cell r="F1708" t="str">
            <v>Crescent Acres Tort,LA</v>
          </cell>
          <cell r="G1708" t="str">
            <v>BU-907</v>
          </cell>
          <cell r="H1708" t="str">
            <v>ERMI / SIRMI</v>
          </cell>
          <cell r="I1708" t="str">
            <v>ERMI/SIRMI</v>
          </cell>
          <cell r="J1708" t="str">
            <v>ERMI / SIRMI GROUP</v>
          </cell>
          <cell r="K1708" t="str">
            <v>CORPORATE</v>
          </cell>
          <cell r="L1708" t="str">
            <v>CORPORATE</v>
          </cell>
        </row>
        <row r="1709">
          <cell r="A1709" t="str">
            <v>QD4</v>
          </cell>
          <cell r="B1709" t="str">
            <v>QD4-10-A-AZ-4DO-050</v>
          </cell>
          <cell r="C1709">
            <v>1122</v>
          </cell>
          <cell r="D1709">
            <v>7241</v>
          </cell>
          <cell r="F1709" t="str">
            <v>Davis Liquid Landfill, RI</v>
          </cell>
          <cell r="G1709" t="str">
            <v>BU-907</v>
          </cell>
          <cell r="H1709" t="str">
            <v>ERMI / SIRMI</v>
          </cell>
          <cell r="I1709" t="str">
            <v>ERMI/SIRMI</v>
          </cell>
          <cell r="J1709" t="str">
            <v>ERMI / SIRMI GROUP</v>
          </cell>
          <cell r="K1709" t="str">
            <v>CORPORATE</v>
          </cell>
          <cell r="L1709" t="str">
            <v>CORPORATE</v>
          </cell>
        </row>
        <row r="1710">
          <cell r="A1710" t="str">
            <v>QD5</v>
          </cell>
          <cell r="B1710" t="str">
            <v>QD5-10-A-AZ-4DO-050</v>
          </cell>
          <cell r="C1710">
            <v>1123</v>
          </cell>
          <cell r="D1710">
            <v>7242</v>
          </cell>
          <cell r="F1710" t="str">
            <v>Doepke Holliday LF, MO</v>
          </cell>
          <cell r="G1710" t="str">
            <v>BU-907</v>
          </cell>
          <cell r="H1710" t="str">
            <v>ERMI / SIRMI</v>
          </cell>
          <cell r="I1710" t="str">
            <v>ERMI/SIRMI</v>
          </cell>
          <cell r="J1710" t="str">
            <v>ERMI / SIRMI GROUP</v>
          </cell>
          <cell r="K1710" t="str">
            <v>CORPORATE</v>
          </cell>
          <cell r="L1710" t="str">
            <v>CORPORATE</v>
          </cell>
        </row>
        <row r="1711">
          <cell r="A1711" t="str">
            <v>QD6</v>
          </cell>
          <cell r="B1711" t="str">
            <v>QD6-10-A-AZ-4DO-050</v>
          </cell>
          <cell r="C1711">
            <v>1124</v>
          </cell>
          <cell r="D1711">
            <v>7243</v>
          </cell>
          <cell r="F1711" t="str">
            <v>Double Eagle Refinery, OK</v>
          </cell>
          <cell r="G1711" t="str">
            <v>BU-907</v>
          </cell>
          <cell r="H1711" t="str">
            <v>ERMI / SIRMI</v>
          </cell>
          <cell r="I1711" t="str">
            <v>ERMI/SIRMI</v>
          </cell>
          <cell r="J1711" t="str">
            <v>ERMI / SIRMI GROUP</v>
          </cell>
          <cell r="K1711" t="str">
            <v>CORPORATE</v>
          </cell>
          <cell r="L1711" t="str">
            <v>CORPORATE</v>
          </cell>
        </row>
        <row r="1712">
          <cell r="A1712" t="str">
            <v>QD7</v>
          </cell>
          <cell r="B1712" t="str">
            <v>QD7-10-A-AZ-4DO-050</v>
          </cell>
          <cell r="C1712">
            <v>1125</v>
          </cell>
          <cell r="D1712">
            <v>7244</v>
          </cell>
          <cell r="F1712" t="str">
            <v>Dover Municipal LF, NH</v>
          </cell>
          <cell r="G1712" t="str">
            <v>BU-907</v>
          </cell>
          <cell r="H1712" t="str">
            <v>ERMI / SIRMI</v>
          </cell>
          <cell r="I1712" t="str">
            <v>ERMI/SIRMI</v>
          </cell>
          <cell r="J1712" t="str">
            <v>ERMI / SIRMI GROUP</v>
          </cell>
          <cell r="K1712" t="str">
            <v>CORPORATE</v>
          </cell>
          <cell r="L1712" t="str">
            <v>CORPORATE</v>
          </cell>
        </row>
        <row r="1713">
          <cell r="A1713" t="str">
            <v>QD8</v>
          </cell>
          <cell r="B1713" t="str">
            <v>QD8-10-A-AZ-4DO-050</v>
          </cell>
          <cell r="C1713">
            <v>1126</v>
          </cell>
          <cell r="D1713">
            <v>7245</v>
          </cell>
          <cell r="F1713" t="str">
            <v>DSI's Lee ST. Facility, MS</v>
          </cell>
          <cell r="G1713" t="str">
            <v>BU-907</v>
          </cell>
          <cell r="H1713" t="str">
            <v>ERMI / SIRMI</v>
          </cell>
          <cell r="I1713" t="str">
            <v>ERMI/SIRMI</v>
          </cell>
          <cell r="J1713" t="str">
            <v>ERMI / SIRMI GROUP</v>
          </cell>
          <cell r="K1713" t="str">
            <v>CORPORATE</v>
          </cell>
          <cell r="L1713" t="str">
            <v>CORPORATE</v>
          </cell>
        </row>
        <row r="1714">
          <cell r="A1714" t="str">
            <v>QD9</v>
          </cell>
          <cell r="B1714" t="str">
            <v>QD9-10-A-AZ-4DO-050</v>
          </cell>
          <cell r="C1714">
            <v>1127</v>
          </cell>
          <cell r="D1714">
            <v>7246</v>
          </cell>
          <cell r="F1714" t="str">
            <v>Dura LF, OH</v>
          </cell>
          <cell r="G1714" t="str">
            <v>BU-907</v>
          </cell>
          <cell r="H1714" t="str">
            <v>ERMI / SIRMI</v>
          </cell>
          <cell r="I1714" t="str">
            <v>ERMI/SIRMI</v>
          </cell>
          <cell r="J1714" t="str">
            <v>ERMI / SIRMI GROUP</v>
          </cell>
          <cell r="K1714" t="str">
            <v>CORPORATE</v>
          </cell>
          <cell r="L1714" t="str">
            <v>CORPORATE</v>
          </cell>
        </row>
        <row r="1715">
          <cell r="A1715" t="str">
            <v>QE1</v>
          </cell>
          <cell r="B1715" t="str">
            <v>QE1-10-A-AZ-4DO-050</v>
          </cell>
          <cell r="C1715">
            <v>1129</v>
          </cell>
          <cell r="D1715">
            <v>7247</v>
          </cell>
          <cell r="F1715" t="str">
            <v>Eastern Chemical Specialties</v>
          </cell>
          <cell r="G1715" t="str">
            <v>BU-907</v>
          </cell>
          <cell r="H1715" t="str">
            <v>ERMI / SIRMI</v>
          </cell>
          <cell r="I1715" t="str">
            <v>ERMI/SIRMI</v>
          </cell>
          <cell r="J1715" t="str">
            <v>ERMI / SIRMI GROUP</v>
          </cell>
          <cell r="K1715" t="str">
            <v>CORPORATE</v>
          </cell>
          <cell r="L1715" t="str">
            <v>CORPORATE</v>
          </cell>
        </row>
        <row r="1716">
          <cell r="A1716" t="str">
            <v>QE2</v>
          </cell>
          <cell r="B1716" t="str">
            <v>QE2-10-A-AZ-4DO-050</v>
          </cell>
          <cell r="C1716">
            <v>1130</v>
          </cell>
          <cell r="D1716">
            <v>7248</v>
          </cell>
          <cell r="F1716" t="str">
            <v>Elgin Salvage, IL</v>
          </cell>
          <cell r="G1716" t="str">
            <v>BU-907</v>
          </cell>
          <cell r="H1716" t="str">
            <v>ERMI / SIRMI</v>
          </cell>
          <cell r="I1716" t="str">
            <v>ERMI/SIRMI</v>
          </cell>
          <cell r="J1716" t="str">
            <v>ERMI / SIRMI GROUP</v>
          </cell>
          <cell r="K1716" t="str">
            <v>CORPORATE</v>
          </cell>
          <cell r="L1716" t="str">
            <v>CORPORATE</v>
          </cell>
        </row>
        <row r="1717">
          <cell r="A1717" t="str">
            <v>QE3</v>
          </cell>
          <cell r="B1717" t="str">
            <v>QE3-10-A-AZ-4DO-050</v>
          </cell>
          <cell r="C1717">
            <v>1131</v>
          </cell>
          <cell r="D1717">
            <v>7249</v>
          </cell>
          <cell r="F1717" t="str">
            <v>Forrest Waste LF, MI</v>
          </cell>
          <cell r="G1717" t="str">
            <v>BU-907</v>
          </cell>
          <cell r="H1717" t="str">
            <v>ERMI / SIRMI</v>
          </cell>
          <cell r="I1717" t="str">
            <v>ERMI/SIRMI</v>
          </cell>
          <cell r="J1717" t="str">
            <v>ERMI / SIRMI GROUP</v>
          </cell>
          <cell r="K1717" t="str">
            <v>CORPORATE</v>
          </cell>
          <cell r="L1717" t="str">
            <v>CORPORATE</v>
          </cell>
        </row>
        <row r="1718">
          <cell r="A1718" t="str">
            <v>QE4</v>
          </cell>
          <cell r="B1718" t="str">
            <v>QE4-10-A-AZ-4DO-050</v>
          </cell>
          <cell r="C1718">
            <v>1132</v>
          </cell>
          <cell r="D1718">
            <v>7250</v>
          </cell>
          <cell r="F1718" t="str">
            <v>Four County LF, IN</v>
          </cell>
          <cell r="G1718" t="str">
            <v>BU-907</v>
          </cell>
          <cell r="H1718" t="str">
            <v>ERMI / SIRMI</v>
          </cell>
          <cell r="I1718" t="str">
            <v>ERMI/SIRMI</v>
          </cell>
          <cell r="J1718" t="str">
            <v>ERMI / SIRMI GROUP</v>
          </cell>
          <cell r="K1718" t="str">
            <v>CORPORATE</v>
          </cell>
          <cell r="L1718" t="str">
            <v>CORPORATE</v>
          </cell>
        </row>
        <row r="1719">
          <cell r="A1719" t="str">
            <v>QE5</v>
          </cell>
          <cell r="B1719" t="str">
            <v>QE5-10-A-AZ-4DO-050</v>
          </cell>
          <cell r="C1719">
            <v>1133</v>
          </cell>
          <cell r="D1719">
            <v>7251</v>
          </cell>
          <cell r="F1719" t="str">
            <v>Fournier Lagoon/Gemme Property</v>
          </cell>
          <cell r="G1719" t="str">
            <v>BU-907</v>
          </cell>
          <cell r="H1719" t="str">
            <v>ERMI / SIRMI</v>
          </cell>
          <cell r="I1719" t="str">
            <v>ERMI/SIRMI</v>
          </cell>
          <cell r="J1719" t="str">
            <v>ERMI / SIRMI GROUP</v>
          </cell>
          <cell r="K1719" t="str">
            <v>CORPORATE</v>
          </cell>
          <cell r="L1719" t="str">
            <v>CORPORATE</v>
          </cell>
        </row>
        <row r="1720">
          <cell r="A1720" t="str">
            <v>QE7</v>
          </cell>
          <cell r="B1720" t="str">
            <v>QE7-10-A-AZ-4DO-050</v>
          </cell>
          <cell r="C1720">
            <v>1135</v>
          </cell>
          <cell r="D1720">
            <v>7252</v>
          </cell>
          <cell r="F1720" t="str">
            <v>G&amp;H LF, MI</v>
          </cell>
          <cell r="G1720" t="str">
            <v>BU-907</v>
          </cell>
          <cell r="H1720" t="str">
            <v>ERMI / SIRMI</v>
          </cell>
          <cell r="I1720" t="str">
            <v>ERMI/SIRMI</v>
          </cell>
          <cell r="J1720" t="str">
            <v>ERMI / SIRMI GROUP</v>
          </cell>
          <cell r="K1720" t="str">
            <v>CORPORATE</v>
          </cell>
          <cell r="L1720" t="str">
            <v>CORPORATE</v>
          </cell>
        </row>
        <row r="1721">
          <cell r="A1721" t="str">
            <v>QE9</v>
          </cell>
          <cell r="B1721" t="str">
            <v>QE9-10-A-AZ-4DO-050</v>
          </cell>
          <cell r="C1721">
            <v>1137</v>
          </cell>
          <cell r="D1721">
            <v>7253</v>
          </cell>
          <cell r="F1721" t="str">
            <v>Global LF, NJ</v>
          </cell>
          <cell r="G1721" t="str">
            <v>BU-907</v>
          </cell>
          <cell r="H1721" t="str">
            <v>ERMI / SIRMI</v>
          </cell>
          <cell r="I1721" t="str">
            <v>ERMI/SIRMI</v>
          </cell>
          <cell r="J1721" t="str">
            <v>ERMI / SIRMI GROUP</v>
          </cell>
          <cell r="K1721" t="str">
            <v>CORPORATE</v>
          </cell>
          <cell r="L1721" t="str">
            <v>CORPORATE</v>
          </cell>
        </row>
        <row r="1722">
          <cell r="A1722" t="str">
            <v>QF0</v>
          </cell>
          <cell r="B1722" t="str">
            <v>QF0-10-A-AZ-4DO-050</v>
          </cell>
          <cell r="C1722">
            <v>1138</v>
          </cell>
          <cell r="D1722">
            <v>7254</v>
          </cell>
          <cell r="F1722" t="str">
            <v>Green River Disposal Site, KY</v>
          </cell>
          <cell r="G1722" t="str">
            <v>BU-907</v>
          </cell>
          <cell r="H1722" t="str">
            <v>ERMI / SIRMI</v>
          </cell>
          <cell r="I1722" t="str">
            <v>ERMI/SIRMI</v>
          </cell>
          <cell r="J1722" t="str">
            <v>ERMI / SIRMI GROUP</v>
          </cell>
          <cell r="K1722" t="str">
            <v>CORPORATE</v>
          </cell>
          <cell r="L1722" t="str">
            <v>CORPORATE</v>
          </cell>
        </row>
        <row r="1723">
          <cell r="A1723" t="str">
            <v>QF2</v>
          </cell>
          <cell r="B1723" t="str">
            <v>QF2-10-A-AZ-4DO-050</v>
          </cell>
          <cell r="C1723">
            <v>1140</v>
          </cell>
          <cell r="D1723">
            <v>7255</v>
          </cell>
          <cell r="F1723" t="str">
            <v>Haverhill Municipal LF, MA</v>
          </cell>
          <cell r="G1723" t="str">
            <v>BU-907</v>
          </cell>
          <cell r="H1723" t="str">
            <v>ERMI / SIRMI</v>
          </cell>
          <cell r="I1723" t="str">
            <v>ERMI/SIRMI</v>
          </cell>
          <cell r="J1723" t="str">
            <v>ERMI / SIRMI GROUP</v>
          </cell>
          <cell r="K1723" t="str">
            <v>CORPORATE</v>
          </cell>
          <cell r="L1723" t="str">
            <v>CORPORATE</v>
          </cell>
        </row>
        <row r="1724">
          <cell r="A1724" t="str">
            <v>QF3</v>
          </cell>
          <cell r="B1724" t="str">
            <v>QF3-10-A-AZ-4DO-050</v>
          </cell>
          <cell r="C1724">
            <v>1141</v>
          </cell>
          <cell r="D1724">
            <v>7256</v>
          </cell>
          <cell r="F1724" t="str">
            <v>Healthways Site, DE</v>
          </cell>
          <cell r="G1724" t="str">
            <v>BU-907</v>
          </cell>
          <cell r="H1724" t="str">
            <v>ERMI / SIRMI</v>
          </cell>
          <cell r="I1724" t="str">
            <v>ERMI/SIRMI</v>
          </cell>
          <cell r="J1724" t="str">
            <v>ERMI / SIRMI GROUP</v>
          </cell>
          <cell r="K1724" t="str">
            <v>CORPORATE</v>
          </cell>
          <cell r="L1724" t="str">
            <v>CORPORATE</v>
          </cell>
        </row>
        <row r="1725">
          <cell r="A1725" t="str">
            <v>QF4</v>
          </cell>
          <cell r="B1725" t="str">
            <v>QF4-10-A-AZ-4DO-050</v>
          </cell>
          <cell r="C1725">
            <v>1142</v>
          </cell>
          <cell r="D1725">
            <v>7257</v>
          </cell>
          <cell r="F1725" t="str">
            <v>Helen Kramer Landfill</v>
          </cell>
          <cell r="G1725" t="str">
            <v>BU-907</v>
          </cell>
          <cell r="H1725" t="str">
            <v>ERMI / SIRMI</v>
          </cell>
          <cell r="I1725" t="str">
            <v>ERMI/SIRMI</v>
          </cell>
          <cell r="J1725" t="str">
            <v>ERMI / SIRMI GROUP</v>
          </cell>
          <cell r="K1725" t="str">
            <v>CORPORATE</v>
          </cell>
          <cell r="L1725" t="str">
            <v>CORPORATE</v>
          </cell>
        </row>
        <row r="1726">
          <cell r="A1726" t="str">
            <v>QF5</v>
          </cell>
          <cell r="B1726" t="str">
            <v>QF5-10-A-AZ-4DO-050</v>
          </cell>
          <cell r="C1726">
            <v>1143</v>
          </cell>
          <cell r="D1726">
            <v>7258</v>
          </cell>
          <cell r="F1726" t="str">
            <v>Helen Kramer LF, NJ</v>
          </cell>
          <cell r="G1726" t="str">
            <v>BU-907</v>
          </cell>
          <cell r="H1726" t="str">
            <v>ERMI / SIRMI</v>
          </cell>
          <cell r="I1726" t="str">
            <v>ERMI/SIRMI</v>
          </cell>
          <cell r="J1726" t="str">
            <v>ERMI / SIRMI GROUP</v>
          </cell>
          <cell r="K1726" t="str">
            <v>CORPORATE</v>
          </cell>
          <cell r="L1726" t="str">
            <v>CORPORATE</v>
          </cell>
        </row>
        <row r="1727">
          <cell r="A1727" t="str">
            <v>QF7</v>
          </cell>
          <cell r="B1727" t="str">
            <v>QF7-10-A-AZ-4DO-050</v>
          </cell>
          <cell r="C1727">
            <v>1145</v>
          </cell>
          <cell r="D1727">
            <v>7259</v>
          </cell>
          <cell r="F1727" t="str">
            <v>Shaffer (Iron Horse Park), MA</v>
          </cell>
          <cell r="G1727" t="str">
            <v>BU-907</v>
          </cell>
          <cell r="H1727" t="str">
            <v>ERMI / SIRMI</v>
          </cell>
          <cell r="I1727" t="str">
            <v>ERMI/SIRMI</v>
          </cell>
          <cell r="J1727" t="str">
            <v>ERMI / SIRMI GROUP</v>
          </cell>
          <cell r="K1727" t="str">
            <v>CORPORATE</v>
          </cell>
          <cell r="L1727" t="str">
            <v>CORPORATE</v>
          </cell>
        </row>
        <row r="1728">
          <cell r="A1728" t="str">
            <v>QF8</v>
          </cell>
          <cell r="B1728" t="str">
            <v>QF8-10-A-AZ-4DO-050</v>
          </cell>
          <cell r="C1728">
            <v>1146</v>
          </cell>
          <cell r="D1728">
            <v>7260</v>
          </cell>
          <cell r="F1728" t="str">
            <v>Iron Works</v>
          </cell>
          <cell r="G1728" t="str">
            <v>BU-907</v>
          </cell>
          <cell r="H1728" t="str">
            <v>ERMI / SIRMI</v>
          </cell>
          <cell r="I1728" t="str">
            <v>ERMI/SIRMI</v>
          </cell>
          <cell r="J1728" t="str">
            <v>ERMI / SIRMI GROUP</v>
          </cell>
          <cell r="K1728" t="str">
            <v>CORPORATE</v>
          </cell>
          <cell r="L1728" t="str">
            <v>CORPORATE</v>
          </cell>
        </row>
        <row r="1729">
          <cell r="A1729" t="str">
            <v>QF9</v>
          </cell>
          <cell r="B1729" t="str">
            <v>QF9-10-A-AZ-4DO-050</v>
          </cell>
          <cell r="C1729">
            <v>1147</v>
          </cell>
          <cell r="D1729">
            <v>7261</v>
          </cell>
          <cell r="F1729" t="str">
            <v>J.I.S. Ind. Service LF, NJ</v>
          </cell>
          <cell r="G1729" t="str">
            <v>BU-907</v>
          </cell>
          <cell r="H1729" t="str">
            <v>ERMI / SIRMI</v>
          </cell>
          <cell r="I1729" t="str">
            <v>ERMI/SIRMI</v>
          </cell>
          <cell r="J1729" t="str">
            <v>ERMI / SIRMI GROUP</v>
          </cell>
          <cell r="K1729" t="str">
            <v>CORPORATE</v>
          </cell>
          <cell r="L1729" t="str">
            <v>CORPORATE</v>
          </cell>
        </row>
        <row r="1730">
          <cell r="A1730" t="str">
            <v>QG0</v>
          </cell>
          <cell r="B1730" t="str">
            <v>QG0-10-A-AZ-4DO-050</v>
          </cell>
          <cell r="C1730">
            <v>1148</v>
          </cell>
          <cell r="D1730">
            <v>7262</v>
          </cell>
          <cell r="F1730" t="str">
            <v>Jack's Creek (Sitkin), PA</v>
          </cell>
          <cell r="G1730" t="str">
            <v>BU-907</v>
          </cell>
          <cell r="H1730" t="str">
            <v>ERMI / SIRMI</v>
          </cell>
          <cell r="I1730" t="str">
            <v>ERMI/SIRMI</v>
          </cell>
          <cell r="J1730" t="str">
            <v>ERMI / SIRMI GROUP</v>
          </cell>
          <cell r="K1730" t="str">
            <v>CORPORATE</v>
          </cell>
          <cell r="L1730" t="str">
            <v>CORPORATE</v>
          </cell>
        </row>
        <row r="1731">
          <cell r="A1731" t="str">
            <v>QG1</v>
          </cell>
          <cell r="B1731" t="str">
            <v>QG1-10-A-AZ-4DO-050</v>
          </cell>
          <cell r="C1731">
            <v>1149</v>
          </cell>
          <cell r="D1731">
            <v>7263</v>
          </cell>
          <cell r="F1731" t="str">
            <v>Johnstown LF, NY</v>
          </cell>
          <cell r="G1731" t="str">
            <v>BU-907</v>
          </cell>
          <cell r="H1731" t="str">
            <v>ERMI / SIRMI</v>
          </cell>
          <cell r="I1731" t="str">
            <v>ERMI/SIRMI</v>
          </cell>
          <cell r="J1731" t="str">
            <v>ERMI / SIRMI GROUP</v>
          </cell>
          <cell r="K1731" t="str">
            <v>CORPORATE</v>
          </cell>
          <cell r="L1731" t="str">
            <v>CORPORATE</v>
          </cell>
        </row>
        <row r="1732">
          <cell r="A1732" t="str">
            <v>QG2</v>
          </cell>
          <cell r="B1732" t="str">
            <v>QG2-10-A-AZ-4DO-050</v>
          </cell>
          <cell r="C1732">
            <v>1150</v>
          </cell>
          <cell r="D1732">
            <v>7264</v>
          </cell>
          <cell r="F1732" t="str">
            <v>Juncos LF, PR</v>
          </cell>
          <cell r="G1732" t="str">
            <v>BU-907</v>
          </cell>
          <cell r="H1732" t="str">
            <v>ERMI / SIRMI</v>
          </cell>
          <cell r="I1732" t="str">
            <v>ERMI/SIRMI</v>
          </cell>
          <cell r="J1732" t="str">
            <v>ERMI / SIRMI GROUP</v>
          </cell>
          <cell r="K1732" t="str">
            <v>CORPORATE</v>
          </cell>
          <cell r="L1732" t="str">
            <v>CORPORATE</v>
          </cell>
        </row>
        <row r="1733">
          <cell r="A1733" t="str">
            <v>QG3</v>
          </cell>
          <cell r="B1733" t="str">
            <v>QG3-10-A-AZ-4DO-050</v>
          </cell>
          <cell r="C1733">
            <v>1151</v>
          </cell>
          <cell r="D1733">
            <v>7265</v>
          </cell>
          <cell r="F1733" t="str">
            <v>Kane &amp; Lombard St. MD.</v>
          </cell>
          <cell r="G1733" t="str">
            <v>BU-907</v>
          </cell>
          <cell r="H1733" t="str">
            <v>ERMI / SIRMI</v>
          </cell>
          <cell r="I1733" t="str">
            <v>ERMI/SIRMI</v>
          </cell>
          <cell r="J1733" t="str">
            <v>ERMI / SIRMI GROUP</v>
          </cell>
          <cell r="K1733" t="str">
            <v>CORPORATE</v>
          </cell>
          <cell r="L1733" t="str">
            <v>CORPORATE</v>
          </cell>
        </row>
        <row r="1734">
          <cell r="A1734" t="str">
            <v>QG4</v>
          </cell>
          <cell r="B1734" t="str">
            <v>QG4-10-A-AZ-4DO-050</v>
          </cell>
          <cell r="C1734">
            <v>1152</v>
          </cell>
          <cell r="D1734">
            <v>7266</v>
          </cell>
          <cell r="F1734" t="str">
            <v>Kent County LF (Houston LF),DE</v>
          </cell>
          <cell r="G1734" t="str">
            <v>BU-907</v>
          </cell>
          <cell r="H1734" t="str">
            <v>ERMI / SIRMI</v>
          </cell>
          <cell r="I1734" t="str">
            <v>ERMI/SIRMI</v>
          </cell>
          <cell r="J1734" t="str">
            <v>ERMI / SIRMI GROUP</v>
          </cell>
          <cell r="K1734" t="str">
            <v>CORPORATE</v>
          </cell>
          <cell r="L1734" t="str">
            <v>CORPORATE</v>
          </cell>
        </row>
        <row r="1735">
          <cell r="A1735" t="str">
            <v>QG5</v>
          </cell>
          <cell r="B1735" t="str">
            <v>QG5-10-A-AZ-4DO-050</v>
          </cell>
          <cell r="C1735">
            <v>1153</v>
          </cell>
          <cell r="D1735">
            <v>7267</v>
          </cell>
          <cell r="F1735" t="str">
            <v>Kin-Buc LF(Transtech), NJ</v>
          </cell>
          <cell r="G1735" t="str">
            <v>BU-907</v>
          </cell>
          <cell r="H1735" t="str">
            <v>ERMI / SIRMI</v>
          </cell>
          <cell r="I1735" t="str">
            <v>ERMI/SIRMI</v>
          </cell>
          <cell r="J1735" t="str">
            <v>ERMI / SIRMI GROUP</v>
          </cell>
          <cell r="K1735" t="str">
            <v>CORPORATE</v>
          </cell>
          <cell r="L1735" t="str">
            <v>CORPORATE</v>
          </cell>
        </row>
        <row r="1736">
          <cell r="A1736" t="str">
            <v>QG6</v>
          </cell>
          <cell r="B1736" t="str">
            <v>QG6-10-A-AZ-4DO-050</v>
          </cell>
          <cell r="C1736">
            <v>1154</v>
          </cell>
          <cell r="D1736">
            <v>7268</v>
          </cell>
          <cell r="F1736" t="str">
            <v>Kings Road Site, OH</v>
          </cell>
          <cell r="G1736" t="str">
            <v>BU-907</v>
          </cell>
          <cell r="H1736" t="str">
            <v>ERMI / SIRMI</v>
          </cell>
          <cell r="I1736" t="str">
            <v>ERMI/SIRMI</v>
          </cell>
          <cell r="J1736" t="str">
            <v>ERMI / SIRMI GROUP</v>
          </cell>
          <cell r="K1736" t="str">
            <v>CORPORATE</v>
          </cell>
          <cell r="L1736" t="str">
            <v>CORPORATE</v>
          </cell>
        </row>
        <row r="1737">
          <cell r="A1737" t="str">
            <v>QG7</v>
          </cell>
          <cell r="B1737" t="str">
            <v>QG7-10-A-AZ-4DO-050</v>
          </cell>
          <cell r="C1737">
            <v>1155</v>
          </cell>
          <cell r="D1737">
            <v>7269</v>
          </cell>
          <cell r="F1737" t="str">
            <v>Krejci Dump Site, OH</v>
          </cell>
          <cell r="G1737" t="str">
            <v>BU-907</v>
          </cell>
          <cell r="H1737" t="str">
            <v>ERMI / SIRMI</v>
          </cell>
          <cell r="I1737" t="str">
            <v>ERMI/SIRMI</v>
          </cell>
          <cell r="J1737" t="str">
            <v>ERMI / SIRMI GROUP</v>
          </cell>
          <cell r="K1737" t="str">
            <v>CORPORATE</v>
          </cell>
          <cell r="L1737" t="str">
            <v>CORPORATE</v>
          </cell>
        </row>
        <row r="1738">
          <cell r="A1738" t="str">
            <v>QG8</v>
          </cell>
          <cell r="B1738" t="str">
            <v>QG8-10-A-AZ-4DO-050</v>
          </cell>
          <cell r="C1738">
            <v>1156</v>
          </cell>
          <cell r="D1738">
            <v>7270</v>
          </cell>
          <cell r="F1738" t="str">
            <v>Landsburg Mine, WA</v>
          </cell>
          <cell r="G1738" t="str">
            <v>BU-907</v>
          </cell>
          <cell r="H1738" t="str">
            <v>ERMI / SIRMI</v>
          </cell>
          <cell r="I1738" t="str">
            <v>ERMI/SIRMI</v>
          </cell>
          <cell r="J1738" t="str">
            <v>ERMI / SIRMI GROUP</v>
          </cell>
          <cell r="K1738" t="str">
            <v>CORPORATE</v>
          </cell>
          <cell r="L1738" t="str">
            <v>CORPORATE</v>
          </cell>
        </row>
        <row r="1739">
          <cell r="A1739" t="str">
            <v>QG9</v>
          </cell>
          <cell r="B1739" t="str">
            <v>QG9-10-A-AZ-4DO-050</v>
          </cell>
          <cell r="C1739">
            <v>1157</v>
          </cell>
          <cell r="D1739">
            <v>7271</v>
          </cell>
          <cell r="F1739" t="str">
            <v>Laskin Waste Oil, OH</v>
          </cell>
          <cell r="G1739" t="str">
            <v>BU-907</v>
          </cell>
          <cell r="H1739" t="str">
            <v>ERMI / SIRMI</v>
          </cell>
          <cell r="I1739" t="str">
            <v>ERMI/SIRMI</v>
          </cell>
          <cell r="J1739" t="str">
            <v>ERMI / SIRMI GROUP</v>
          </cell>
          <cell r="K1739" t="str">
            <v>CORPORATE</v>
          </cell>
          <cell r="L1739" t="str">
            <v>CORPORATE</v>
          </cell>
        </row>
        <row r="1740">
          <cell r="A1740" t="str">
            <v>QH0</v>
          </cell>
          <cell r="B1740" t="str">
            <v>QH0-10-A-AZ-4DO-050</v>
          </cell>
          <cell r="C1740">
            <v>1158</v>
          </cell>
          <cell r="D1740">
            <v>7272</v>
          </cell>
          <cell r="F1740" t="str">
            <v>Lenz Oil, IL</v>
          </cell>
          <cell r="G1740" t="str">
            <v>BU-907</v>
          </cell>
          <cell r="H1740" t="str">
            <v>ERMI / SIRMI</v>
          </cell>
          <cell r="I1740" t="str">
            <v>ERMI/SIRMI</v>
          </cell>
          <cell r="J1740" t="str">
            <v>ERMI / SIRMI GROUP</v>
          </cell>
          <cell r="K1740" t="str">
            <v>CORPORATE</v>
          </cell>
          <cell r="L1740" t="str">
            <v>CORPORATE</v>
          </cell>
        </row>
        <row r="1741">
          <cell r="A1741" t="str">
            <v>QH1</v>
          </cell>
          <cell r="B1741" t="str">
            <v>QH1-10-A-AZ-4DO-050</v>
          </cell>
          <cell r="C1741">
            <v>1159</v>
          </cell>
          <cell r="D1741">
            <v>7273</v>
          </cell>
          <cell r="F1741" t="str">
            <v>Livingston Tort, LA</v>
          </cell>
          <cell r="G1741" t="str">
            <v>BU-907</v>
          </cell>
          <cell r="H1741" t="str">
            <v>ERMI / SIRMI</v>
          </cell>
          <cell r="I1741" t="str">
            <v>ERMI/SIRMI</v>
          </cell>
          <cell r="J1741" t="str">
            <v>ERMI / SIRMI GROUP</v>
          </cell>
          <cell r="K1741" t="str">
            <v>CORPORATE</v>
          </cell>
          <cell r="L1741" t="str">
            <v>CORPORATE</v>
          </cell>
        </row>
        <row r="1742">
          <cell r="A1742" t="str">
            <v>QH2</v>
          </cell>
          <cell r="B1742" t="str">
            <v>QH2-10-A-AZ-4DO-050</v>
          </cell>
          <cell r="C1742">
            <v>1160</v>
          </cell>
          <cell r="D1742">
            <v>7274</v>
          </cell>
          <cell r="F1742" t="str">
            <v>Lone Pine LF, NJ</v>
          </cell>
          <cell r="G1742" t="str">
            <v>BU-907</v>
          </cell>
          <cell r="H1742" t="str">
            <v>ERMI / SIRMI</v>
          </cell>
          <cell r="I1742" t="str">
            <v>ERMI/SIRMI</v>
          </cell>
          <cell r="J1742" t="str">
            <v>ERMI / SIRMI GROUP</v>
          </cell>
          <cell r="K1742" t="str">
            <v>CORPORATE</v>
          </cell>
          <cell r="L1742" t="str">
            <v>CORPORATE</v>
          </cell>
        </row>
        <row r="1743">
          <cell r="A1743" t="str">
            <v>QH3</v>
          </cell>
          <cell r="B1743" t="str">
            <v>QH3-10-A-AZ-4DO-050</v>
          </cell>
          <cell r="C1743">
            <v>1161</v>
          </cell>
          <cell r="D1743">
            <v>7275</v>
          </cell>
          <cell r="F1743" t="str">
            <v>Maintech (Old Ferry Rd.) TX</v>
          </cell>
          <cell r="G1743" t="str">
            <v>BU-907</v>
          </cell>
          <cell r="H1743" t="str">
            <v>ERMI / SIRMI</v>
          </cell>
          <cell r="I1743" t="str">
            <v>ERMI/SIRMI</v>
          </cell>
          <cell r="J1743" t="str">
            <v>ERMI / SIRMI GROUP</v>
          </cell>
          <cell r="K1743" t="str">
            <v>CORPORATE</v>
          </cell>
          <cell r="L1743" t="str">
            <v>CORPORATE</v>
          </cell>
        </row>
        <row r="1744">
          <cell r="A1744" t="str">
            <v>QH4</v>
          </cell>
          <cell r="B1744" t="str">
            <v>QH4-10-A-AZ-4DO-050</v>
          </cell>
          <cell r="C1744">
            <v>1162</v>
          </cell>
          <cell r="D1744">
            <v>7276</v>
          </cell>
          <cell r="F1744" t="str">
            <v>Marshall/Boulder, Co</v>
          </cell>
          <cell r="G1744" t="str">
            <v>BU-907</v>
          </cell>
          <cell r="H1744" t="str">
            <v>ERMI / SIRMI</v>
          </cell>
          <cell r="I1744" t="str">
            <v>ERMI/SIRMI</v>
          </cell>
          <cell r="J1744" t="str">
            <v>ERMI / SIRMI GROUP</v>
          </cell>
          <cell r="K1744" t="str">
            <v>CORPORATE</v>
          </cell>
          <cell r="L1744" t="str">
            <v>CORPORATE</v>
          </cell>
        </row>
        <row r="1745">
          <cell r="A1745" t="str">
            <v>QH5</v>
          </cell>
          <cell r="B1745" t="str">
            <v>QH5-10-A-AZ-4DO-050</v>
          </cell>
          <cell r="C1745">
            <v>1163</v>
          </cell>
          <cell r="D1745">
            <v>7277</v>
          </cell>
          <cell r="F1745" t="str">
            <v>Mcadoo, PA</v>
          </cell>
          <cell r="G1745" t="str">
            <v>BU-907</v>
          </cell>
          <cell r="H1745" t="str">
            <v>ERMI / SIRMI</v>
          </cell>
          <cell r="I1745" t="str">
            <v>ERMI/SIRMI</v>
          </cell>
          <cell r="J1745" t="str">
            <v>ERMI / SIRMI GROUP</v>
          </cell>
          <cell r="K1745" t="str">
            <v>CORPORATE</v>
          </cell>
          <cell r="L1745" t="str">
            <v>CORPORATE</v>
          </cell>
        </row>
        <row r="1746">
          <cell r="A1746" t="str">
            <v>QH6</v>
          </cell>
          <cell r="B1746" t="str">
            <v>QH6-10-A-AZ-4DO-050</v>
          </cell>
          <cell r="C1746">
            <v>1164</v>
          </cell>
          <cell r="D1746">
            <v>7278</v>
          </cell>
          <cell r="F1746" t="str">
            <v>Metamora LF, MI</v>
          </cell>
          <cell r="G1746" t="str">
            <v>BU-907</v>
          </cell>
          <cell r="H1746" t="str">
            <v>ERMI / SIRMI</v>
          </cell>
          <cell r="I1746" t="str">
            <v>ERMI/SIRMI</v>
          </cell>
          <cell r="J1746" t="str">
            <v>ERMI / SIRMI GROUP</v>
          </cell>
          <cell r="K1746" t="str">
            <v>CORPORATE</v>
          </cell>
          <cell r="L1746" t="str">
            <v>CORPORATE</v>
          </cell>
        </row>
        <row r="1747">
          <cell r="A1747" t="str">
            <v>QH8</v>
          </cell>
          <cell r="B1747" t="str">
            <v>QH8-10-A-AZ-4DO-050</v>
          </cell>
          <cell r="C1747">
            <v>1166</v>
          </cell>
          <cell r="D1747">
            <v>7279</v>
          </cell>
          <cell r="F1747" t="str">
            <v>Old Toth/HillTop LF, OH</v>
          </cell>
          <cell r="G1747" t="str">
            <v>BU-907</v>
          </cell>
          <cell r="H1747" t="str">
            <v>ERMI / SIRMI</v>
          </cell>
          <cell r="I1747" t="str">
            <v>ERMI/SIRMI</v>
          </cell>
          <cell r="J1747" t="str">
            <v>ERMI / SIRMI GROUP</v>
          </cell>
          <cell r="K1747" t="str">
            <v>CORPORATE</v>
          </cell>
          <cell r="L1747" t="str">
            <v>CORPORATE</v>
          </cell>
        </row>
        <row r="1748">
          <cell r="A1748" t="str">
            <v>QH9</v>
          </cell>
          <cell r="B1748" t="str">
            <v>QH9-10-A-AZ-4DO-050</v>
          </cell>
          <cell r="C1748">
            <v>1167</v>
          </cell>
          <cell r="D1748">
            <v>7280</v>
          </cell>
          <cell r="F1748" t="str">
            <v>Peterson/Puritan, NJ</v>
          </cell>
          <cell r="G1748" t="str">
            <v>BU-907</v>
          </cell>
          <cell r="H1748" t="str">
            <v>ERMI / SIRMI</v>
          </cell>
          <cell r="I1748" t="str">
            <v>ERMI/SIRMI</v>
          </cell>
          <cell r="J1748" t="str">
            <v>ERMI / SIRMI GROUP</v>
          </cell>
          <cell r="K1748" t="str">
            <v>CORPORATE</v>
          </cell>
          <cell r="L1748" t="str">
            <v>CORPORATE</v>
          </cell>
        </row>
        <row r="1749">
          <cell r="A1749" t="str">
            <v>QI2</v>
          </cell>
          <cell r="B1749" t="str">
            <v>QI2-10-A-AZ-4DO-050</v>
          </cell>
          <cell r="C1749">
            <v>1169</v>
          </cell>
          <cell r="D1749">
            <v>7281</v>
          </cell>
          <cell r="F1749" t="str">
            <v>Pitt County LF, NC</v>
          </cell>
          <cell r="G1749" t="str">
            <v>BU-907</v>
          </cell>
          <cell r="H1749" t="str">
            <v>ERMI / SIRMI</v>
          </cell>
          <cell r="I1749" t="str">
            <v>ERMI/SIRMI</v>
          </cell>
          <cell r="J1749" t="str">
            <v>ERMI / SIRMI GROUP</v>
          </cell>
          <cell r="K1749" t="str">
            <v>CORPORATE</v>
          </cell>
          <cell r="L1749" t="str">
            <v>CORPORATE</v>
          </cell>
        </row>
        <row r="1750">
          <cell r="A1750" t="str">
            <v>QI3</v>
          </cell>
          <cell r="B1750" t="str">
            <v>QI3-10-A-AZ-4DO-050</v>
          </cell>
          <cell r="C1750">
            <v>1170</v>
          </cell>
          <cell r="D1750">
            <v>7282</v>
          </cell>
          <cell r="F1750" t="str">
            <v>PJP LF, NJ</v>
          </cell>
          <cell r="G1750" t="str">
            <v>BU-907</v>
          </cell>
          <cell r="H1750" t="str">
            <v>ERMI / SIRMI</v>
          </cell>
          <cell r="I1750" t="str">
            <v>ERMI/SIRMI</v>
          </cell>
          <cell r="J1750" t="str">
            <v>ERMI / SIRMI GROUP</v>
          </cell>
          <cell r="K1750" t="str">
            <v>CORPORATE</v>
          </cell>
          <cell r="L1750" t="str">
            <v>CORPORATE</v>
          </cell>
        </row>
        <row r="1751">
          <cell r="A1751" t="str">
            <v>QI4</v>
          </cell>
          <cell r="B1751" t="str">
            <v>QI4-10-A-AZ-4DO-050</v>
          </cell>
          <cell r="C1751">
            <v>1171</v>
          </cell>
          <cell r="D1751">
            <v>7283</v>
          </cell>
          <cell r="F1751" t="str">
            <v>Pristine, OH</v>
          </cell>
          <cell r="G1751" t="str">
            <v>BU-907</v>
          </cell>
          <cell r="H1751" t="str">
            <v>ERMI / SIRMI</v>
          </cell>
          <cell r="I1751" t="str">
            <v>ERMI/SIRMI</v>
          </cell>
          <cell r="J1751" t="str">
            <v>ERMI / SIRMI GROUP</v>
          </cell>
          <cell r="K1751" t="str">
            <v>CORPORATE</v>
          </cell>
          <cell r="L1751" t="str">
            <v>CORPORATE</v>
          </cell>
        </row>
        <row r="1752">
          <cell r="A1752" t="str">
            <v>QI5</v>
          </cell>
          <cell r="B1752" t="str">
            <v>QI5-10-A-AZ-4DO-050</v>
          </cell>
          <cell r="C1752">
            <v>1172</v>
          </cell>
          <cell r="D1752">
            <v>7284</v>
          </cell>
          <cell r="F1752" t="str">
            <v>Quanta Resources, NJ</v>
          </cell>
          <cell r="G1752" t="str">
            <v>BU-907</v>
          </cell>
          <cell r="H1752" t="str">
            <v>ERMI / SIRMI</v>
          </cell>
          <cell r="I1752" t="str">
            <v>ERMI/SIRMI</v>
          </cell>
          <cell r="J1752" t="str">
            <v>ERMI / SIRMI GROUP</v>
          </cell>
          <cell r="K1752" t="str">
            <v>CORPORATE</v>
          </cell>
          <cell r="L1752" t="str">
            <v>CORPORATE</v>
          </cell>
        </row>
        <row r="1753">
          <cell r="A1753" t="str">
            <v>QI6</v>
          </cell>
          <cell r="B1753" t="str">
            <v>QI6-10-A-AZ-4DO-050</v>
          </cell>
          <cell r="C1753">
            <v>1173</v>
          </cell>
          <cell r="D1753">
            <v>7285</v>
          </cell>
          <cell r="F1753" t="str">
            <v>Quincy Municipal LF, IL</v>
          </cell>
          <cell r="G1753" t="str">
            <v>BU-907</v>
          </cell>
          <cell r="H1753" t="str">
            <v>ERMI / SIRMI</v>
          </cell>
          <cell r="I1753" t="str">
            <v>ERMI/SIRMI</v>
          </cell>
          <cell r="J1753" t="str">
            <v>ERMI / SIRMI GROUP</v>
          </cell>
          <cell r="K1753" t="str">
            <v>CORPORATE</v>
          </cell>
          <cell r="L1753" t="str">
            <v>CORPORATE</v>
          </cell>
        </row>
        <row r="1754">
          <cell r="A1754" t="str">
            <v>QI7</v>
          </cell>
          <cell r="B1754" t="str">
            <v>QI7-10-A-AZ-4DO-050</v>
          </cell>
          <cell r="C1754">
            <v>1174</v>
          </cell>
          <cell r="D1754">
            <v>7286</v>
          </cell>
          <cell r="F1754" t="str">
            <v>Ramp Industries Site, Co</v>
          </cell>
          <cell r="G1754" t="str">
            <v>BU-907</v>
          </cell>
          <cell r="H1754" t="str">
            <v>ERMI / SIRMI</v>
          </cell>
          <cell r="I1754" t="str">
            <v>ERMI/SIRMI</v>
          </cell>
          <cell r="J1754" t="str">
            <v>ERMI / SIRMI GROUP</v>
          </cell>
          <cell r="K1754" t="str">
            <v>CORPORATE</v>
          </cell>
          <cell r="L1754" t="str">
            <v>CORPORATE</v>
          </cell>
        </row>
        <row r="1755">
          <cell r="A1755" t="str">
            <v>QI9</v>
          </cell>
          <cell r="B1755" t="str">
            <v>QI9-10-A-AZ-4DO-050</v>
          </cell>
          <cell r="C1755">
            <v>1176</v>
          </cell>
          <cell r="D1755">
            <v>7287</v>
          </cell>
          <cell r="F1755" t="str">
            <v>Refuse Hideway LF, WI</v>
          </cell>
          <cell r="G1755" t="str">
            <v>BU-907</v>
          </cell>
          <cell r="H1755" t="str">
            <v>ERMI / SIRMI</v>
          </cell>
          <cell r="I1755" t="str">
            <v>ERMI/SIRMI</v>
          </cell>
          <cell r="J1755" t="str">
            <v>ERMI / SIRMI GROUP</v>
          </cell>
          <cell r="K1755" t="str">
            <v>CORPORATE</v>
          </cell>
          <cell r="L1755" t="str">
            <v>CORPORATE</v>
          </cell>
        </row>
        <row r="1756">
          <cell r="A1756" t="str">
            <v>QJ0</v>
          </cell>
          <cell r="B1756" t="str">
            <v>QJ0-10-A-AZ-4DO-050</v>
          </cell>
          <cell r="C1756">
            <v>1177</v>
          </cell>
          <cell r="D1756">
            <v>7288</v>
          </cell>
          <cell r="F1756" t="str">
            <v>Rice Lake LF, WI</v>
          </cell>
          <cell r="G1756" t="str">
            <v>BU-907</v>
          </cell>
          <cell r="H1756" t="str">
            <v>ERMI / SIRMI</v>
          </cell>
          <cell r="I1756" t="str">
            <v>ERMI/SIRMI</v>
          </cell>
          <cell r="J1756" t="str">
            <v>ERMI / SIRMI GROUP</v>
          </cell>
          <cell r="K1756" t="str">
            <v>CORPORATE</v>
          </cell>
          <cell r="L1756" t="str">
            <v>CORPORATE</v>
          </cell>
        </row>
        <row r="1757">
          <cell r="A1757" t="str">
            <v>QJ1</v>
          </cell>
          <cell r="B1757" t="str">
            <v>QJ1-10-A-AZ-4DO-050</v>
          </cell>
          <cell r="C1757">
            <v>1178</v>
          </cell>
          <cell r="D1757">
            <v>7289</v>
          </cell>
          <cell r="F1757" t="str">
            <v>River Road LF, PA</v>
          </cell>
          <cell r="G1757" t="str">
            <v>BU-907</v>
          </cell>
          <cell r="H1757" t="str">
            <v>ERMI / SIRMI</v>
          </cell>
          <cell r="I1757" t="str">
            <v>ERMI/SIRMI</v>
          </cell>
          <cell r="J1757" t="str">
            <v>ERMI / SIRMI GROUP</v>
          </cell>
          <cell r="K1757" t="str">
            <v>CORPORATE</v>
          </cell>
          <cell r="L1757" t="str">
            <v>CORPORATE</v>
          </cell>
        </row>
        <row r="1758">
          <cell r="A1758" t="str">
            <v>QJ4</v>
          </cell>
          <cell r="B1758" t="str">
            <v>QJ4-10-A-AZ-4DO-050</v>
          </cell>
          <cell r="C1758">
            <v>1181</v>
          </cell>
          <cell r="D1758">
            <v>7290</v>
          </cell>
          <cell r="F1758" t="str">
            <v>San Gabriel Basin (Azusa), CA</v>
          </cell>
          <cell r="G1758" t="str">
            <v>BU-907</v>
          </cell>
          <cell r="H1758" t="str">
            <v>ERMI / SIRMI</v>
          </cell>
          <cell r="I1758" t="str">
            <v>ERMI/SIRMI</v>
          </cell>
          <cell r="J1758" t="str">
            <v>ERMI / SIRMI GROUP</v>
          </cell>
          <cell r="K1758" t="str">
            <v>CORPORATE</v>
          </cell>
          <cell r="L1758" t="str">
            <v>CORPORATE</v>
          </cell>
        </row>
        <row r="1759">
          <cell r="A1759" t="str">
            <v>QJ5</v>
          </cell>
          <cell r="B1759" t="str">
            <v>QJ5-10-A-AZ-4DO-050</v>
          </cell>
          <cell r="C1759">
            <v>1182</v>
          </cell>
          <cell r="D1759">
            <v>7291</v>
          </cell>
          <cell r="F1759" t="str">
            <v>Sauget LF Sites, IL</v>
          </cell>
          <cell r="G1759" t="str">
            <v>BU-907</v>
          </cell>
          <cell r="H1759" t="str">
            <v>ERMI / SIRMI</v>
          </cell>
          <cell r="I1759" t="str">
            <v>ERMI/SIRMI</v>
          </cell>
          <cell r="J1759" t="str">
            <v>ERMI / SIRMI GROUP</v>
          </cell>
          <cell r="K1759" t="str">
            <v>CORPORATE</v>
          </cell>
          <cell r="L1759" t="str">
            <v>CORPORATE</v>
          </cell>
        </row>
        <row r="1760">
          <cell r="A1760" t="str">
            <v>QJ6</v>
          </cell>
          <cell r="B1760" t="str">
            <v>QJ6-10-A-AZ-4DO-050</v>
          </cell>
          <cell r="C1760">
            <v>1183</v>
          </cell>
          <cell r="D1760">
            <v>7292</v>
          </cell>
          <cell r="F1760" t="str">
            <v>Sharkey LF, NJ</v>
          </cell>
          <cell r="G1760" t="str">
            <v>BU-907</v>
          </cell>
          <cell r="H1760" t="str">
            <v>ERMI / SIRMI</v>
          </cell>
          <cell r="I1760" t="str">
            <v>ERMI/SIRMI</v>
          </cell>
          <cell r="J1760" t="str">
            <v>ERMI / SIRMI GROUP</v>
          </cell>
          <cell r="K1760" t="str">
            <v>CORPORATE</v>
          </cell>
          <cell r="L1760" t="str">
            <v>CORPORATE</v>
          </cell>
        </row>
        <row r="1761">
          <cell r="A1761" t="str">
            <v>QJ7</v>
          </cell>
          <cell r="B1761" t="str">
            <v>QJ7-10-A-AZ-4DO-050</v>
          </cell>
          <cell r="C1761">
            <v>1184</v>
          </cell>
          <cell r="D1761">
            <v>7293</v>
          </cell>
          <cell r="F1761" t="str">
            <v>Shelby County, TN</v>
          </cell>
          <cell r="G1761" t="str">
            <v>BU-907</v>
          </cell>
          <cell r="H1761" t="str">
            <v>ERMI / SIRMI</v>
          </cell>
          <cell r="I1761" t="str">
            <v>ERMI/SIRMI</v>
          </cell>
          <cell r="J1761" t="str">
            <v>ERMI / SIRMI GROUP</v>
          </cell>
          <cell r="K1761" t="str">
            <v>CORPORATE</v>
          </cell>
          <cell r="L1761" t="str">
            <v>CORPORATE</v>
          </cell>
        </row>
        <row r="1762">
          <cell r="A1762" t="str">
            <v>QJ8</v>
          </cell>
          <cell r="B1762" t="str">
            <v>QJ8-10-A-AZ-4DO-050</v>
          </cell>
          <cell r="C1762">
            <v>1185</v>
          </cell>
          <cell r="D1762">
            <v>7294</v>
          </cell>
          <cell r="F1762" t="str">
            <v>Shockley/Beacon Rd Groce , SC</v>
          </cell>
          <cell r="G1762" t="str">
            <v>BU-907</v>
          </cell>
          <cell r="H1762" t="str">
            <v>ERMI / SIRMI</v>
          </cell>
          <cell r="I1762" t="str">
            <v>ERMI/SIRMI</v>
          </cell>
          <cell r="J1762" t="str">
            <v>ERMI / SIRMI GROUP</v>
          </cell>
          <cell r="K1762" t="str">
            <v>CORPORATE</v>
          </cell>
          <cell r="L1762" t="str">
            <v>CORPORATE</v>
          </cell>
        </row>
        <row r="1763">
          <cell r="A1763" t="str">
            <v>QJ9</v>
          </cell>
          <cell r="B1763" t="str">
            <v>QJ9-10-A-AZ-4DO-050</v>
          </cell>
          <cell r="C1763">
            <v>1186</v>
          </cell>
          <cell r="D1763">
            <v>7295</v>
          </cell>
          <cell r="F1763" t="str">
            <v>Sinton Tort, TX Q9900.2467</v>
          </cell>
          <cell r="G1763" t="str">
            <v>BU-907</v>
          </cell>
          <cell r="H1763" t="str">
            <v>ERMI / SIRMI</v>
          </cell>
          <cell r="I1763" t="str">
            <v>ERMI/SIRMI</v>
          </cell>
          <cell r="J1763" t="str">
            <v>ERMI / SIRMI GROUP</v>
          </cell>
          <cell r="K1763" t="str">
            <v>CORPORATE</v>
          </cell>
          <cell r="L1763" t="str">
            <v>CORPORATE</v>
          </cell>
        </row>
        <row r="1764">
          <cell r="A1764" t="str">
            <v>QK1</v>
          </cell>
          <cell r="B1764" t="str">
            <v>QK1-10-A-AZ-4DO-050</v>
          </cell>
          <cell r="C1764">
            <v>1188</v>
          </cell>
          <cell r="D1764">
            <v>7296</v>
          </cell>
          <cell r="F1764" t="str">
            <v>Sonics, TX</v>
          </cell>
          <cell r="G1764" t="str">
            <v>BU-907</v>
          </cell>
          <cell r="H1764" t="str">
            <v>ERMI / SIRMI</v>
          </cell>
          <cell r="I1764" t="str">
            <v>ERMI/SIRMI</v>
          </cell>
          <cell r="J1764" t="str">
            <v>ERMI / SIRMI GROUP</v>
          </cell>
          <cell r="K1764" t="str">
            <v>CORPORATE</v>
          </cell>
          <cell r="L1764" t="str">
            <v>CORPORATE</v>
          </cell>
        </row>
        <row r="1765">
          <cell r="A1765" t="str">
            <v>QK2</v>
          </cell>
          <cell r="B1765" t="str">
            <v>QK2-10-A-AZ-4DO-050</v>
          </cell>
          <cell r="C1765">
            <v>1189</v>
          </cell>
          <cell r="D1765">
            <v>7297</v>
          </cell>
          <cell r="F1765" t="str">
            <v>Southeast Rockford Site, IL</v>
          </cell>
          <cell r="G1765" t="str">
            <v>BU-907</v>
          </cell>
          <cell r="H1765" t="str">
            <v>ERMI / SIRMI</v>
          </cell>
          <cell r="I1765" t="str">
            <v>ERMI/SIRMI</v>
          </cell>
          <cell r="J1765" t="str">
            <v>ERMI / SIRMI GROUP</v>
          </cell>
          <cell r="K1765" t="str">
            <v>CORPORATE</v>
          </cell>
          <cell r="L1765" t="str">
            <v>CORPORATE</v>
          </cell>
        </row>
        <row r="1766">
          <cell r="A1766" t="str">
            <v>QK3</v>
          </cell>
          <cell r="B1766" t="str">
            <v>QK3-10-A-AZ-4DO-050</v>
          </cell>
          <cell r="C1766">
            <v>1190</v>
          </cell>
          <cell r="D1766">
            <v>7298</v>
          </cell>
          <cell r="F1766" t="str">
            <v>Southern Ocean LF, NJ</v>
          </cell>
          <cell r="G1766" t="str">
            <v>BU-907</v>
          </cell>
          <cell r="H1766" t="str">
            <v>ERMI / SIRMI</v>
          </cell>
          <cell r="I1766" t="str">
            <v>ERMI/SIRMI</v>
          </cell>
          <cell r="J1766" t="str">
            <v>ERMI / SIRMI GROUP</v>
          </cell>
          <cell r="K1766" t="str">
            <v>CORPORATE</v>
          </cell>
          <cell r="L1766" t="str">
            <v>CORPORATE</v>
          </cell>
        </row>
        <row r="1767">
          <cell r="A1767" t="str">
            <v>QK4</v>
          </cell>
          <cell r="B1767" t="str">
            <v>QK4-10-A-AZ-4DO-050</v>
          </cell>
          <cell r="C1767">
            <v>1191</v>
          </cell>
          <cell r="D1767">
            <v>7299</v>
          </cell>
          <cell r="F1767" t="str">
            <v>Stickney/Tyler Ave LF, OH</v>
          </cell>
          <cell r="G1767" t="str">
            <v>BU-907</v>
          </cell>
          <cell r="H1767" t="str">
            <v>ERMI / SIRMI</v>
          </cell>
          <cell r="I1767" t="str">
            <v>ERMI/SIRMI</v>
          </cell>
          <cell r="J1767" t="str">
            <v>ERMI / SIRMI GROUP</v>
          </cell>
          <cell r="K1767" t="str">
            <v>CORPORATE</v>
          </cell>
          <cell r="L1767" t="str">
            <v>CORPORATE</v>
          </cell>
        </row>
        <row r="1768">
          <cell r="A1768" t="str">
            <v>QK5</v>
          </cell>
          <cell r="B1768" t="str">
            <v>QK5-10-A-AZ-4DO-050</v>
          </cell>
          <cell r="C1768">
            <v>1192</v>
          </cell>
          <cell r="D1768">
            <v>7300</v>
          </cell>
          <cell r="F1768" t="str">
            <v>Summit National Site, OH</v>
          </cell>
          <cell r="G1768" t="str">
            <v>BU-907</v>
          </cell>
          <cell r="H1768" t="str">
            <v>ERMI / SIRMI</v>
          </cell>
          <cell r="I1768" t="str">
            <v>ERMI/SIRMI</v>
          </cell>
          <cell r="J1768" t="str">
            <v>ERMI / SIRMI GROUP</v>
          </cell>
          <cell r="K1768" t="str">
            <v>CORPORATE</v>
          </cell>
          <cell r="L1768" t="str">
            <v>CORPORATE</v>
          </cell>
        </row>
        <row r="1769">
          <cell r="A1769" t="str">
            <v>QK6</v>
          </cell>
          <cell r="B1769" t="str">
            <v>QK6-10-A-AZ-4DO-050</v>
          </cell>
          <cell r="C1769">
            <v>1193</v>
          </cell>
          <cell r="D1769">
            <v>7301</v>
          </cell>
          <cell r="F1769" t="str">
            <v>Tabernacle Drum Site (USX), NJ</v>
          </cell>
          <cell r="G1769" t="str">
            <v>BU-907</v>
          </cell>
          <cell r="H1769" t="str">
            <v>ERMI / SIRMI</v>
          </cell>
          <cell r="I1769" t="str">
            <v>ERMI/SIRMI</v>
          </cell>
          <cell r="J1769" t="str">
            <v>ERMI / SIRMI GROUP</v>
          </cell>
          <cell r="K1769" t="str">
            <v>CORPORATE</v>
          </cell>
          <cell r="L1769" t="str">
            <v>CORPORATE</v>
          </cell>
        </row>
        <row r="1770">
          <cell r="A1770" t="str">
            <v>QK7</v>
          </cell>
          <cell r="B1770" t="str">
            <v>QK7-10-A-AZ-4DO-050</v>
          </cell>
          <cell r="C1770">
            <v>1194</v>
          </cell>
          <cell r="D1770">
            <v>7302</v>
          </cell>
          <cell r="F1770" t="str">
            <v>Tri-County/Elgin LF, IL</v>
          </cell>
          <cell r="G1770" t="str">
            <v>BU-907</v>
          </cell>
          <cell r="H1770" t="str">
            <v>ERMI / SIRMI</v>
          </cell>
          <cell r="I1770" t="str">
            <v>ERMI/SIRMI</v>
          </cell>
          <cell r="J1770" t="str">
            <v>ERMI / SIRMI GROUP</v>
          </cell>
          <cell r="K1770" t="str">
            <v>CORPORATE</v>
          </cell>
          <cell r="L1770" t="str">
            <v>CORPORATE</v>
          </cell>
        </row>
        <row r="1771">
          <cell r="A1771" t="str">
            <v>QK8</v>
          </cell>
          <cell r="B1771" t="str">
            <v>QK8-10-A-AZ-4DO-050</v>
          </cell>
          <cell r="C1771">
            <v>1195</v>
          </cell>
          <cell r="D1771">
            <v>7303</v>
          </cell>
          <cell r="F1771" t="str">
            <v>Tulalip LF, WA</v>
          </cell>
          <cell r="G1771" t="str">
            <v>BU-907</v>
          </cell>
          <cell r="H1771" t="str">
            <v>ERMI / SIRMI</v>
          </cell>
          <cell r="I1771" t="str">
            <v>ERMI/SIRMI</v>
          </cell>
          <cell r="J1771" t="str">
            <v>ERMI / SIRMI GROUP</v>
          </cell>
          <cell r="K1771" t="str">
            <v>CORPORATE</v>
          </cell>
          <cell r="L1771" t="str">
            <v>CORPORATE</v>
          </cell>
        </row>
        <row r="1772">
          <cell r="A1772" t="str">
            <v>QL0</v>
          </cell>
          <cell r="B1772" t="str">
            <v>QL0-10-A-AZ-4DO-050</v>
          </cell>
          <cell r="C1772">
            <v>1197</v>
          </cell>
          <cell r="D1772">
            <v>7304</v>
          </cell>
          <cell r="F1772" t="str">
            <v>Western Processing, WA</v>
          </cell>
          <cell r="G1772" t="str">
            <v>BU-907</v>
          </cell>
          <cell r="H1772" t="str">
            <v>ERMI / SIRMI</v>
          </cell>
          <cell r="I1772" t="str">
            <v>ERMI/SIRMI</v>
          </cell>
          <cell r="J1772" t="str">
            <v>ERMI / SIRMI GROUP</v>
          </cell>
          <cell r="K1772" t="str">
            <v>CORPORATE</v>
          </cell>
          <cell r="L1772" t="str">
            <v>CORPORATE</v>
          </cell>
        </row>
        <row r="1773">
          <cell r="A1773" t="str">
            <v>QL1</v>
          </cell>
          <cell r="B1773" t="str">
            <v>QL1-10-A-AZ-4DO-050</v>
          </cell>
          <cell r="C1773">
            <v>1198</v>
          </cell>
          <cell r="D1773">
            <v>7305</v>
          </cell>
          <cell r="F1773" t="str">
            <v>Wingate Road Incinerator, FL</v>
          </cell>
          <cell r="G1773" t="str">
            <v>BU-907</v>
          </cell>
          <cell r="H1773" t="str">
            <v>ERMI / SIRMI</v>
          </cell>
          <cell r="I1773" t="str">
            <v>ERMI/SIRMI</v>
          </cell>
          <cell r="J1773" t="str">
            <v>ERMI / SIRMI GROUP</v>
          </cell>
          <cell r="K1773" t="str">
            <v>CORPORATE</v>
          </cell>
          <cell r="L1773" t="str">
            <v>CORPORATE</v>
          </cell>
        </row>
        <row r="1774">
          <cell r="A1774" t="str">
            <v>QL2</v>
          </cell>
          <cell r="B1774" t="str">
            <v>QL2-10-A-AZ-4DO-050</v>
          </cell>
          <cell r="C1774">
            <v>1199</v>
          </cell>
          <cell r="D1774">
            <v>7306</v>
          </cell>
          <cell r="F1774" t="str">
            <v>Yeoman Creek LF, IL</v>
          </cell>
          <cell r="G1774" t="str">
            <v>BU-907</v>
          </cell>
          <cell r="H1774" t="str">
            <v>ERMI / SIRMI</v>
          </cell>
          <cell r="I1774" t="str">
            <v>ERMI/SIRMI</v>
          </cell>
          <cell r="J1774" t="str">
            <v>ERMI / SIRMI GROUP</v>
          </cell>
          <cell r="K1774" t="str">
            <v>CORPORATE</v>
          </cell>
          <cell r="L1774" t="str">
            <v>CORPORATE</v>
          </cell>
        </row>
        <row r="1775">
          <cell r="A1775" t="str">
            <v>Q99</v>
          </cell>
          <cell r="B1775" t="str">
            <v>Q99-10-A-TX-4DO-050</v>
          </cell>
          <cell r="C1775">
            <v>1071</v>
          </cell>
          <cell r="D1775">
            <v>7307</v>
          </cell>
          <cell r="F1775" t="str">
            <v>Sinton Superfund Site</v>
          </cell>
          <cell r="G1775" t="str">
            <v>BU-907</v>
          </cell>
          <cell r="H1775" t="str">
            <v>ERMI / SIRMI</v>
          </cell>
          <cell r="I1775" t="str">
            <v>ERMI/SIRMI</v>
          </cell>
          <cell r="J1775" t="str">
            <v>ERMI / SIRMI GROUP</v>
          </cell>
          <cell r="K1775" t="str">
            <v>CORPORATE</v>
          </cell>
          <cell r="L1775" t="str">
            <v>CORPORATE</v>
          </cell>
        </row>
        <row r="1776">
          <cell r="A1776" t="str">
            <v>QA8</v>
          </cell>
          <cell r="B1776" t="str">
            <v>QA8-10-A-AZ-4DO-050</v>
          </cell>
          <cell r="C1776">
            <v>1080</v>
          </cell>
          <cell r="D1776">
            <v>7308</v>
          </cell>
          <cell r="F1776" t="str">
            <v>Bancroft Property, NY</v>
          </cell>
          <cell r="G1776" t="str">
            <v>BU-907</v>
          </cell>
          <cell r="H1776" t="str">
            <v>ERMI / SIRMI</v>
          </cell>
          <cell r="I1776" t="str">
            <v>ERMI/SIRMI</v>
          </cell>
          <cell r="J1776" t="str">
            <v>ERMI / SIRMI GROUP</v>
          </cell>
          <cell r="K1776" t="str">
            <v>CORPORATE</v>
          </cell>
          <cell r="L1776" t="str">
            <v>CORPORATE</v>
          </cell>
        </row>
        <row r="1777">
          <cell r="A1777" t="str">
            <v>QE0</v>
          </cell>
          <cell r="B1777" t="str">
            <v>QE0-10-A-AZ-4DO-050</v>
          </cell>
          <cell r="C1777">
            <v>1128</v>
          </cell>
          <cell r="D1777">
            <v>7309</v>
          </cell>
          <cell r="F1777" t="str">
            <v>East Bethel LF, MN</v>
          </cell>
          <cell r="G1777" t="str">
            <v>BU-907</v>
          </cell>
          <cell r="H1777" t="str">
            <v>ERMI / SIRMI</v>
          </cell>
          <cell r="I1777" t="str">
            <v>ERMI/SIRMI</v>
          </cell>
          <cell r="J1777" t="str">
            <v>ERMI / SIRMI GROUP</v>
          </cell>
          <cell r="K1777" t="str">
            <v>CORPORATE</v>
          </cell>
          <cell r="L1777" t="str">
            <v>CORPORATE</v>
          </cell>
        </row>
        <row r="1778">
          <cell r="A1778" t="str">
            <v>QE6</v>
          </cell>
          <cell r="B1778" t="str">
            <v>QE6-10-A-AZ-4DO-050</v>
          </cell>
          <cell r="C1778">
            <v>1134</v>
          </cell>
          <cell r="D1778">
            <v>7310</v>
          </cell>
          <cell r="F1778" t="str">
            <v>Freeway Sanitary LF, MN</v>
          </cell>
          <cell r="G1778" t="str">
            <v>BU-907</v>
          </cell>
          <cell r="H1778" t="str">
            <v>ERMI / SIRMI</v>
          </cell>
          <cell r="I1778" t="str">
            <v>ERMI/SIRMI</v>
          </cell>
          <cell r="J1778" t="str">
            <v>ERMI / SIRMI GROUP</v>
          </cell>
          <cell r="K1778" t="str">
            <v>CORPORATE</v>
          </cell>
          <cell r="L1778" t="str">
            <v>CORPORATE</v>
          </cell>
        </row>
        <row r="1779">
          <cell r="A1779" t="str">
            <v>QE8</v>
          </cell>
          <cell r="B1779" t="str">
            <v>QE8-10-A-AZ-4DO-050</v>
          </cell>
          <cell r="C1779">
            <v>1136</v>
          </cell>
          <cell r="D1779">
            <v>7311</v>
          </cell>
          <cell r="F1779" t="str">
            <v>GBF Pittsburgh LF, CA</v>
          </cell>
          <cell r="G1779" t="str">
            <v>BU-907</v>
          </cell>
          <cell r="H1779" t="str">
            <v>ERMI / SIRMI</v>
          </cell>
          <cell r="I1779" t="str">
            <v>ERMI/SIRMI</v>
          </cell>
          <cell r="J1779" t="str">
            <v>ERMI / SIRMI GROUP</v>
          </cell>
          <cell r="K1779" t="str">
            <v>CORPORATE</v>
          </cell>
          <cell r="L1779" t="str">
            <v>CORPORATE</v>
          </cell>
        </row>
        <row r="1780">
          <cell r="A1780" t="str">
            <v>QF1</v>
          </cell>
          <cell r="B1780" t="str">
            <v>QF1-10-A-AZ-4DO-050</v>
          </cell>
          <cell r="C1780">
            <v>1139</v>
          </cell>
          <cell r="D1780">
            <v>7312</v>
          </cell>
          <cell r="F1780" t="str">
            <v>H.O.D. LF, IL</v>
          </cell>
          <cell r="G1780" t="str">
            <v>BU-907</v>
          </cell>
          <cell r="H1780" t="str">
            <v>ERMI / SIRMI</v>
          </cell>
          <cell r="I1780" t="str">
            <v>ERMI/SIRMI</v>
          </cell>
          <cell r="J1780" t="str">
            <v>ERMI / SIRMI GROUP</v>
          </cell>
          <cell r="K1780" t="str">
            <v>CORPORATE</v>
          </cell>
          <cell r="L1780" t="str">
            <v>CORPORATE</v>
          </cell>
        </row>
        <row r="1781">
          <cell r="A1781" t="str">
            <v>QF6</v>
          </cell>
          <cell r="B1781" t="str">
            <v>QF6-10-A-AZ-4DO-050</v>
          </cell>
          <cell r="C1781">
            <v>1144</v>
          </cell>
          <cell r="D1781">
            <v>7313</v>
          </cell>
          <cell r="F1781" t="str">
            <v>Hopkins Sanitary LF, MN</v>
          </cell>
          <cell r="G1781" t="str">
            <v>BU-907</v>
          </cell>
          <cell r="H1781" t="str">
            <v>ERMI / SIRMI</v>
          </cell>
          <cell r="I1781" t="str">
            <v>ERMI/SIRMI</v>
          </cell>
          <cell r="J1781" t="str">
            <v>ERMI / SIRMI GROUP</v>
          </cell>
          <cell r="K1781" t="str">
            <v>CORPORATE</v>
          </cell>
          <cell r="L1781" t="str">
            <v>CORPORATE</v>
          </cell>
        </row>
        <row r="1782">
          <cell r="A1782" t="str">
            <v>QH7</v>
          </cell>
          <cell r="B1782" t="str">
            <v>QH7-10-A-AZ-4DO-050</v>
          </cell>
          <cell r="C1782">
            <v>1165</v>
          </cell>
          <cell r="D1782">
            <v>7314</v>
          </cell>
          <cell r="F1782" t="str">
            <v>Model LF,KS</v>
          </cell>
          <cell r="G1782" t="str">
            <v>BU-907</v>
          </cell>
          <cell r="H1782" t="str">
            <v>ERMI / SIRMI</v>
          </cell>
          <cell r="I1782" t="str">
            <v>ERMI/SIRMI</v>
          </cell>
          <cell r="J1782" t="str">
            <v>ERMI / SIRMI GROUP</v>
          </cell>
          <cell r="K1782" t="str">
            <v>CORPORATE</v>
          </cell>
          <cell r="L1782" t="str">
            <v>CORPORATE</v>
          </cell>
        </row>
        <row r="1783">
          <cell r="A1783" t="str">
            <v>QI0</v>
          </cell>
          <cell r="B1783" t="str">
            <v>QI0-10-A-AZ-4DO-050</v>
          </cell>
          <cell r="C1783">
            <v>1168</v>
          </cell>
          <cell r="D1783">
            <v>7315</v>
          </cell>
          <cell r="F1783" t="str">
            <v>Pigs Eye Dump Site, MN</v>
          </cell>
          <cell r="G1783" t="str">
            <v>BU-907</v>
          </cell>
          <cell r="H1783" t="str">
            <v>ERMI / SIRMI</v>
          </cell>
          <cell r="I1783" t="str">
            <v>ERMI/SIRMI</v>
          </cell>
          <cell r="J1783" t="str">
            <v>ERMI / SIRMI GROUP</v>
          </cell>
          <cell r="K1783" t="str">
            <v>CORPORATE</v>
          </cell>
          <cell r="L1783" t="str">
            <v>CORPORATE</v>
          </cell>
        </row>
        <row r="1784">
          <cell r="A1784" t="str">
            <v>QI8</v>
          </cell>
          <cell r="B1784" t="str">
            <v>QI8-10-A-AZ-4DO-050</v>
          </cell>
          <cell r="C1784">
            <v>1175</v>
          </cell>
          <cell r="D1784">
            <v>7316</v>
          </cell>
          <cell r="F1784" t="str">
            <v>Red Rock Sanitary LF, MN</v>
          </cell>
          <cell r="G1784" t="str">
            <v>BU-907</v>
          </cell>
          <cell r="H1784" t="str">
            <v>ERMI / SIRMI</v>
          </cell>
          <cell r="I1784" t="str">
            <v>ERMI/SIRMI</v>
          </cell>
          <cell r="J1784" t="str">
            <v>ERMI / SIRMI GROUP</v>
          </cell>
          <cell r="K1784" t="str">
            <v>CORPORATE</v>
          </cell>
          <cell r="L1784" t="str">
            <v>CORPORATE</v>
          </cell>
        </row>
        <row r="1785">
          <cell r="A1785" t="str">
            <v>QJ2</v>
          </cell>
          <cell r="B1785" t="str">
            <v>QJ2-10-A-AZ-4DO-050</v>
          </cell>
          <cell r="C1785">
            <v>1179</v>
          </cell>
          <cell r="D1785">
            <v>7317</v>
          </cell>
          <cell r="F1785" t="str">
            <v>Saco LF, ME</v>
          </cell>
          <cell r="G1785" t="str">
            <v>BU-907</v>
          </cell>
          <cell r="H1785" t="str">
            <v>ERMI / SIRMI</v>
          </cell>
          <cell r="I1785" t="str">
            <v>ERMI/SIRMI</v>
          </cell>
          <cell r="J1785" t="str">
            <v>ERMI / SIRMI GROUP</v>
          </cell>
          <cell r="K1785" t="str">
            <v>CORPORATE</v>
          </cell>
          <cell r="L1785" t="str">
            <v>CORPORATE</v>
          </cell>
        </row>
        <row r="1786">
          <cell r="A1786" t="str">
            <v>QJ3</v>
          </cell>
          <cell r="B1786" t="str">
            <v>QJ3-10-A-AZ-4DO-050</v>
          </cell>
          <cell r="C1786">
            <v>1180</v>
          </cell>
          <cell r="D1786">
            <v>7318</v>
          </cell>
          <cell r="F1786" t="str">
            <v>Salford Quarry Site, PA</v>
          </cell>
          <cell r="G1786" t="str">
            <v>BU-907</v>
          </cell>
          <cell r="H1786" t="str">
            <v>ERMI / SIRMI</v>
          </cell>
          <cell r="I1786" t="str">
            <v>ERMI/SIRMI</v>
          </cell>
          <cell r="J1786" t="str">
            <v>ERMI / SIRMI GROUP</v>
          </cell>
          <cell r="K1786" t="str">
            <v>CORPORATE</v>
          </cell>
          <cell r="L1786" t="str">
            <v>CORPORATE</v>
          </cell>
        </row>
        <row r="1787">
          <cell r="A1787" t="str">
            <v>QK0</v>
          </cell>
          <cell r="B1787" t="str">
            <v>QK0-10-A-AZ-4DO-050</v>
          </cell>
          <cell r="C1787">
            <v>1187</v>
          </cell>
          <cell r="D1787">
            <v>7319</v>
          </cell>
          <cell r="F1787" t="str">
            <v>Skinner LF, OK</v>
          </cell>
          <cell r="G1787" t="str">
            <v>BU-907</v>
          </cell>
          <cell r="H1787" t="str">
            <v>ERMI / SIRMI</v>
          </cell>
          <cell r="I1787" t="str">
            <v>ERMI/SIRMI</v>
          </cell>
          <cell r="J1787" t="str">
            <v>ERMI / SIRMI GROUP</v>
          </cell>
          <cell r="K1787" t="str">
            <v>CORPORATE</v>
          </cell>
          <cell r="L1787" t="str">
            <v>CORPORATE</v>
          </cell>
        </row>
        <row r="1788">
          <cell r="A1788" t="str">
            <v>QK9</v>
          </cell>
          <cell r="B1788" t="str">
            <v>QK9-10-A-AZ-4DO-050</v>
          </cell>
          <cell r="C1788">
            <v>1196</v>
          </cell>
          <cell r="D1788">
            <v>7320</v>
          </cell>
          <cell r="F1788" t="str">
            <v>W. Virginia Ordnance Works,WV</v>
          </cell>
          <cell r="G1788" t="str">
            <v>BU-907</v>
          </cell>
          <cell r="H1788" t="str">
            <v>ERMI / SIRMI</v>
          </cell>
          <cell r="I1788" t="str">
            <v>ERMI/SIRMI</v>
          </cell>
          <cell r="J1788" t="str">
            <v>ERMI / SIRMI GROUP</v>
          </cell>
          <cell r="K1788" t="str">
            <v>CORPORATE</v>
          </cell>
          <cell r="L1788" t="str">
            <v>CORPORATE</v>
          </cell>
        </row>
        <row r="1789">
          <cell r="A1789" t="str">
            <v>QL3</v>
          </cell>
          <cell r="B1789" t="str">
            <v>QL3-10-A-AZ-4DO-050</v>
          </cell>
          <cell r="C1789">
            <v>1200</v>
          </cell>
          <cell r="D1789">
            <v>7321</v>
          </cell>
          <cell r="F1789" t="str">
            <v>Zellwood Site, FL</v>
          </cell>
          <cell r="G1789" t="str">
            <v>BU-907</v>
          </cell>
          <cell r="H1789" t="str">
            <v>ERMI / SIRMI</v>
          </cell>
          <cell r="I1789" t="str">
            <v>ERMI/SIRMI</v>
          </cell>
          <cell r="J1789" t="str">
            <v>ERMI / SIRMI GROUP</v>
          </cell>
          <cell r="K1789" t="str">
            <v>CORPORATE</v>
          </cell>
          <cell r="L1789" t="str">
            <v>CORPORATE</v>
          </cell>
        </row>
        <row r="1790">
          <cell r="A1790" t="str">
            <v>D69</v>
          </cell>
          <cell r="B1790" t="str">
            <v>D69-10-A-AZ-4DO-050</v>
          </cell>
          <cell r="C1790">
            <v>500</v>
          </cell>
          <cell r="D1790">
            <v>7322</v>
          </cell>
          <cell r="F1790" t="str">
            <v>AW  Trans River LP, Inc</v>
          </cell>
          <cell r="G1790" t="str">
            <v>BU-907</v>
          </cell>
          <cell r="H1790" t="str">
            <v>ERMI / SIRMI</v>
          </cell>
          <cell r="I1790" t="str">
            <v>ERMI/SIRMI</v>
          </cell>
          <cell r="J1790" t="str">
            <v>ERMI / SIRMI GROUP</v>
          </cell>
          <cell r="K1790" t="str">
            <v>CORPORATE</v>
          </cell>
          <cell r="L1790" t="str">
            <v>CORPORATE</v>
          </cell>
        </row>
        <row r="1791">
          <cell r="A1791" t="str">
            <v>D70</v>
          </cell>
          <cell r="B1791" t="str">
            <v>D70-10-A-AZ-4EO-050</v>
          </cell>
          <cell r="C1791">
            <v>501</v>
          </cell>
          <cell r="D1791">
            <v>7323</v>
          </cell>
          <cell r="F1791" t="str">
            <v>AW  Energy Systems of Boston</v>
          </cell>
          <cell r="G1791" t="str">
            <v>BU-907</v>
          </cell>
          <cell r="H1791" t="str">
            <v>ERMI / SIRMI</v>
          </cell>
          <cell r="I1791" t="str">
            <v>ERMI/SIRMI</v>
          </cell>
          <cell r="J1791" t="str">
            <v>ERMI / SIRMI GROUP</v>
          </cell>
          <cell r="K1791" t="str">
            <v>CORPORATE</v>
          </cell>
          <cell r="L1791" t="str">
            <v>CORPORATE</v>
          </cell>
        </row>
        <row r="1792">
          <cell r="A1792" t="str">
            <v>D71</v>
          </cell>
          <cell r="B1792" t="str">
            <v>D71-10-A-AZ-4FO-050</v>
          </cell>
          <cell r="C1792">
            <v>502</v>
          </cell>
          <cell r="D1792">
            <v>7324</v>
          </cell>
          <cell r="F1792" t="str">
            <v>AW  Services Group, Inc</v>
          </cell>
          <cell r="G1792" t="str">
            <v>BU-907</v>
          </cell>
          <cell r="H1792" t="str">
            <v>ERMI / SIRMI</v>
          </cell>
          <cell r="I1792" t="str">
            <v>ERMI/SIRMI</v>
          </cell>
          <cell r="J1792" t="str">
            <v>ERMI / SIRMI GROUP</v>
          </cell>
          <cell r="K1792" t="str">
            <v>CORPORATE</v>
          </cell>
          <cell r="L1792" t="str">
            <v>CORPORATE</v>
          </cell>
        </row>
        <row r="1793">
          <cell r="A1793" t="str">
            <v>D72</v>
          </cell>
          <cell r="B1793" t="str">
            <v>D72-10-A-AZ-4GO-050</v>
          </cell>
          <cell r="C1793">
            <v>503</v>
          </cell>
          <cell r="D1793">
            <v>7325</v>
          </cell>
          <cell r="F1793" t="str">
            <v>AW  Energy Systems of Plymouth</v>
          </cell>
          <cell r="G1793" t="str">
            <v>BU-907</v>
          </cell>
          <cell r="H1793" t="str">
            <v>ERMI / SIRMI</v>
          </cell>
          <cell r="I1793" t="str">
            <v>ERMI/SIRMI</v>
          </cell>
          <cell r="J1793" t="str">
            <v>ERMI / SIRMI GROUP</v>
          </cell>
          <cell r="K1793" t="str">
            <v>CORPORATE</v>
          </cell>
          <cell r="L1793" t="str">
            <v>CORPORATE</v>
          </cell>
        </row>
        <row r="1794">
          <cell r="A1794" t="str">
            <v>D73</v>
          </cell>
          <cell r="B1794" t="str">
            <v>D73-10-A-AZ-4HO-050</v>
          </cell>
          <cell r="C1794">
            <v>504</v>
          </cell>
          <cell r="D1794">
            <v>7326</v>
          </cell>
          <cell r="F1794" t="str">
            <v>AW  Europe Inc.</v>
          </cell>
          <cell r="G1794" t="str">
            <v>BU-907</v>
          </cell>
          <cell r="H1794" t="str">
            <v>ERMI / SIRMI</v>
          </cell>
          <cell r="I1794" t="str">
            <v>ERMI/SIRMI</v>
          </cell>
          <cell r="J1794" t="str">
            <v>ERMI / SIRMI GROUP</v>
          </cell>
          <cell r="K1794" t="str">
            <v>CORPORATE</v>
          </cell>
          <cell r="L1794" t="str">
            <v>CORPORATE</v>
          </cell>
        </row>
        <row r="1795">
          <cell r="A1795" t="str">
            <v>D74</v>
          </cell>
          <cell r="B1795" t="str">
            <v>D74-10-A-AZ-4JO-050</v>
          </cell>
          <cell r="C1795">
            <v>505</v>
          </cell>
          <cell r="D1795">
            <v>7327</v>
          </cell>
          <cell r="F1795" t="str">
            <v>AW  of Asia Pacific, Inc.</v>
          </cell>
          <cell r="G1795" t="str">
            <v>BU-907</v>
          </cell>
          <cell r="H1795" t="str">
            <v>ERMI / SIRMI</v>
          </cell>
          <cell r="I1795" t="str">
            <v>ERMI/SIRMI</v>
          </cell>
          <cell r="J1795" t="str">
            <v>ERMI / SIRMI GROUP</v>
          </cell>
          <cell r="K1795" t="str">
            <v>CORPORATE</v>
          </cell>
          <cell r="L1795" t="str">
            <v>CORPORATE</v>
          </cell>
        </row>
        <row r="1796">
          <cell r="A1796">
            <v>697</v>
          </cell>
          <cell r="B1796" t="str">
            <v>697-10-A-AZ-68O-050</v>
          </cell>
          <cell r="C1796">
            <v>274</v>
          </cell>
          <cell r="D1796">
            <v>7328</v>
          </cell>
          <cell r="F1796" t="str">
            <v>Consolidated Processing, Inc</v>
          </cell>
          <cell r="G1796" t="str">
            <v>BU-907</v>
          </cell>
          <cell r="H1796" t="str">
            <v>ERMI / SIRMI</v>
          </cell>
          <cell r="I1796" t="str">
            <v>ERMI/SIRMI</v>
          </cell>
          <cell r="J1796" t="str">
            <v>ERMI / SIRMI GROUP</v>
          </cell>
          <cell r="K1796" t="str">
            <v>CORPORATE</v>
          </cell>
          <cell r="L1796" t="str">
            <v>CORPORATE</v>
          </cell>
        </row>
        <row r="1797">
          <cell r="A1797" t="str">
            <v>D15</v>
          </cell>
          <cell r="B1797" t="str">
            <v>D15-10-A-VT-6DO-050</v>
          </cell>
          <cell r="C1797">
            <v>488</v>
          </cell>
          <cell r="D1797">
            <v>7501</v>
          </cell>
          <cell r="F1797" t="str">
            <v>GIAC of Vermont</v>
          </cell>
          <cell r="G1797" t="str">
            <v>BU-905</v>
          </cell>
          <cell r="H1797" t="str">
            <v>GLOBAL / RELIANT</v>
          </cell>
          <cell r="I1797" t="str">
            <v>GLOBAL/REL</v>
          </cell>
          <cell r="J1797" t="str">
            <v>GLOBAL/RELIANT CORPORATE GROUP</v>
          </cell>
          <cell r="K1797" t="str">
            <v>CORPORATE</v>
          </cell>
          <cell r="L1797" t="str">
            <v>CORPORATE</v>
          </cell>
        </row>
        <row r="1798">
          <cell r="A1798" t="str">
            <v>D89</v>
          </cell>
          <cell r="B1798" t="str">
            <v>D89-10-A-AZ-6DO-050</v>
          </cell>
          <cell r="C1798">
            <v>514</v>
          </cell>
          <cell r="D1798">
            <v>7502</v>
          </cell>
          <cell r="F1798" t="str">
            <v>AW  - GIAC ELIM</v>
          </cell>
          <cell r="G1798" t="str">
            <v>BU-905</v>
          </cell>
          <cell r="H1798" t="str">
            <v>GLOBAL / RELIANT</v>
          </cell>
          <cell r="I1798" t="str">
            <v>GLOBAL/REL</v>
          </cell>
          <cell r="J1798" t="str">
            <v>GLOBAL/RELIANT CORPORATE GROUP</v>
          </cell>
          <cell r="K1798" t="str">
            <v>CORPORATE</v>
          </cell>
          <cell r="L1798" t="str">
            <v>CORPORATE</v>
          </cell>
        </row>
        <row r="1799">
          <cell r="A1799" t="str">
            <v>Z01</v>
          </cell>
          <cell r="B1799" t="str">
            <v>Z01-10-A-AZ-9DO-050</v>
          </cell>
          <cell r="C1799">
            <v>1896</v>
          </cell>
          <cell r="D1799">
            <v>7503</v>
          </cell>
          <cell r="F1799" t="str">
            <v>Saguaro National Insurance Co</v>
          </cell>
          <cell r="G1799" t="str">
            <v>BU-905</v>
          </cell>
          <cell r="H1799" t="str">
            <v>GLOBAL / RELIANT</v>
          </cell>
          <cell r="I1799" t="str">
            <v>GLOBAL/REL</v>
          </cell>
          <cell r="J1799" t="str">
            <v>GLOBAL/RELIANT CORPORATE GROUP</v>
          </cell>
          <cell r="K1799" t="str">
            <v>CORPORATE</v>
          </cell>
          <cell r="L1799" t="str">
            <v>CORPORATE</v>
          </cell>
        </row>
        <row r="1800">
          <cell r="A1800" t="str">
            <v>Z02</v>
          </cell>
          <cell r="B1800" t="str">
            <v>Z02-10-A-AZ-9DO-050</v>
          </cell>
          <cell r="C1800">
            <v>1897</v>
          </cell>
          <cell r="D1800">
            <v>7504</v>
          </cell>
          <cell r="F1800" t="str">
            <v>Captive Insurance - Elim Co</v>
          </cell>
          <cell r="G1800" t="str">
            <v>BU-905</v>
          </cell>
          <cell r="H1800" t="str">
            <v>GLOBAL / RELIANT</v>
          </cell>
          <cell r="I1800" t="str">
            <v>GLOBAL/REL</v>
          </cell>
          <cell r="J1800" t="str">
            <v>GLOBAL/RELIANT CORPORATE GROUP</v>
          </cell>
          <cell r="K1800" t="str">
            <v>CORPORATE</v>
          </cell>
          <cell r="L1800" t="str">
            <v>CORPORATE</v>
          </cell>
        </row>
        <row r="1801">
          <cell r="A1801" t="str">
            <v>Z03</v>
          </cell>
          <cell r="B1801" t="str">
            <v>Z03-10-A-AZ-03O-050</v>
          </cell>
          <cell r="C1801">
            <v>1898</v>
          </cell>
          <cell r="D1801">
            <v>7505</v>
          </cell>
          <cell r="F1801" t="str">
            <v>AWIN Management, Inc.</v>
          </cell>
          <cell r="G1801" t="str">
            <v>BU-905</v>
          </cell>
          <cell r="H1801" t="str">
            <v>GLOBAL / RELIANT</v>
          </cell>
          <cell r="I1801" t="str">
            <v>GLOBAL/REL</v>
          </cell>
          <cell r="J1801" t="str">
            <v>GLOBAL/RELIANT CORPORATE GROUP</v>
          </cell>
          <cell r="K1801" t="str">
            <v>CORPORATE</v>
          </cell>
          <cell r="L1801" t="str">
            <v>CORPORATE</v>
          </cell>
        </row>
        <row r="1802">
          <cell r="A1802" t="str">
            <v>ZA0</v>
          </cell>
          <cell r="B1802" t="str">
            <v>ZA0-10-A-AZ-13O-050</v>
          </cell>
          <cell r="C1802">
            <v>1899</v>
          </cell>
          <cell r="D1802">
            <v>7506</v>
          </cell>
          <cell r="F1802" t="str">
            <v>Allied Waste Systems, Inc AZ</v>
          </cell>
          <cell r="G1802" t="str">
            <v>BU-905</v>
          </cell>
          <cell r="H1802" t="str">
            <v>GLOBAL / RELIANT</v>
          </cell>
          <cell r="I1802" t="str">
            <v>GLOBAL/REL</v>
          </cell>
          <cell r="J1802" t="str">
            <v>GLOBAL/RELIANT CORPORATE GROUP</v>
          </cell>
          <cell r="K1802" t="str">
            <v>CORPORATE</v>
          </cell>
          <cell r="L1802" t="str">
            <v>CORPORATE</v>
          </cell>
        </row>
        <row r="1803">
          <cell r="A1803" t="str">
            <v>ZA1</v>
          </cell>
          <cell r="B1803" t="str">
            <v>ZA1-10-A-AZ-07O-050</v>
          </cell>
          <cell r="C1803">
            <v>1900</v>
          </cell>
          <cell r="D1803">
            <v>7507</v>
          </cell>
          <cell r="F1803" t="str">
            <v>Allied Waste Transportation</v>
          </cell>
          <cell r="G1803" t="str">
            <v>BU-905</v>
          </cell>
          <cell r="H1803" t="str">
            <v>GLOBAL / RELIANT</v>
          </cell>
          <cell r="I1803" t="str">
            <v>GLOBAL/REL</v>
          </cell>
          <cell r="J1803" t="str">
            <v>GLOBAL/RELIANT CORPORATE GROUP</v>
          </cell>
          <cell r="K1803" t="str">
            <v>CORPORATE</v>
          </cell>
          <cell r="L1803" t="str">
            <v>CORPORATE</v>
          </cell>
        </row>
        <row r="1804">
          <cell r="A1804" t="str">
            <v>ZA2</v>
          </cell>
          <cell r="B1804" t="str">
            <v>ZA2-10-A-AZ-08O-050</v>
          </cell>
          <cell r="C1804">
            <v>1901</v>
          </cell>
          <cell r="D1804">
            <v>7508</v>
          </cell>
          <cell r="F1804" t="str">
            <v>Allied Waste L/F Holdings, Inc</v>
          </cell>
          <cell r="G1804" t="str">
            <v>BU-905</v>
          </cell>
          <cell r="H1804" t="str">
            <v>GLOBAL / RELIANT</v>
          </cell>
          <cell r="I1804" t="str">
            <v>GLOBAL/REL</v>
          </cell>
          <cell r="J1804" t="str">
            <v>GLOBAL/RELIANT CORPORATE GROUP</v>
          </cell>
          <cell r="K1804" t="str">
            <v>CORPORATE</v>
          </cell>
          <cell r="L1804" t="str">
            <v>CORPORATE</v>
          </cell>
        </row>
        <row r="1805">
          <cell r="A1805" t="str">
            <v>ZA3</v>
          </cell>
          <cell r="B1805" t="str">
            <v>ZA3-10-A-AZ-02O-050</v>
          </cell>
          <cell r="C1805">
            <v>1902</v>
          </cell>
          <cell r="D1805">
            <v>7509</v>
          </cell>
          <cell r="F1805" t="str">
            <v>Allied Waste N.A., Inc. AZ</v>
          </cell>
          <cell r="G1805" t="str">
            <v>BU-905</v>
          </cell>
          <cell r="H1805" t="str">
            <v>GLOBAL / RELIANT</v>
          </cell>
          <cell r="I1805" t="str">
            <v>GLOBAL/REL</v>
          </cell>
          <cell r="J1805" t="str">
            <v>GLOBAL/RELIANT CORPORATE GROUP</v>
          </cell>
          <cell r="K1805" t="str">
            <v>CORPORATE</v>
          </cell>
          <cell r="L1805" t="str">
            <v>CORPORATE</v>
          </cell>
        </row>
        <row r="1806">
          <cell r="A1806" t="str">
            <v>ZA4</v>
          </cell>
          <cell r="B1806" t="str">
            <v>ZA4-10-A-AZ-3PO-050</v>
          </cell>
          <cell r="C1806">
            <v>1903</v>
          </cell>
          <cell r="D1806">
            <v>7510</v>
          </cell>
          <cell r="F1806" t="str">
            <v>AW Systems of N.A., Inc</v>
          </cell>
          <cell r="G1806" t="str">
            <v>BU-905</v>
          </cell>
          <cell r="H1806" t="str">
            <v>GLOBAL / RELIANT</v>
          </cell>
          <cell r="I1806" t="str">
            <v>GLOBAL/REL</v>
          </cell>
          <cell r="J1806" t="str">
            <v>GLOBAL/RELIANT CORPORATE GROUP</v>
          </cell>
          <cell r="K1806" t="str">
            <v>CORPORATE</v>
          </cell>
          <cell r="L1806" t="str">
            <v>CORPORATE</v>
          </cell>
        </row>
        <row r="1807">
          <cell r="A1807" t="str">
            <v>ZA5</v>
          </cell>
          <cell r="B1807" t="str">
            <v>ZA5-10-A-AZ-6CO-050</v>
          </cell>
          <cell r="C1807">
            <v>1904</v>
          </cell>
          <cell r="D1807">
            <v>7511</v>
          </cell>
          <cell r="F1807" t="str">
            <v>Cecos International, Inc. AZ</v>
          </cell>
          <cell r="G1807" t="str">
            <v>BU-905</v>
          </cell>
          <cell r="H1807" t="str">
            <v>GLOBAL / RELIANT</v>
          </cell>
          <cell r="I1807" t="str">
            <v>GLOBAL/REL</v>
          </cell>
          <cell r="J1807" t="str">
            <v>GLOBAL/RELIANT CORPORATE GROUP</v>
          </cell>
          <cell r="K1807" t="str">
            <v>CORPORATE</v>
          </cell>
          <cell r="L1807" t="str">
            <v>CORPORATE</v>
          </cell>
        </row>
        <row r="1808">
          <cell r="A1808" t="str">
            <v>ZA6</v>
          </cell>
          <cell r="B1808" t="str">
            <v>ZA6-10-A-AZ-6AO-050</v>
          </cell>
          <cell r="C1808">
            <v>1905</v>
          </cell>
          <cell r="D1808">
            <v>7512</v>
          </cell>
          <cell r="F1808" t="str">
            <v>Allied Waste Puerto Rico, PR</v>
          </cell>
          <cell r="G1808" t="str">
            <v>BU-905</v>
          </cell>
          <cell r="H1808" t="str">
            <v>GLOBAL / RELIANT</v>
          </cell>
          <cell r="I1808" t="str">
            <v>GLOBAL/REL</v>
          </cell>
          <cell r="J1808" t="str">
            <v>GLOBAL/RELIANT CORPORATE GROUP</v>
          </cell>
          <cell r="K1808" t="str">
            <v>CORPORATE</v>
          </cell>
          <cell r="L1808" t="str">
            <v>CORPORATE</v>
          </cell>
        </row>
        <row r="1809">
          <cell r="A1809" t="str">
            <v>ZA7</v>
          </cell>
          <cell r="B1809" t="str">
            <v>ZA7-10-A-AZ-5ZO-050</v>
          </cell>
          <cell r="C1809">
            <v>1906</v>
          </cell>
          <cell r="D1809">
            <v>7513</v>
          </cell>
          <cell r="F1809" t="str">
            <v>AW  of Ohio, Inc. OH</v>
          </cell>
          <cell r="G1809" t="str">
            <v>BU-905</v>
          </cell>
          <cell r="H1809" t="str">
            <v>GLOBAL / RELIANT</v>
          </cell>
          <cell r="I1809" t="str">
            <v>GLOBAL/REL</v>
          </cell>
          <cell r="J1809" t="str">
            <v>GLOBAL/RELIANT CORPORATE GROUP</v>
          </cell>
          <cell r="K1809" t="str">
            <v>CORPORATE</v>
          </cell>
          <cell r="L1809" t="str">
            <v>CORPORATE</v>
          </cell>
        </row>
        <row r="1810">
          <cell r="A1810" t="str">
            <v>ZA8</v>
          </cell>
          <cell r="B1810" t="str">
            <v>ZA8-10-A-AZ-5WO-050</v>
          </cell>
          <cell r="C1810">
            <v>1907</v>
          </cell>
          <cell r="D1810">
            <v>7514</v>
          </cell>
          <cell r="F1810" t="str">
            <v>AW  of Florida, Inc. FL</v>
          </cell>
          <cell r="G1810" t="str">
            <v>BU-905</v>
          </cell>
          <cell r="H1810" t="str">
            <v>GLOBAL / RELIANT</v>
          </cell>
          <cell r="I1810" t="str">
            <v>GLOBAL/REL</v>
          </cell>
          <cell r="J1810" t="str">
            <v>GLOBAL/RELIANT CORPORATE GROUP</v>
          </cell>
          <cell r="K1810" t="str">
            <v>CORPORATE</v>
          </cell>
          <cell r="L1810" t="str">
            <v>CORPORATE</v>
          </cell>
        </row>
        <row r="1811">
          <cell r="A1811" t="str">
            <v>ZA9</v>
          </cell>
          <cell r="B1811" t="str">
            <v>ZA9-10-A-AZ-5UO-050</v>
          </cell>
          <cell r="C1811">
            <v>1908</v>
          </cell>
          <cell r="D1811">
            <v>7515</v>
          </cell>
          <cell r="F1811" t="str">
            <v>AW  of California, Inc. CA</v>
          </cell>
          <cell r="G1811" t="str">
            <v>BU-905</v>
          </cell>
          <cell r="H1811" t="str">
            <v>GLOBAL / RELIANT</v>
          </cell>
          <cell r="I1811" t="str">
            <v>GLOBAL/REL</v>
          </cell>
          <cell r="J1811" t="str">
            <v>GLOBAL/RELIANT CORPORATE GROUP</v>
          </cell>
          <cell r="K1811" t="str">
            <v>CORPORATE</v>
          </cell>
          <cell r="L1811" t="str">
            <v>CORPORATE</v>
          </cell>
        </row>
        <row r="1812">
          <cell r="A1812" t="str">
            <v>ZB0</v>
          </cell>
          <cell r="B1812" t="str">
            <v>ZB0-10-A-AZ-3FO-050</v>
          </cell>
          <cell r="C1812">
            <v>1909</v>
          </cell>
          <cell r="D1812">
            <v>7516</v>
          </cell>
          <cell r="F1812" t="str">
            <v>County Disposal of Ohio, Inc</v>
          </cell>
          <cell r="G1812" t="str">
            <v>BU-905</v>
          </cell>
          <cell r="H1812" t="str">
            <v>GLOBAL / RELIANT</v>
          </cell>
          <cell r="I1812" t="str">
            <v>GLOBAL/REL</v>
          </cell>
          <cell r="J1812" t="str">
            <v>GLOBAL/RELIANT CORPORATE GROUP</v>
          </cell>
          <cell r="K1812" t="str">
            <v>CORPORATE</v>
          </cell>
          <cell r="L1812" t="str">
            <v>CORPORATE</v>
          </cell>
        </row>
        <row r="1813">
          <cell r="A1813" t="str">
            <v>ZB1</v>
          </cell>
          <cell r="B1813" t="str">
            <v>ZB1-10-A-AZ-4KO-050</v>
          </cell>
          <cell r="C1813">
            <v>1910</v>
          </cell>
          <cell r="D1813">
            <v>7517</v>
          </cell>
          <cell r="F1813" t="str">
            <v>F.P. McNamara Rubbish Removal</v>
          </cell>
          <cell r="G1813" t="str">
            <v>BU-905</v>
          </cell>
          <cell r="H1813" t="str">
            <v>GLOBAL / RELIANT</v>
          </cell>
          <cell r="I1813" t="str">
            <v>GLOBAL/REL</v>
          </cell>
          <cell r="J1813" t="str">
            <v>GLOBAL/RELIANT CORPORATE GROUP</v>
          </cell>
          <cell r="K1813" t="str">
            <v>CORPORATE</v>
          </cell>
          <cell r="L1813" t="str">
            <v>CORPORATE</v>
          </cell>
        </row>
        <row r="1814">
          <cell r="A1814" t="str">
            <v>ZB2</v>
          </cell>
          <cell r="B1814" t="str">
            <v>ZB2-10-A-AZ-5NO-050</v>
          </cell>
          <cell r="C1814">
            <v>1911</v>
          </cell>
          <cell r="D1814">
            <v>7518</v>
          </cell>
          <cell r="F1814" t="str">
            <v>AW Systems of NJ, Inc.</v>
          </cell>
          <cell r="G1814" t="str">
            <v>BU-905</v>
          </cell>
          <cell r="H1814" t="str">
            <v>GLOBAL / RELIANT</v>
          </cell>
          <cell r="I1814" t="str">
            <v>GLOBAL/REL</v>
          </cell>
          <cell r="J1814" t="str">
            <v>GLOBAL/RELIANT CORPORATE GROUP</v>
          </cell>
          <cell r="K1814" t="str">
            <v>CORPORATE</v>
          </cell>
          <cell r="L1814" t="str">
            <v>CORPORATE</v>
          </cell>
        </row>
        <row r="1815">
          <cell r="A1815" t="str">
            <v>ZB3</v>
          </cell>
          <cell r="B1815" t="str">
            <v>ZB3-10-A-AZ-6BO-050</v>
          </cell>
          <cell r="C1815">
            <v>1912</v>
          </cell>
          <cell r="D1815">
            <v>7519</v>
          </cell>
          <cell r="F1815" t="str">
            <v>AW  of Tennessee, Inc. TN</v>
          </cell>
          <cell r="G1815" t="str">
            <v>BU-905</v>
          </cell>
          <cell r="H1815" t="str">
            <v>GLOBAL / RELIANT</v>
          </cell>
          <cell r="I1815" t="str">
            <v>GLOBAL/REL</v>
          </cell>
          <cell r="J1815" t="str">
            <v>GLOBAL/RELIANT CORPORATE GROUP</v>
          </cell>
          <cell r="K1815" t="str">
            <v>CORPORATE</v>
          </cell>
          <cell r="L1815" t="str">
            <v>CORPORATE</v>
          </cell>
        </row>
        <row r="1816">
          <cell r="A1816" t="str">
            <v>ZB4</v>
          </cell>
          <cell r="B1816" t="str">
            <v>ZB4-10-A-AZ-5TO-050</v>
          </cell>
          <cell r="C1816">
            <v>1913</v>
          </cell>
          <cell r="D1816">
            <v>7520</v>
          </cell>
          <cell r="F1816" t="str">
            <v>Allied Waste Industries</v>
          </cell>
          <cell r="G1816" t="str">
            <v>BU-905</v>
          </cell>
          <cell r="H1816" t="str">
            <v>GLOBAL / RELIANT</v>
          </cell>
          <cell r="I1816" t="str">
            <v>GLOBAL/REL</v>
          </cell>
          <cell r="J1816" t="str">
            <v>GLOBAL/RELIANT CORPORATE GROUP</v>
          </cell>
          <cell r="K1816" t="str">
            <v>CORPORATE</v>
          </cell>
          <cell r="L1816" t="str">
            <v>CORPORATE</v>
          </cell>
        </row>
        <row r="1817">
          <cell r="A1817" t="str">
            <v>ZB5</v>
          </cell>
          <cell r="B1817" t="str">
            <v>ZB5-10-A-AZ-72O-050</v>
          </cell>
          <cell r="C1817">
            <v>1914</v>
          </cell>
          <cell r="D1817">
            <v>7521</v>
          </cell>
          <cell r="F1817" t="str">
            <v>Regional Disposal Company</v>
          </cell>
          <cell r="G1817" t="str">
            <v>BU-905</v>
          </cell>
          <cell r="H1817" t="str">
            <v>GLOBAL / RELIANT</v>
          </cell>
          <cell r="I1817" t="str">
            <v>GLOBAL/REL</v>
          </cell>
          <cell r="J1817" t="str">
            <v>GLOBAL/RELIANT CORPORATE GROUP</v>
          </cell>
          <cell r="K1817" t="str">
            <v>CORPORATE</v>
          </cell>
          <cell r="L1817" t="str">
            <v>CORPORATE</v>
          </cell>
        </row>
        <row r="1818">
          <cell r="A1818" t="str">
            <v>ZB6</v>
          </cell>
          <cell r="B1818" t="str">
            <v>ZB6-10-A-AZ-7MO-050</v>
          </cell>
          <cell r="C1818">
            <v>1915</v>
          </cell>
          <cell r="D1818">
            <v>7522</v>
          </cell>
          <cell r="F1818" t="str">
            <v>Cocopah Landfill, Inc (U) AZ</v>
          </cell>
          <cell r="G1818" t="str">
            <v>BU-905</v>
          </cell>
          <cell r="H1818" t="str">
            <v>GLOBAL / RELIANT</v>
          </cell>
          <cell r="I1818" t="str">
            <v>GLOBAL/REL</v>
          </cell>
          <cell r="J1818" t="str">
            <v>GLOBAL/RELIANT CORPORATE GROUP</v>
          </cell>
          <cell r="K1818" t="str">
            <v>CORPORATE</v>
          </cell>
          <cell r="L1818" t="str">
            <v>CORPORATE</v>
          </cell>
        </row>
        <row r="1819">
          <cell r="A1819" t="str">
            <v>ZB7</v>
          </cell>
          <cell r="B1819" t="str">
            <v>ZB7-10-A-AZ-7JO-050</v>
          </cell>
          <cell r="C1819">
            <v>1916</v>
          </cell>
          <cell r="D1819">
            <v>7523</v>
          </cell>
          <cell r="F1819" t="str">
            <v>Copper Mountain L/F, Inc (U)</v>
          </cell>
          <cell r="G1819" t="str">
            <v>BU-905</v>
          </cell>
          <cell r="H1819" t="str">
            <v>GLOBAL / RELIANT</v>
          </cell>
          <cell r="I1819" t="str">
            <v>GLOBAL/REL</v>
          </cell>
          <cell r="J1819" t="str">
            <v>GLOBAL/RELIANT CORPORATE GROUP</v>
          </cell>
          <cell r="K1819" t="str">
            <v>CORPORATE</v>
          </cell>
          <cell r="L1819" t="str">
            <v>CORPORATE</v>
          </cell>
        </row>
        <row r="1820">
          <cell r="A1820" t="str">
            <v>ZB8</v>
          </cell>
          <cell r="B1820" t="str">
            <v>ZB8-10-A-AZ-63O-050</v>
          </cell>
          <cell r="C1820">
            <v>1917</v>
          </cell>
          <cell r="D1820">
            <v>7524</v>
          </cell>
          <cell r="F1820" t="str">
            <v>Allied Waste Industries, Inc</v>
          </cell>
          <cell r="G1820" t="str">
            <v>BU-905</v>
          </cell>
          <cell r="H1820" t="str">
            <v>GLOBAL / RELIANT</v>
          </cell>
          <cell r="I1820" t="str">
            <v>GLOBAL/REL</v>
          </cell>
          <cell r="J1820" t="str">
            <v>GLOBAL/RELIANT CORPORATE GROUP</v>
          </cell>
          <cell r="K1820" t="str">
            <v>CORPORATE</v>
          </cell>
          <cell r="L1820" t="str">
            <v>CORPORATE</v>
          </cell>
        </row>
        <row r="1821">
          <cell r="A1821" t="str">
            <v>ZB9</v>
          </cell>
          <cell r="B1821" t="str">
            <v>ZB9-10-A-AZ-62O-050</v>
          </cell>
          <cell r="C1821">
            <v>1918</v>
          </cell>
          <cell r="D1821">
            <v>7525</v>
          </cell>
          <cell r="F1821" t="str">
            <v>Apache Jct L/F Corp. (U) AZ</v>
          </cell>
          <cell r="G1821" t="str">
            <v>BU-905</v>
          </cell>
          <cell r="H1821" t="str">
            <v>GLOBAL / RELIANT</v>
          </cell>
          <cell r="I1821" t="str">
            <v>GLOBAL/REL</v>
          </cell>
          <cell r="J1821" t="str">
            <v>GLOBAL/RELIANT CORPORATE GROUP</v>
          </cell>
          <cell r="K1821" t="str">
            <v>CORPORATE</v>
          </cell>
          <cell r="L1821" t="str">
            <v>CORPORATE</v>
          </cell>
        </row>
        <row r="1822">
          <cell r="A1822" t="str">
            <v>ZC0</v>
          </cell>
          <cell r="B1822" t="str">
            <v>ZC0-10-A-AZ-67O-050</v>
          </cell>
          <cell r="C1822">
            <v>1919</v>
          </cell>
          <cell r="D1822">
            <v>7526</v>
          </cell>
          <cell r="F1822" t="str">
            <v>Borrego Landfill, Inc (U) CA</v>
          </cell>
          <cell r="G1822" t="str">
            <v>BU-905</v>
          </cell>
          <cell r="H1822" t="str">
            <v>GLOBAL / RELIANT</v>
          </cell>
          <cell r="I1822" t="str">
            <v>GLOBAL/REL</v>
          </cell>
          <cell r="J1822" t="str">
            <v>GLOBAL/RELIANT CORPORATE GROUP</v>
          </cell>
          <cell r="K1822" t="str">
            <v>CORPORATE</v>
          </cell>
          <cell r="L1822" t="str">
            <v>CORPORATE</v>
          </cell>
        </row>
        <row r="1823">
          <cell r="A1823" t="str">
            <v>ZC1</v>
          </cell>
          <cell r="B1823" t="str">
            <v>ZC1-10-A-AZ-64O-050</v>
          </cell>
          <cell r="C1823">
            <v>1920</v>
          </cell>
          <cell r="D1823">
            <v>7527</v>
          </cell>
          <cell r="F1823" t="str">
            <v>Sycamore Landfill, Inc. (U) CA</v>
          </cell>
          <cell r="G1823" t="str">
            <v>BU-905</v>
          </cell>
          <cell r="H1823" t="str">
            <v>GLOBAL / RELIANT</v>
          </cell>
          <cell r="I1823" t="str">
            <v>GLOBAL/REL</v>
          </cell>
          <cell r="J1823" t="str">
            <v>GLOBAL/RELIANT CORPORATE GROUP</v>
          </cell>
          <cell r="K1823" t="str">
            <v>CORPORATE</v>
          </cell>
          <cell r="L1823" t="str">
            <v>CORPORATE</v>
          </cell>
        </row>
        <row r="1824">
          <cell r="A1824" t="str">
            <v>ZC2</v>
          </cell>
          <cell r="B1824" t="str">
            <v>ZC2-10-A-AZ-85O-050</v>
          </cell>
          <cell r="C1824">
            <v>1921</v>
          </cell>
          <cell r="D1824">
            <v>7528</v>
          </cell>
          <cell r="F1824" t="str">
            <v>Forward, Inc. (U) CA</v>
          </cell>
          <cell r="G1824" t="str">
            <v>BU-905</v>
          </cell>
          <cell r="H1824" t="str">
            <v>GLOBAL / RELIANT</v>
          </cell>
          <cell r="I1824" t="str">
            <v>GLOBAL/REL</v>
          </cell>
          <cell r="J1824" t="str">
            <v>GLOBAL/RELIANT CORPORATE GROUP</v>
          </cell>
          <cell r="K1824" t="str">
            <v>CORPORATE</v>
          </cell>
          <cell r="L1824" t="str">
            <v>CORPORATE</v>
          </cell>
        </row>
        <row r="1825">
          <cell r="A1825" t="str">
            <v>ZC3</v>
          </cell>
          <cell r="B1825" t="str">
            <v>ZC3-10-A-AZ-65O-050</v>
          </cell>
          <cell r="C1825">
            <v>1922</v>
          </cell>
          <cell r="D1825">
            <v>7529</v>
          </cell>
          <cell r="F1825" t="str">
            <v>Otay Landfill, Inc. (U) CA</v>
          </cell>
          <cell r="G1825" t="str">
            <v>BU-905</v>
          </cell>
          <cell r="H1825" t="str">
            <v>GLOBAL / RELIANT</v>
          </cell>
          <cell r="I1825" t="str">
            <v>GLOBAL/REL</v>
          </cell>
          <cell r="J1825" t="str">
            <v>GLOBAL/RELIANT CORPORATE GROUP</v>
          </cell>
          <cell r="K1825" t="str">
            <v>CORPORATE</v>
          </cell>
          <cell r="L1825" t="str">
            <v>CORPORATE</v>
          </cell>
        </row>
        <row r="1826">
          <cell r="A1826" t="str">
            <v>ZC4</v>
          </cell>
          <cell r="B1826" t="str">
            <v>ZC4-10-A-AZ-3WO-050</v>
          </cell>
          <cell r="C1826">
            <v>1923</v>
          </cell>
          <cell r="D1826">
            <v>7530</v>
          </cell>
          <cell r="F1826" t="str">
            <v>Keller Canyon L/F Co. (U) CA</v>
          </cell>
          <cell r="G1826" t="str">
            <v>BU-905</v>
          </cell>
          <cell r="H1826" t="str">
            <v>GLOBAL / RELIANT</v>
          </cell>
          <cell r="I1826" t="str">
            <v>GLOBAL/REL</v>
          </cell>
          <cell r="J1826" t="str">
            <v>GLOBAL/RELIANT CORPORATE GROUP</v>
          </cell>
          <cell r="K1826" t="str">
            <v>CORPORATE</v>
          </cell>
          <cell r="L1826" t="str">
            <v>CORPORATE</v>
          </cell>
        </row>
        <row r="1827">
          <cell r="A1827" t="str">
            <v>ZC5</v>
          </cell>
          <cell r="B1827" t="str">
            <v>ZC5-10-A-AZ-66O-050</v>
          </cell>
          <cell r="C1827">
            <v>1924</v>
          </cell>
          <cell r="D1827">
            <v>7531</v>
          </cell>
          <cell r="F1827" t="str">
            <v>Ramona Landfill, Inc. (U) CA</v>
          </cell>
          <cell r="G1827" t="str">
            <v>BU-905</v>
          </cell>
          <cell r="H1827" t="str">
            <v>GLOBAL / RELIANT</v>
          </cell>
          <cell r="I1827" t="str">
            <v>GLOBAL/REL</v>
          </cell>
          <cell r="J1827" t="str">
            <v>GLOBAL/RELIANT CORPORATE GROUP</v>
          </cell>
          <cell r="K1827" t="str">
            <v>CORPORATE</v>
          </cell>
          <cell r="L1827" t="str">
            <v>CORPORATE</v>
          </cell>
        </row>
        <row r="1828">
          <cell r="A1828" t="str">
            <v>ZC6</v>
          </cell>
          <cell r="B1828" t="str">
            <v>ZC6-10-A-AZ-7NO-050</v>
          </cell>
          <cell r="C1828">
            <v>1925</v>
          </cell>
          <cell r="D1828">
            <v>7532</v>
          </cell>
          <cell r="F1828" t="str">
            <v>Imperial Landfill, Inc. (U) CA</v>
          </cell>
          <cell r="G1828" t="str">
            <v>BU-905</v>
          </cell>
          <cell r="H1828" t="str">
            <v>GLOBAL / RELIANT</v>
          </cell>
          <cell r="I1828" t="str">
            <v>GLOBAL/REL</v>
          </cell>
          <cell r="J1828" t="str">
            <v>GLOBAL/RELIANT CORPORATE GROUP</v>
          </cell>
          <cell r="K1828" t="str">
            <v>CORPORATE</v>
          </cell>
          <cell r="L1828" t="str">
            <v>CORPORATE</v>
          </cell>
        </row>
        <row r="1829">
          <cell r="A1829" t="str">
            <v>ZC7</v>
          </cell>
          <cell r="B1829" t="str">
            <v>ZC7-10-A-AZ-6YO-050</v>
          </cell>
          <cell r="C1829">
            <v>1926</v>
          </cell>
          <cell r="D1829">
            <v>7533</v>
          </cell>
          <cell r="F1829" t="str">
            <v>Elder Creek T/S, Inc. (U) CA</v>
          </cell>
          <cell r="G1829" t="str">
            <v>BU-905</v>
          </cell>
          <cell r="H1829" t="str">
            <v>GLOBAL / RELIANT</v>
          </cell>
          <cell r="I1829" t="str">
            <v>GLOBAL/REL</v>
          </cell>
          <cell r="J1829" t="str">
            <v>GLOBAL/RELIANT CORPORATE GROUP</v>
          </cell>
          <cell r="K1829" t="str">
            <v>CORPORATE</v>
          </cell>
          <cell r="L1829" t="str">
            <v>CORPORATE</v>
          </cell>
        </row>
        <row r="1830">
          <cell r="A1830" t="str">
            <v>ZC8</v>
          </cell>
          <cell r="B1830" t="str">
            <v>ZC8-10-A-AZ-1BO-050</v>
          </cell>
          <cell r="C1830">
            <v>1927</v>
          </cell>
          <cell r="D1830">
            <v>7534</v>
          </cell>
          <cell r="F1830" t="str">
            <v>Delta Container Corp (U) CA</v>
          </cell>
          <cell r="G1830" t="str">
            <v>BU-905</v>
          </cell>
          <cell r="H1830" t="str">
            <v>GLOBAL / RELIANT</v>
          </cell>
          <cell r="I1830" t="str">
            <v>GLOBAL/REL</v>
          </cell>
          <cell r="J1830" t="str">
            <v>GLOBAL/RELIANT CORPORATE GROUP</v>
          </cell>
          <cell r="K1830" t="str">
            <v>CORPORATE</v>
          </cell>
          <cell r="L1830" t="str">
            <v>CORPORATE</v>
          </cell>
        </row>
        <row r="1831">
          <cell r="A1831" t="str">
            <v>ZC9</v>
          </cell>
          <cell r="B1831" t="str">
            <v>ZC9-10-A-AZ-98O-050</v>
          </cell>
          <cell r="C1831">
            <v>1928</v>
          </cell>
          <cell r="D1831">
            <v>7535</v>
          </cell>
          <cell r="F1831" t="str">
            <v>Sunrise Sanitation Service,Inc</v>
          </cell>
          <cell r="G1831" t="str">
            <v>BU-905</v>
          </cell>
          <cell r="H1831" t="str">
            <v>GLOBAL / RELIANT</v>
          </cell>
          <cell r="I1831" t="str">
            <v>GLOBAL/REL</v>
          </cell>
          <cell r="J1831" t="str">
            <v>GLOBAL/RELIANT CORPORATE GROUP</v>
          </cell>
          <cell r="K1831" t="str">
            <v>CORPORATE</v>
          </cell>
          <cell r="L1831" t="str">
            <v>CORPORATE</v>
          </cell>
        </row>
        <row r="1832">
          <cell r="A1832" t="str">
            <v>ZD0</v>
          </cell>
          <cell r="B1832" t="str">
            <v>ZD0-10-A-AZ-99O-050</v>
          </cell>
          <cell r="C1832">
            <v>1929</v>
          </cell>
          <cell r="D1832">
            <v>7536</v>
          </cell>
          <cell r="F1832" t="str">
            <v>Sunset Disposal Services, Inc.</v>
          </cell>
          <cell r="G1832" t="str">
            <v>BU-905</v>
          </cell>
          <cell r="H1832" t="str">
            <v>GLOBAL / RELIANT</v>
          </cell>
          <cell r="I1832" t="str">
            <v>GLOBAL/REL</v>
          </cell>
          <cell r="J1832" t="str">
            <v>GLOBAL/RELIANT CORPORATE GROUP</v>
          </cell>
          <cell r="K1832" t="str">
            <v>CORPORATE</v>
          </cell>
          <cell r="L1832" t="str">
            <v>CORPORATE</v>
          </cell>
        </row>
        <row r="1833">
          <cell r="A1833" t="str">
            <v>ZD1</v>
          </cell>
          <cell r="B1833" t="str">
            <v>ZD1-10-A-AZ-1AO-050</v>
          </cell>
          <cell r="C1833">
            <v>1930</v>
          </cell>
          <cell r="D1833">
            <v>7537</v>
          </cell>
          <cell r="F1833" t="str">
            <v>Lathrop Sunrise Sanitation</v>
          </cell>
          <cell r="G1833" t="str">
            <v>BU-905</v>
          </cell>
          <cell r="H1833" t="str">
            <v>GLOBAL / RELIANT</v>
          </cell>
          <cell r="I1833" t="str">
            <v>GLOBAL/REL</v>
          </cell>
          <cell r="J1833" t="str">
            <v>GLOBAL/RELIANT CORPORATE GROUP</v>
          </cell>
          <cell r="K1833" t="str">
            <v>CORPORATE</v>
          </cell>
          <cell r="L1833" t="str">
            <v>CORPORATE</v>
          </cell>
        </row>
        <row r="1834">
          <cell r="A1834" t="str">
            <v>ZD2</v>
          </cell>
          <cell r="B1834" t="str">
            <v>ZD2-10-A-AZ-26O-050</v>
          </cell>
          <cell r="C1834">
            <v>1931</v>
          </cell>
          <cell r="D1834">
            <v>7538</v>
          </cell>
          <cell r="F1834" t="str">
            <v>Environmental Development Corp</v>
          </cell>
          <cell r="G1834" t="str">
            <v>BU-905</v>
          </cell>
          <cell r="H1834" t="str">
            <v>GLOBAL / RELIANT</v>
          </cell>
          <cell r="I1834" t="str">
            <v>GLOBAL/REL</v>
          </cell>
          <cell r="J1834" t="str">
            <v>GLOBAL/RELIANT CORPORATE GROUP</v>
          </cell>
          <cell r="K1834" t="str">
            <v>CORPORATE</v>
          </cell>
          <cell r="L1834" t="str">
            <v>CORPORATE</v>
          </cell>
        </row>
        <row r="1835">
          <cell r="A1835" t="str">
            <v>ZD3</v>
          </cell>
          <cell r="B1835" t="str">
            <v>ZD3-10-A-AZ-39O-050</v>
          </cell>
          <cell r="C1835">
            <v>1932</v>
          </cell>
          <cell r="D1835">
            <v>7539</v>
          </cell>
          <cell r="F1835" t="str">
            <v>Brickyard Disposal &amp; Recycling</v>
          </cell>
          <cell r="G1835" t="str">
            <v>BU-905</v>
          </cell>
          <cell r="H1835" t="str">
            <v>GLOBAL / RELIANT</v>
          </cell>
          <cell r="I1835" t="str">
            <v>GLOBAL/REL</v>
          </cell>
          <cell r="J1835" t="str">
            <v>GLOBAL/RELIANT CORPORATE GROUP</v>
          </cell>
          <cell r="K1835" t="str">
            <v>CORPORATE</v>
          </cell>
          <cell r="L1835" t="str">
            <v>CORPORATE</v>
          </cell>
        </row>
        <row r="1836">
          <cell r="A1836" t="str">
            <v>ZD4</v>
          </cell>
          <cell r="B1836" t="str">
            <v>ZD4-10-A-AZ-29O-050</v>
          </cell>
          <cell r="C1836">
            <v>1933</v>
          </cell>
          <cell r="D1836">
            <v>7540</v>
          </cell>
          <cell r="F1836" t="str">
            <v>Upper Rock Island Cty L/F, Inc</v>
          </cell>
          <cell r="G1836" t="str">
            <v>BU-905</v>
          </cell>
          <cell r="H1836" t="str">
            <v>GLOBAL / RELIANT</v>
          </cell>
          <cell r="I1836" t="str">
            <v>GLOBAL/REL</v>
          </cell>
          <cell r="J1836" t="str">
            <v>GLOBAL/RELIANT CORPORATE GROUP</v>
          </cell>
          <cell r="K1836" t="str">
            <v>CORPORATE</v>
          </cell>
          <cell r="L1836" t="str">
            <v>CORPORATE</v>
          </cell>
        </row>
        <row r="1837">
          <cell r="A1837" t="str">
            <v>ZD5</v>
          </cell>
          <cell r="B1837" t="str">
            <v>ZD5-10-A-AZ-43O-050</v>
          </cell>
          <cell r="C1837">
            <v>1934</v>
          </cell>
          <cell r="D1837">
            <v>7541</v>
          </cell>
          <cell r="F1837" t="str">
            <v>Wayne County L/F IL, Inc. (U)</v>
          </cell>
          <cell r="G1837" t="str">
            <v>BU-905</v>
          </cell>
          <cell r="H1837" t="str">
            <v>GLOBAL / RELIANT</v>
          </cell>
          <cell r="I1837" t="str">
            <v>GLOBAL/REL</v>
          </cell>
          <cell r="J1837" t="str">
            <v>GLOBAL/RELIANT CORPORATE GROUP</v>
          </cell>
          <cell r="K1837" t="str">
            <v>CORPORATE</v>
          </cell>
          <cell r="L1837" t="str">
            <v>CORPORATE</v>
          </cell>
        </row>
        <row r="1838">
          <cell r="A1838" t="str">
            <v>ZD6</v>
          </cell>
          <cell r="B1838" t="str">
            <v>ZD6-10-A-AZ-37O-050</v>
          </cell>
          <cell r="C1838">
            <v>1935</v>
          </cell>
          <cell r="D1838">
            <v>7542</v>
          </cell>
          <cell r="F1838" t="str">
            <v>RCS, Inc. (U) IL</v>
          </cell>
          <cell r="G1838" t="str">
            <v>BU-905</v>
          </cell>
          <cell r="H1838" t="str">
            <v>GLOBAL / RELIANT</v>
          </cell>
          <cell r="I1838" t="str">
            <v>GLOBAL/REL</v>
          </cell>
          <cell r="J1838" t="str">
            <v>GLOBAL/RELIANT CORPORATE GROUP</v>
          </cell>
          <cell r="K1838" t="str">
            <v>CORPORATE</v>
          </cell>
          <cell r="L1838" t="str">
            <v>CORPORATE</v>
          </cell>
        </row>
        <row r="1839">
          <cell r="A1839" t="str">
            <v>ZD7</v>
          </cell>
          <cell r="B1839" t="str">
            <v>ZD7-10-A-AZ-2AO-050</v>
          </cell>
          <cell r="C1839">
            <v>1936</v>
          </cell>
          <cell r="D1839">
            <v>7543</v>
          </cell>
          <cell r="F1839" t="str">
            <v>CC Landfill, Inc. (U) IL</v>
          </cell>
          <cell r="G1839" t="str">
            <v>BU-905</v>
          </cell>
          <cell r="H1839" t="str">
            <v>GLOBAL / RELIANT</v>
          </cell>
          <cell r="I1839" t="str">
            <v>GLOBAL/REL</v>
          </cell>
          <cell r="J1839" t="str">
            <v>GLOBAL/RELIANT CORPORATE GROUP</v>
          </cell>
          <cell r="K1839" t="str">
            <v>CORPORATE</v>
          </cell>
          <cell r="L1839" t="str">
            <v>CORPORATE</v>
          </cell>
        </row>
        <row r="1840">
          <cell r="A1840" t="str">
            <v>ZD8</v>
          </cell>
          <cell r="B1840" t="str">
            <v>ZD8-10-A-AZ-9HO-050</v>
          </cell>
          <cell r="C1840">
            <v>1937</v>
          </cell>
          <cell r="D1840">
            <v>7544</v>
          </cell>
          <cell r="F1840" t="str">
            <v>Lee County Landfill, Inc. (U)</v>
          </cell>
          <cell r="G1840" t="str">
            <v>BU-905</v>
          </cell>
          <cell r="H1840" t="str">
            <v>GLOBAL / RELIANT</v>
          </cell>
          <cell r="I1840" t="str">
            <v>GLOBAL/REL</v>
          </cell>
          <cell r="J1840" t="str">
            <v>GLOBAL/RELIANT CORPORATE GROUP</v>
          </cell>
          <cell r="K1840" t="str">
            <v>CORPORATE</v>
          </cell>
          <cell r="L1840" t="str">
            <v>CORPORATE</v>
          </cell>
        </row>
        <row r="1841">
          <cell r="A1841" t="str">
            <v>ZD9</v>
          </cell>
          <cell r="B1841" t="str">
            <v>ZD9-10-A-AZ-28O-050</v>
          </cell>
          <cell r="C1841">
            <v>1938</v>
          </cell>
          <cell r="D1841">
            <v>7545</v>
          </cell>
          <cell r="F1841" t="str">
            <v>Streator Area L/F, Inc. (U) IL</v>
          </cell>
          <cell r="G1841" t="str">
            <v>BU-905</v>
          </cell>
          <cell r="H1841" t="str">
            <v>GLOBAL / RELIANT</v>
          </cell>
          <cell r="I1841" t="str">
            <v>GLOBAL/REL</v>
          </cell>
          <cell r="J1841" t="str">
            <v>GLOBAL/RELIANT CORPORATE GROUP</v>
          </cell>
          <cell r="K1841" t="str">
            <v>CORPORATE</v>
          </cell>
          <cell r="L1841" t="str">
            <v>CORPORATE</v>
          </cell>
        </row>
        <row r="1842">
          <cell r="A1842" t="str">
            <v>ZE0</v>
          </cell>
          <cell r="B1842" t="str">
            <v>ZE0-10-A-AZ-38O-050</v>
          </cell>
          <cell r="C1842">
            <v>1939</v>
          </cell>
          <cell r="D1842">
            <v>7546</v>
          </cell>
          <cell r="F1842" t="str">
            <v>Environmental Reclamation Co.</v>
          </cell>
          <cell r="G1842" t="str">
            <v>BU-905</v>
          </cell>
          <cell r="H1842" t="str">
            <v>GLOBAL / RELIANT</v>
          </cell>
          <cell r="I1842" t="str">
            <v>GLOBAL/REL</v>
          </cell>
          <cell r="J1842" t="str">
            <v>GLOBAL/RELIANT CORPORATE GROUP</v>
          </cell>
          <cell r="K1842" t="str">
            <v>CORPORATE</v>
          </cell>
          <cell r="L1842" t="str">
            <v>CORPORATE</v>
          </cell>
        </row>
        <row r="1843">
          <cell r="A1843" t="str">
            <v>ZE1</v>
          </cell>
          <cell r="B1843" t="str">
            <v>ZE1-10-A-AZ-36O-050</v>
          </cell>
          <cell r="C1843">
            <v>1940</v>
          </cell>
          <cell r="D1843">
            <v>7547</v>
          </cell>
          <cell r="F1843" t="str">
            <v>Roxana Landfill, Inc. (U) IL</v>
          </cell>
          <cell r="G1843" t="str">
            <v>BU-905</v>
          </cell>
          <cell r="H1843" t="str">
            <v>GLOBAL / RELIANT</v>
          </cell>
          <cell r="I1843" t="str">
            <v>GLOBAL/REL</v>
          </cell>
          <cell r="J1843" t="str">
            <v>GLOBAL/RELIANT CORPORATE GROUP</v>
          </cell>
          <cell r="K1843" t="str">
            <v>CORPORATE</v>
          </cell>
          <cell r="L1843" t="str">
            <v>CORPORATE</v>
          </cell>
        </row>
        <row r="1844">
          <cell r="A1844" t="str">
            <v>ZE2</v>
          </cell>
          <cell r="B1844" t="str">
            <v>ZE2-10-A-AZ-4NO-050</v>
          </cell>
          <cell r="C1844">
            <v>1941</v>
          </cell>
          <cell r="D1844">
            <v>7548</v>
          </cell>
          <cell r="F1844" t="str">
            <v>Sangamon Valley L/F, Inc. (U)</v>
          </cell>
          <cell r="G1844" t="str">
            <v>BU-905</v>
          </cell>
          <cell r="H1844" t="str">
            <v>GLOBAL / RELIANT</v>
          </cell>
          <cell r="I1844" t="str">
            <v>GLOBAL/REL</v>
          </cell>
          <cell r="J1844" t="str">
            <v>GLOBAL/RELIANT CORPORATE GROUP</v>
          </cell>
          <cell r="K1844" t="str">
            <v>CORPORATE</v>
          </cell>
          <cell r="L1844" t="str">
            <v>CORPORATE</v>
          </cell>
        </row>
        <row r="1845">
          <cell r="A1845" t="str">
            <v>ZE3</v>
          </cell>
          <cell r="B1845" t="str">
            <v>ZE3-10-A-AZ-6QO-050</v>
          </cell>
          <cell r="C1845">
            <v>1942</v>
          </cell>
          <cell r="D1845">
            <v>7549</v>
          </cell>
          <cell r="F1845" t="str">
            <v>Bio-Med of Oregon, Inc. (OR)</v>
          </cell>
          <cell r="G1845" t="str">
            <v>BU-905</v>
          </cell>
          <cell r="H1845" t="str">
            <v>GLOBAL / RELIANT</v>
          </cell>
          <cell r="I1845" t="str">
            <v>GLOBAL/REL</v>
          </cell>
          <cell r="J1845" t="str">
            <v>GLOBAL/RELIANT CORPORATE GROUP</v>
          </cell>
          <cell r="K1845" t="str">
            <v>CORPORATE</v>
          </cell>
          <cell r="L1845" t="str">
            <v>CORPORATE</v>
          </cell>
        </row>
        <row r="1846">
          <cell r="A1846" t="str">
            <v>ZE4</v>
          </cell>
          <cell r="B1846" t="str">
            <v>ZE4-10-A-AZ-1ZO-050</v>
          </cell>
          <cell r="C1846">
            <v>1943</v>
          </cell>
          <cell r="D1846">
            <v>7550</v>
          </cell>
          <cell r="F1846" t="str">
            <v>Ingrum Waste Disposal, Inc (U)</v>
          </cell>
          <cell r="G1846" t="str">
            <v>BU-905</v>
          </cell>
          <cell r="H1846" t="str">
            <v>GLOBAL / RELIANT</v>
          </cell>
          <cell r="I1846" t="str">
            <v>GLOBAL/REL</v>
          </cell>
          <cell r="J1846" t="str">
            <v>GLOBAL/RELIANT CORPORATE GROUP</v>
          </cell>
          <cell r="K1846" t="str">
            <v>CORPORATE</v>
          </cell>
          <cell r="L1846" t="str">
            <v>CORPORATE</v>
          </cell>
        </row>
        <row r="1847">
          <cell r="A1847" t="str">
            <v>ZE5</v>
          </cell>
          <cell r="B1847" t="str">
            <v>ZE5-10-A-AZ-1WO-050</v>
          </cell>
          <cell r="C1847">
            <v>1944</v>
          </cell>
          <cell r="D1847">
            <v>7551</v>
          </cell>
          <cell r="F1847" t="str">
            <v>Loop Recycling, Inc. (U) IL</v>
          </cell>
          <cell r="G1847" t="str">
            <v>BU-905</v>
          </cell>
          <cell r="H1847" t="str">
            <v>GLOBAL / RELIANT</v>
          </cell>
          <cell r="I1847" t="str">
            <v>GLOBAL/REL</v>
          </cell>
          <cell r="J1847" t="str">
            <v>GLOBAL/RELIANT CORPORATE GROUP</v>
          </cell>
          <cell r="K1847" t="str">
            <v>CORPORATE</v>
          </cell>
          <cell r="L1847" t="str">
            <v>CORPORATE</v>
          </cell>
        </row>
        <row r="1848">
          <cell r="A1848" t="str">
            <v>ZE6</v>
          </cell>
          <cell r="B1848" t="str">
            <v>ZE6-10-A-AZ-1LO-050</v>
          </cell>
          <cell r="C1848">
            <v>1945</v>
          </cell>
          <cell r="D1848">
            <v>7552</v>
          </cell>
          <cell r="F1848" t="str">
            <v>Loop Transfer, Inc. (U) IL</v>
          </cell>
          <cell r="G1848" t="str">
            <v>BU-905</v>
          </cell>
          <cell r="H1848" t="str">
            <v>GLOBAL / RELIANT</v>
          </cell>
          <cell r="I1848" t="str">
            <v>GLOBAL/REL</v>
          </cell>
          <cell r="J1848" t="str">
            <v>GLOBAL/RELIANT CORPORATE GROUP</v>
          </cell>
          <cell r="K1848" t="str">
            <v>CORPORATE</v>
          </cell>
          <cell r="L1848" t="str">
            <v>CORPORATE</v>
          </cell>
        </row>
        <row r="1849">
          <cell r="A1849" t="str">
            <v>ZE8</v>
          </cell>
          <cell r="B1849" t="str">
            <v>ZE8-10-A-AZ-1VO-050</v>
          </cell>
          <cell r="C1849">
            <v>1946</v>
          </cell>
          <cell r="D1849">
            <v>7553</v>
          </cell>
          <cell r="F1849" t="str">
            <v>Suburban Warehouse, Inc. (U)</v>
          </cell>
          <cell r="G1849" t="str">
            <v>BU-905</v>
          </cell>
          <cell r="H1849" t="str">
            <v>GLOBAL / RELIANT</v>
          </cell>
          <cell r="I1849" t="str">
            <v>GLOBAL/REL</v>
          </cell>
          <cell r="J1849" t="str">
            <v>GLOBAL/RELIANT CORPORATE GROUP</v>
          </cell>
          <cell r="K1849" t="str">
            <v>CORPORATE</v>
          </cell>
          <cell r="L1849" t="str">
            <v>CORPORATE</v>
          </cell>
        </row>
        <row r="1850">
          <cell r="A1850" t="str">
            <v>ZE9</v>
          </cell>
          <cell r="B1850" t="str">
            <v>ZE9-10-A-AZ-9IO-050</v>
          </cell>
          <cell r="C1850">
            <v>1947</v>
          </cell>
          <cell r="D1850">
            <v>7554</v>
          </cell>
          <cell r="F1850" t="str">
            <v>Saline County Landfill, Inc</v>
          </cell>
          <cell r="G1850" t="str">
            <v>BU-905</v>
          </cell>
          <cell r="H1850" t="str">
            <v>GLOBAL / RELIANT</v>
          </cell>
          <cell r="I1850" t="str">
            <v>GLOBAL/REL</v>
          </cell>
          <cell r="J1850" t="str">
            <v>GLOBAL/RELIANT CORPORATE GROUP</v>
          </cell>
          <cell r="K1850" t="str">
            <v>CORPORATE</v>
          </cell>
          <cell r="L1850" t="str">
            <v>CORPORATE</v>
          </cell>
        </row>
        <row r="1851">
          <cell r="A1851" t="str">
            <v>ZF0</v>
          </cell>
          <cell r="B1851" t="str">
            <v>ZF0-10-A-AZ-2ZO-050</v>
          </cell>
          <cell r="C1851">
            <v>1948</v>
          </cell>
          <cell r="D1851">
            <v>7555</v>
          </cell>
          <cell r="F1851" t="str">
            <v>Fred Barbara Trucking Co., Inc</v>
          </cell>
          <cell r="G1851" t="str">
            <v>BU-905</v>
          </cell>
          <cell r="H1851" t="str">
            <v>GLOBAL / RELIANT</v>
          </cell>
          <cell r="I1851" t="str">
            <v>GLOBAL/REL</v>
          </cell>
          <cell r="J1851" t="str">
            <v>GLOBAL/RELIANT CORPORATE GROUP</v>
          </cell>
          <cell r="K1851" t="str">
            <v>CORPORATE</v>
          </cell>
          <cell r="L1851" t="str">
            <v>CORPORATE</v>
          </cell>
        </row>
        <row r="1852">
          <cell r="A1852" t="str">
            <v>ZF1</v>
          </cell>
          <cell r="B1852" t="str">
            <v>ZF1-10-A-AZ-2YO-050</v>
          </cell>
          <cell r="C1852">
            <v>1949</v>
          </cell>
          <cell r="D1852">
            <v>7556</v>
          </cell>
          <cell r="F1852" t="str">
            <v>Environtech, Inc. (U) IL</v>
          </cell>
          <cell r="G1852" t="str">
            <v>BU-905</v>
          </cell>
          <cell r="H1852" t="str">
            <v>GLOBAL / RELIANT</v>
          </cell>
          <cell r="I1852" t="str">
            <v>GLOBAL/REL</v>
          </cell>
          <cell r="J1852" t="str">
            <v>GLOBAL/RELIANT CORPORATE GROUP</v>
          </cell>
          <cell r="K1852" t="str">
            <v>CORPORATE</v>
          </cell>
          <cell r="L1852" t="str">
            <v>CORPORATE</v>
          </cell>
        </row>
        <row r="1853">
          <cell r="A1853" t="str">
            <v>ZF2</v>
          </cell>
          <cell r="B1853" t="str">
            <v>ZF2-10-A-AZ-3CO-050</v>
          </cell>
          <cell r="C1853">
            <v>1950</v>
          </cell>
          <cell r="D1853">
            <v>7557</v>
          </cell>
          <cell r="F1853" t="str">
            <v>ADS of Missouri, Inc.</v>
          </cell>
          <cell r="G1853" t="str">
            <v>BU-905</v>
          </cell>
          <cell r="H1853" t="str">
            <v>GLOBAL / RELIANT</v>
          </cell>
          <cell r="I1853" t="str">
            <v>GLOBAL/REL</v>
          </cell>
          <cell r="J1853" t="str">
            <v>GLOBAL/RELIANT CORPORATE GROUP</v>
          </cell>
          <cell r="K1853" t="str">
            <v>CORPORATE</v>
          </cell>
          <cell r="L1853" t="str">
            <v>CORPORATE</v>
          </cell>
        </row>
        <row r="1854">
          <cell r="A1854" t="str">
            <v>ZF3</v>
          </cell>
          <cell r="B1854" t="str">
            <v>ZF3-10-A-AZ-3JO-050</v>
          </cell>
          <cell r="C1854">
            <v>1951</v>
          </cell>
          <cell r="D1854">
            <v>7558</v>
          </cell>
          <cell r="F1854" t="str">
            <v>ADS of Kansas, Inc. (U) KS</v>
          </cell>
          <cell r="G1854" t="str">
            <v>BU-905</v>
          </cell>
          <cell r="H1854" t="str">
            <v>GLOBAL / RELIANT</v>
          </cell>
          <cell r="I1854" t="str">
            <v>GLOBAL/REL</v>
          </cell>
          <cell r="J1854" t="str">
            <v>GLOBAL/RELIANT CORPORATE GROUP</v>
          </cell>
          <cell r="K1854" t="str">
            <v>CORPORATE</v>
          </cell>
          <cell r="L1854" t="str">
            <v>CORPORATE</v>
          </cell>
        </row>
        <row r="1855">
          <cell r="A1855" t="str">
            <v>ZF4</v>
          </cell>
          <cell r="B1855" t="str">
            <v>ZF4-10-A-AZ-3DO-050</v>
          </cell>
          <cell r="C1855">
            <v>1952</v>
          </cell>
          <cell r="D1855">
            <v>7559</v>
          </cell>
          <cell r="F1855" t="str">
            <v>Sunset Disposal, Inc. (U) KS</v>
          </cell>
          <cell r="G1855" t="str">
            <v>BU-905</v>
          </cell>
          <cell r="H1855" t="str">
            <v>GLOBAL / RELIANT</v>
          </cell>
          <cell r="I1855" t="str">
            <v>GLOBAL/REL</v>
          </cell>
          <cell r="J1855" t="str">
            <v>GLOBAL/RELIANT CORPORATE GROUP</v>
          </cell>
          <cell r="K1855" t="str">
            <v>CORPORATE</v>
          </cell>
          <cell r="L1855" t="str">
            <v>CORPORATE</v>
          </cell>
        </row>
        <row r="1856">
          <cell r="A1856" t="str">
            <v>ZF5</v>
          </cell>
          <cell r="B1856" t="str">
            <v>ZF5-10-A-AZ-3KO-050</v>
          </cell>
          <cell r="C1856">
            <v>1953</v>
          </cell>
          <cell r="D1856">
            <v>7560</v>
          </cell>
          <cell r="F1856" t="str">
            <v>Resource Recovery, Inc. (U) KS</v>
          </cell>
          <cell r="G1856" t="str">
            <v>BU-905</v>
          </cell>
          <cell r="H1856" t="str">
            <v>GLOBAL / RELIANT</v>
          </cell>
          <cell r="I1856" t="str">
            <v>GLOBAL/REL</v>
          </cell>
          <cell r="J1856" t="str">
            <v>GLOBAL/RELIANT CORPORATE GROUP</v>
          </cell>
          <cell r="K1856" t="str">
            <v>CORPORATE</v>
          </cell>
          <cell r="L1856" t="str">
            <v>CORPORATE</v>
          </cell>
        </row>
        <row r="1857">
          <cell r="A1857" t="str">
            <v>ZF6</v>
          </cell>
          <cell r="B1857" t="str">
            <v>ZF6-10-A-AZ-2BO-050</v>
          </cell>
          <cell r="C1857">
            <v>1954</v>
          </cell>
          <cell r="D1857">
            <v>7561</v>
          </cell>
          <cell r="F1857" t="str">
            <v>American Dispsl Svc of IL, Inc</v>
          </cell>
          <cell r="G1857" t="str">
            <v>BU-905</v>
          </cell>
          <cell r="H1857" t="str">
            <v>GLOBAL / RELIANT</v>
          </cell>
          <cell r="I1857" t="str">
            <v>GLOBAL/REL</v>
          </cell>
          <cell r="J1857" t="str">
            <v>GLOBAL/RELIANT CORPORATE GROUP</v>
          </cell>
          <cell r="K1857" t="str">
            <v>CORPORATE</v>
          </cell>
          <cell r="L1857" t="str">
            <v>CORPORATE</v>
          </cell>
        </row>
        <row r="1858">
          <cell r="A1858" t="str">
            <v>ZF7</v>
          </cell>
          <cell r="B1858" t="str">
            <v>ZF7-10-A-AZ-3GO-050</v>
          </cell>
          <cell r="C1858">
            <v>1955</v>
          </cell>
          <cell r="D1858">
            <v>7562</v>
          </cell>
          <cell r="F1858" t="str">
            <v>ADS of West Virginia, Inc. WVA</v>
          </cell>
          <cell r="G1858" t="str">
            <v>BU-905</v>
          </cell>
          <cell r="H1858" t="str">
            <v>GLOBAL / RELIANT</v>
          </cell>
          <cell r="I1858" t="str">
            <v>GLOBAL/REL</v>
          </cell>
          <cell r="J1858" t="str">
            <v>GLOBAL/RELIANT CORPORATE GROUP</v>
          </cell>
          <cell r="K1858" t="str">
            <v>CORPORATE</v>
          </cell>
          <cell r="L1858" t="str">
            <v>CORPORATE</v>
          </cell>
        </row>
        <row r="1859">
          <cell r="A1859" t="str">
            <v>ZF8</v>
          </cell>
          <cell r="B1859" t="str">
            <v>ZF8-10-A-AZ-2DO-050</v>
          </cell>
          <cell r="C1859">
            <v>1956</v>
          </cell>
          <cell r="D1859">
            <v>7563</v>
          </cell>
          <cell r="F1859" t="str">
            <v>Standard Environmntl Svcs, Inc</v>
          </cell>
          <cell r="G1859" t="str">
            <v>BU-905</v>
          </cell>
          <cell r="H1859" t="str">
            <v>GLOBAL / RELIANT</v>
          </cell>
          <cell r="I1859" t="str">
            <v>GLOBAL/REL</v>
          </cell>
          <cell r="J1859" t="str">
            <v>GLOBAL/RELIANT CORPORATE GROUP</v>
          </cell>
          <cell r="K1859" t="str">
            <v>CORPORATE</v>
          </cell>
          <cell r="L1859" t="str">
            <v>CORPORATE</v>
          </cell>
        </row>
        <row r="1860">
          <cell r="A1860" t="str">
            <v>ZF9</v>
          </cell>
          <cell r="B1860" t="str">
            <v>ZF9-10-A-AZ-1CO-050</v>
          </cell>
          <cell r="C1860">
            <v>1957</v>
          </cell>
          <cell r="D1860">
            <v>7564</v>
          </cell>
          <cell r="F1860" t="str">
            <v>City Star Services, Inc</v>
          </cell>
          <cell r="G1860" t="str">
            <v>BU-905</v>
          </cell>
          <cell r="H1860" t="str">
            <v>GLOBAL / RELIANT</v>
          </cell>
          <cell r="I1860" t="str">
            <v>GLOBAL/REL</v>
          </cell>
          <cell r="J1860" t="str">
            <v>GLOBAL/RELIANT CORPORATE GROUP</v>
          </cell>
          <cell r="K1860" t="str">
            <v>CORPORATE</v>
          </cell>
          <cell r="L1860" t="str">
            <v>CORPORATE</v>
          </cell>
        </row>
        <row r="1861">
          <cell r="A1861" t="str">
            <v>ZG0</v>
          </cell>
          <cell r="B1861" t="str">
            <v>ZG0-10-A-AZ-74O-050</v>
          </cell>
          <cell r="C1861">
            <v>1958</v>
          </cell>
          <cell r="D1861">
            <v>7565</v>
          </cell>
          <cell r="F1861" t="str">
            <v>Dinverno, Inc. (MI)</v>
          </cell>
          <cell r="G1861" t="str">
            <v>BU-905</v>
          </cell>
          <cell r="H1861" t="str">
            <v>GLOBAL / RELIANT</v>
          </cell>
          <cell r="I1861" t="str">
            <v>GLOBAL/REL</v>
          </cell>
          <cell r="J1861" t="str">
            <v>GLOBAL/RELIANT CORPORATE GROUP</v>
          </cell>
          <cell r="K1861" t="str">
            <v>CORPORATE</v>
          </cell>
          <cell r="L1861" t="str">
            <v>CORPORATE</v>
          </cell>
        </row>
        <row r="1862">
          <cell r="A1862" t="str">
            <v>ZG1</v>
          </cell>
          <cell r="B1862" t="str">
            <v>ZG1-10-A-AZ-17O-050</v>
          </cell>
          <cell r="C1862">
            <v>1959</v>
          </cell>
          <cell r="D1862">
            <v>7566</v>
          </cell>
          <cell r="F1862" t="str">
            <v>Sauk Trail Develpmnt, Inc.(MI)</v>
          </cell>
          <cell r="G1862" t="str">
            <v>BU-905</v>
          </cell>
          <cell r="H1862" t="str">
            <v>GLOBAL / RELIANT</v>
          </cell>
          <cell r="I1862" t="str">
            <v>GLOBAL/REL</v>
          </cell>
          <cell r="J1862" t="str">
            <v>GLOBAL/RELIANT CORPORATE GROUP</v>
          </cell>
          <cell r="K1862" t="str">
            <v>CORPORATE</v>
          </cell>
          <cell r="L1862" t="str">
            <v>CORPORATE</v>
          </cell>
        </row>
        <row r="1863">
          <cell r="A1863" t="str">
            <v>ZG2</v>
          </cell>
          <cell r="B1863" t="str">
            <v>ZG2-10-A-AZ-18O-050</v>
          </cell>
          <cell r="C1863">
            <v>1960</v>
          </cell>
          <cell r="D1863">
            <v>7567</v>
          </cell>
          <cell r="F1863" t="str">
            <v>Oakland Hghts Develpmnt, Inc.</v>
          </cell>
          <cell r="G1863" t="str">
            <v>BU-905</v>
          </cell>
          <cell r="H1863" t="str">
            <v>GLOBAL / RELIANT</v>
          </cell>
          <cell r="I1863" t="str">
            <v>GLOBAL/REL</v>
          </cell>
          <cell r="J1863" t="str">
            <v>GLOBAL/RELIANT CORPORATE GROUP</v>
          </cell>
          <cell r="K1863" t="str">
            <v>CORPORATE</v>
          </cell>
          <cell r="L1863" t="str">
            <v>CORPORATE</v>
          </cell>
        </row>
        <row r="1864">
          <cell r="A1864" t="str">
            <v>ZG3</v>
          </cell>
          <cell r="B1864" t="str">
            <v>ZG3-10-A-AZ-15O-050</v>
          </cell>
          <cell r="C1864">
            <v>1961</v>
          </cell>
          <cell r="D1864">
            <v>7568</v>
          </cell>
          <cell r="F1864" t="str">
            <v>Clarkston Disposal, Inc. (MI)</v>
          </cell>
          <cell r="G1864" t="str">
            <v>BU-905</v>
          </cell>
          <cell r="H1864" t="str">
            <v>GLOBAL / RELIANT</v>
          </cell>
          <cell r="I1864" t="str">
            <v>GLOBAL/REL</v>
          </cell>
          <cell r="J1864" t="str">
            <v>GLOBAL/RELIANT CORPORATE GROUP</v>
          </cell>
          <cell r="K1864" t="str">
            <v>CORPORATE</v>
          </cell>
          <cell r="L1864" t="str">
            <v>CORPORATE</v>
          </cell>
        </row>
        <row r="1865">
          <cell r="A1865" t="str">
            <v>ZG4</v>
          </cell>
          <cell r="B1865" t="str">
            <v>ZG4-10-A-AZ-16O-050</v>
          </cell>
          <cell r="C1865">
            <v>1962</v>
          </cell>
          <cell r="D1865">
            <v>7569</v>
          </cell>
          <cell r="F1865" t="str">
            <v>Citizens Disposal, Inc. (MI)</v>
          </cell>
          <cell r="G1865" t="str">
            <v>BU-905</v>
          </cell>
          <cell r="H1865" t="str">
            <v>GLOBAL / RELIANT</v>
          </cell>
          <cell r="I1865" t="str">
            <v>GLOBAL/REL</v>
          </cell>
          <cell r="J1865" t="str">
            <v>GLOBAL/RELIANT CORPORATE GROUP</v>
          </cell>
          <cell r="K1865" t="str">
            <v>CORPORATE</v>
          </cell>
          <cell r="L1865" t="str">
            <v>CORPORATE</v>
          </cell>
        </row>
        <row r="1866">
          <cell r="A1866" t="str">
            <v>ZG5</v>
          </cell>
          <cell r="B1866" t="str">
            <v>ZG5-10-A-AZ-21O-050</v>
          </cell>
          <cell r="C1866">
            <v>1963</v>
          </cell>
          <cell r="D1866">
            <v>7570</v>
          </cell>
          <cell r="F1866" t="str">
            <v>Central Sanitary L/F, Inc.(MI)</v>
          </cell>
          <cell r="G1866" t="str">
            <v>BU-905</v>
          </cell>
          <cell r="H1866" t="str">
            <v>GLOBAL / RELIANT</v>
          </cell>
          <cell r="I1866" t="str">
            <v>GLOBAL/REL</v>
          </cell>
          <cell r="J1866" t="str">
            <v>GLOBAL/RELIANT CORPORATE GROUP</v>
          </cell>
          <cell r="K1866" t="str">
            <v>CORPORATE</v>
          </cell>
          <cell r="L1866" t="str">
            <v>CORPORATE</v>
          </cell>
        </row>
        <row r="1867">
          <cell r="A1867" t="str">
            <v>ZG6</v>
          </cell>
          <cell r="B1867" t="str">
            <v>ZG6-10-A-AZ-19O-050</v>
          </cell>
          <cell r="C1867">
            <v>1964</v>
          </cell>
          <cell r="D1867">
            <v>7571</v>
          </cell>
          <cell r="F1867" t="str">
            <v>Ottawa County L/F, Inc. (MI)</v>
          </cell>
          <cell r="G1867" t="str">
            <v>BU-905</v>
          </cell>
          <cell r="H1867" t="str">
            <v>GLOBAL / RELIANT</v>
          </cell>
          <cell r="I1867" t="str">
            <v>GLOBAL/REL</v>
          </cell>
          <cell r="J1867" t="str">
            <v>GLOBAL/RELIANT CORPORATE GROUP</v>
          </cell>
          <cell r="K1867" t="str">
            <v>CORPORATE</v>
          </cell>
          <cell r="L1867" t="str">
            <v>CORPORATE</v>
          </cell>
        </row>
        <row r="1868">
          <cell r="A1868" t="str">
            <v>ZG7</v>
          </cell>
          <cell r="B1868" t="str">
            <v>ZG7-10-A-AZ-14O-050</v>
          </cell>
          <cell r="C1868">
            <v>1965</v>
          </cell>
          <cell r="D1868">
            <v>7572</v>
          </cell>
          <cell r="F1868" t="str">
            <v>Adrian Landfill, Inc. (MI)</v>
          </cell>
          <cell r="G1868" t="str">
            <v>BU-905</v>
          </cell>
          <cell r="H1868" t="str">
            <v>GLOBAL / RELIANT</v>
          </cell>
          <cell r="I1868" t="str">
            <v>GLOBAL/REL</v>
          </cell>
          <cell r="J1868" t="str">
            <v>GLOBAL/RELIANT CORPORATE GROUP</v>
          </cell>
          <cell r="K1868" t="str">
            <v>CORPORATE</v>
          </cell>
          <cell r="L1868" t="str">
            <v>CORPORATE</v>
          </cell>
        </row>
        <row r="1869">
          <cell r="A1869" t="str">
            <v>ZG8</v>
          </cell>
          <cell r="B1869" t="str">
            <v>ZG8-10-A-AZ-20O-050</v>
          </cell>
          <cell r="C1869">
            <v>1966</v>
          </cell>
          <cell r="D1869">
            <v>7573</v>
          </cell>
          <cell r="F1869" t="str">
            <v>Harland's Sanitary L/F, Inc</v>
          </cell>
          <cell r="G1869" t="str">
            <v>BU-905</v>
          </cell>
          <cell r="H1869" t="str">
            <v>GLOBAL / RELIANT</v>
          </cell>
          <cell r="I1869" t="str">
            <v>GLOBAL/REL</v>
          </cell>
          <cell r="J1869" t="str">
            <v>GLOBAL/RELIANT CORPORATE GROUP</v>
          </cell>
          <cell r="K1869" t="str">
            <v>CORPORATE</v>
          </cell>
          <cell r="L1869" t="str">
            <v>CORPORATE</v>
          </cell>
        </row>
        <row r="1870">
          <cell r="A1870" t="str">
            <v>ZG9</v>
          </cell>
          <cell r="B1870" t="str">
            <v>ZG9-10-A-AZ-9EO-050</v>
          </cell>
          <cell r="C1870">
            <v>1967</v>
          </cell>
          <cell r="D1870">
            <v>7574</v>
          </cell>
          <cell r="F1870" t="str">
            <v>Tom Luciano's Dispsl Svc, Inc.</v>
          </cell>
          <cell r="G1870" t="str">
            <v>BU-905</v>
          </cell>
          <cell r="H1870" t="str">
            <v>GLOBAL / RELIANT</v>
          </cell>
          <cell r="I1870" t="str">
            <v>GLOBAL/REL</v>
          </cell>
          <cell r="J1870" t="str">
            <v>GLOBAL/RELIANT CORPORATE GROUP</v>
          </cell>
          <cell r="K1870" t="str">
            <v>CORPORATE</v>
          </cell>
          <cell r="L1870" t="str">
            <v>CORPORATE</v>
          </cell>
        </row>
        <row r="1871">
          <cell r="A1871" t="str">
            <v>ZH0</v>
          </cell>
          <cell r="B1871" t="str">
            <v>ZH0-10-A-AZ-75O-050</v>
          </cell>
          <cell r="C1871">
            <v>1968</v>
          </cell>
          <cell r="D1871">
            <v>7575</v>
          </cell>
          <cell r="F1871" t="str">
            <v>Louis Pinto &amp; Son, Inc. (NJ)</v>
          </cell>
          <cell r="G1871" t="str">
            <v>BU-905</v>
          </cell>
          <cell r="H1871" t="str">
            <v>GLOBAL / RELIANT</v>
          </cell>
          <cell r="I1871" t="str">
            <v>GLOBAL/REL</v>
          </cell>
          <cell r="J1871" t="str">
            <v>GLOBAL/RELIANT CORPORATE GROUP</v>
          </cell>
          <cell r="K1871" t="str">
            <v>CORPORATE</v>
          </cell>
          <cell r="L1871" t="str">
            <v>CORPORATE</v>
          </cell>
        </row>
        <row r="1872">
          <cell r="A1872" t="str">
            <v>ZH1</v>
          </cell>
          <cell r="B1872" t="str">
            <v>ZH1-10-A-AZ-3TO-050</v>
          </cell>
          <cell r="C1872">
            <v>1969</v>
          </cell>
          <cell r="D1872">
            <v>7576</v>
          </cell>
          <cell r="F1872" t="str">
            <v>Automated Modular Systms, Inc.</v>
          </cell>
          <cell r="G1872" t="str">
            <v>BU-905</v>
          </cell>
          <cell r="H1872" t="str">
            <v>GLOBAL / RELIANT</v>
          </cell>
          <cell r="I1872" t="str">
            <v>GLOBAL/REL</v>
          </cell>
          <cell r="J1872" t="str">
            <v>GLOBAL/RELIANT CORPORATE GROUP</v>
          </cell>
          <cell r="K1872" t="str">
            <v>CORPORATE</v>
          </cell>
          <cell r="L1872" t="str">
            <v>CORPORATE</v>
          </cell>
        </row>
        <row r="1873">
          <cell r="A1873" t="str">
            <v>ZH2</v>
          </cell>
          <cell r="B1873" t="str">
            <v>ZH2-10-A-AZ-3RO-050</v>
          </cell>
          <cell r="C1873">
            <v>1970</v>
          </cell>
          <cell r="D1873">
            <v>7577</v>
          </cell>
          <cell r="F1873" t="str">
            <v>Garofalo Recyc &amp; T/S Co, Inc.</v>
          </cell>
          <cell r="G1873" t="str">
            <v>BU-905</v>
          </cell>
          <cell r="H1873" t="str">
            <v>GLOBAL / RELIANT</v>
          </cell>
          <cell r="I1873" t="str">
            <v>GLOBAL/REL</v>
          </cell>
          <cell r="J1873" t="str">
            <v>GLOBAL/RELIANT CORPORATE GROUP</v>
          </cell>
          <cell r="K1873" t="str">
            <v>CORPORATE</v>
          </cell>
          <cell r="L1873" t="str">
            <v>CORPORATE</v>
          </cell>
        </row>
        <row r="1874">
          <cell r="A1874" t="str">
            <v>ZH3</v>
          </cell>
          <cell r="B1874" t="str">
            <v>ZH3-10-A-AZ-4BO-050</v>
          </cell>
          <cell r="C1874">
            <v>1971</v>
          </cell>
          <cell r="D1874">
            <v>7578</v>
          </cell>
          <cell r="F1874" t="str">
            <v>Giordano Recycling Corp (NJ)</v>
          </cell>
          <cell r="G1874" t="str">
            <v>BU-905</v>
          </cell>
          <cell r="H1874" t="str">
            <v>GLOBAL / RELIANT</v>
          </cell>
          <cell r="I1874" t="str">
            <v>GLOBAL/REL</v>
          </cell>
          <cell r="J1874" t="str">
            <v>GLOBAL/RELIANT CORPORATE GROUP</v>
          </cell>
          <cell r="K1874" t="str">
            <v>CORPORATE</v>
          </cell>
          <cell r="L1874" t="str">
            <v>CORPORATE</v>
          </cell>
        </row>
        <row r="1875">
          <cell r="A1875" t="str">
            <v>ZH4</v>
          </cell>
          <cell r="B1875" t="str">
            <v>ZH4-10-A-AZ-5MO-050</v>
          </cell>
          <cell r="C1875">
            <v>1972</v>
          </cell>
          <cell r="D1875">
            <v>7579</v>
          </cell>
          <cell r="F1875" t="str">
            <v>AW  Transfer Systems of NJ,Inc</v>
          </cell>
          <cell r="G1875" t="str">
            <v>BU-905</v>
          </cell>
          <cell r="H1875" t="str">
            <v>GLOBAL / RELIANT</v>
          </cell>
          <cell r="I1875" t="str">
            <v>GLOBAL/REL</v>
          </cell>
          <cell r="J1875" t="str">
            <v>GLOBAL/RELIANT CORPORATE GROUP</v>
          </cell>
          <cell r="K1875" t="str">
            <v>CORPORATE</v>
          </cell>
          <cell r="L1875" t="str">
            <v>CORPORATE</v>
          </cell>
        </row>
        <row r="1876">
          <cell r="A1876" t="str">
            <v>ZH5</v>
          </cell>
          <cell r="B1876" t="str">
            <v>ZH5-10-A-AZ-50O-050</v>
          </cell>
          <cell r="C1876">
            <v>1973</v>
          </cell>
          <cell r="D1876">
            <v>7580</v>
          </cell>
          <cell r="F1876" t="str">
            <v>Island Waste Services, Ltd</v>
          </cell>
          <cell r="G1876" t="str">
            <v>BU-905</v>
          </cell>
          <cell r="H1876" t="str">
            <v>GLOBAL / RELIANT</v>
          </cell>
          <cell r="I1876" t="str">
            <v>GLOBAL/REL</v>
          </cell>
          <cell r="J1876" t="str">
            <v>GLOBAL/RELIANT CORPORATE GROUP</v>
          </cell>
          <cell r="K1876" t="str">
            <v>CORPORATE</v>
          </cell>
          <cell r="L1876" t="str">
            <v>CORPORATE</v>
          </cell>
        </row>
        <row r="1877">
          <cell r="A1877" t="str">
            <v>ZH6</v>
          </cell>
          <cell r="B1877" t="str">
            <v>ZH6-10-A-AZ-3XO-050</v>
          </cell>
          <cell r="C1877">
            <v>1974</v>
          </cell>
          <cell r="D1877">
            <v>7581</v>
          </cell>
          <cell r="F1877" t="str">
            <v>Waste Svcs of New York, Inc.</v>
          </cell>
          <cell r="G1877" t="str">
            <v>BU-905</v>
          </cell>
          <cell r="H1877" t="str">
            <v>GLOBAL / RELIANT</v>
          </cell>
          <cell r="I1877" t="str">
            <v>GLOBAL/REL</v>
          </cell>
          <cell r="J1877" t="str">
            <v>GLOBAL/RELIANT CORPORATE GROUP</v>
          </cell>
          <cell r="K1877" t="str">
            <v>CORPORATE</v>
          </cell>
          <cell r="L1877" t="str">
            <v>CORPORATE</v>
          </cell>
        </row>
        <row r="1878">
          <cell r="A1878" t="str">
            <v>ZH8</v>
          </cell>
          <cell r="B1878" t="str">
            <v>ZH8-10-A-AZ-6VO-050</v>
          </cell>
          <cell r="C1878">
            <v>1975</v>
          </cell>
          <cell r="D1878">
            <v>7582</v>
          </cell>
          <cell r="F1878" t="str">
            <v>Suburban Carting Corp (NY)</v>
          </cell>
          <cell r="G1878" t="str">
            <v>BU-905</v>
          </cell>
          <cell r="H1878" t="str">
            <v>GLOBAL / RELIANT</v>
          </cell>
          <cell r="I1878" t="str">
            <v>GLOBAL/REL</v>
          </cell>
          <cell r="J1878" t="str">
            <v>GLOBAL/RELIANT CORPORATE GROUP</v>
          </cell>
          <cell r="K1878" t="str">
            <v>CORPORATE</v>
          </cell>
          <cell r="L1878" t="str">
            <v>CORPORATE</v>
          </cell>
        </row>
        <row r="1879">
          <cell r="A1879" t="str">
            <v>ZH9</v>
          </cell>
          <cell r="B1879" t="str">
            <v>ZH9-10-A-AZ-52O-050</v>
          </cell>
          <cell r="C1879">
            <v>1976</v>
          </cell>
          <cell r="D1879">
            <v>7583</v>
          </cell>
          <cell r="F1879" t="str">
            <v>Chambers Dvlpmnt of NC, Inc.</v>
          </cell>
          <cell r="G1879" t="str">
            <v>BU-905</v>
          </cell>
          <cell r="H1879" t="str">
            <v>GLOBAL / RELIANT</v>
          </cell>
          <cell r="I1879" t="str">
            <v>GLOBAL/REL</v>
          </cell>
          <cell r="J1879" t="str">
            <v>GLOBAL/RELIANT CORPORATE GROUP</v>
          </cell>
          <cell r="K1879" t="str">
            <v>CORPORATE</v>
          </cell>
          <cell r="L1879" t="str">
            <v>CORPORATE</v>
          </cell>
        </row>
        <row r="1880">
          <cell r="A1880" t="str">
            <v>ZI0</v>
          </cell>
          <cell r="B1880" t="str">
            <v>ZI0-10-A-AZ-5LO-050</v>
          </cell>
          <cell r="C1880">
            <v>1977</v>
          </cell>
          <cell r="D1880">
            <v>7584</v>
          </cell>
          <cell r="F1880" t="str">
            <v>Lake Norman Landfill, Inc. NC</v>
          </cell>
          <cell r="G1880" t="str">
            <v>BU-905</v>
          </cell>
          <cell r="H1880" t="str">
            <v>GLOBAL / RELIANT</v>
          </cell>
          <cell r="I1880" t="str">
            <v>GLOBAL/REL</v>
          </cell>
          <cell r="J1880" t="str">
            <v>GLOBAL/RELIANT CORPORATE GROUP</v>
          </cell>
          <cell r="K1880" t="str">
            <v>CORPORATE</v>
          </cell>
          <cell r="L1880" t="str">
            <v>CORPORATE</v>
          </cell>
        </row>
        <row r="1881">
          <cell r="A1881" t="str">
            <v>ZI2</v>
          </cell>
          <cell r="B1881" t="str">
            <v>ZI2-10-A-AZ-7EO-050</v>
          </cell>
          <cell r="C1881">
            <v>1978</v>
          </cell>
          <cell r="D1881">
            <v>7585</v>
          </cell>
          <cell r="F1881" t="str">
            <v>Noble Road Landfill, Inc. OH</v>
          </cell>
          <cell r="G1881" t="str">
            <v>BU-905</v>
          </cell>
          <cell r="H1881" t="str">
            <v>GLOBAL / RELIANT</v>
          </cell>
          <cell r="I1881" t="str">
            <v>GLOBAL/REL</v>
          </cell>
          <cell r="J1881" t="str">
            <v>GLOBAL/RELIANT CORPORATE GROUP</v>
          </cell>
          <cell r="K1881" t="str">
            <v>CORPORATE</v>
          </cell>
          <cell r="L1881" t="str">
            <v>CORPORATE</v>
          </cell>
        </row>
        <row r="1882">
          <cell r="A1882" t="str">
            <v>ZI3</v>
          </cell>
          <cell r="B1882" t="str">
            <v>ZI3-10-A-AZ-9FO-050</v>
          </cell>
          <cell r="C1882">
            <v>1979</v>
          </cell>
          <cell r="D1882">
            <v>7586</v>
          </cell>
          <cell r="F1882" t="str">
            <v>Dempsey Waste Systems II, Inc.</v>
          </cell>
          <cell r="G1882" t="str">
            <v>BU-905</v>
          </cell>
          <cell r="H1882" t="str">
            <v>GLOBAL / RELIANT</v>
          </cell>
          <cell r="I1882" t="str">
            <v>GLOBAL/REL</v>
          </cell>
          <cell r="J1882" t="str">
            <v>GLOBAL/RELIANT CORPORATE GROUP</v>
          </cell>
          <cell r="K1882" t="str">
            <v>CORPORATE</v>
          </cell>
          <cell r="L1882" t="str">
            <v>CORPORATE</v>
          </cell>
        </row>
        <row r="1883">
          <cell r="A1883" t="str">
            <v>ZI4</v>
          </cell>
          <cell r="B1883" t="str">
            <v>ZI4-10-A-AZ-32O-050</v>
          </cell>
          <cell r="C1883">
            <v>1980</v>
          </cell>
          <cell r="D1883">
            <v>7587</v>
          </cell>
          <cell r="F1883" t="str">
            <v>Williams Cnty L/F, Inc. OH</v>
          </cell>
          <cell r="G1883" t="str">
            <v>BU-905</v>
          </cell>
          <cell r="H1883" t="str">
            <v>GLOBAL / RELIANT</v>
          </cell>
          <cell r="I1883" t="str">
            <v>GLOBAL/REL</v>
          </cell>
          <cell r="J1883" t="str">
            <v>GLOBAL/RELIANT CORPORATE GROUP</v>
          </cell>
          <cell r="K1883" t="str">
            <v>CORPORATE</v>
          </cell>
          <cell r="L1883" t="str">
            <v>CORPORATE</v>
          </cell>
        </row>
        <row r="1884">
          <cell r="A1884" t="str">
            <v>ZI5</v>
          </cell>
          <cell r="B1884" t="str">
            <v>ZI5-10-A-AZ-30O-050</v>
          </cell>
          <cell r="C1884">
            <v>1981</v>
          </cell>
          <cell r="D1884">
            <v>7588</v>
          </cell>
          <cell r="F1884" t="str">
            <v>Celina Landfill, Inc. OH</v>
          </cell>
          <cell r="G1884" t="str">
            <v>BU-905</v>
          </cell>
          <cell r="H1884" t="str">
            <v>GLOBAL / RELIANT</v>
          </cell>
          <cell r="I1884" t="str">
            <v>GLOBAL/REL</v>
          </cell>
          <cell r="J1884" t="str">
            <v>GLOBAL/RELIANT CORPORATE GROUP</v>
          </cell>
          <cell r="K1884" t="str">
            <v>CORPORATE</v>
          </cell>
          <cell r="L1884" t="str">
            <v>CORPORATE</v>
          </cell>
        </row>
        <row r="1885">
          <cell r="A1885" t="str">
            <v>ZI6</v>
          </cell>
          <cell r="B1885" t="str">
            <v>ZI6-10-A-AZ-31O-050</v>
          </cell>
          <cell r="C1885">
            <v>1982</v>
          </cell>
          <cell r="D1885">
            <v>7589</v>
          </cell>
          <cell r="F1885" t="str">
            <v>Cherokee Run L/F, Inc. OH</v>
          </cell>
          <cell r="G1885" t="str">
            <v>BU-905</v>
          </cell>
          <cell r="H1885" t="str">
            <v>GLOBAL / RELIANT</v>
          </cell>
          <cell r="I1885" t="str">
            <v>GLOBAL/REL</v>
          </cell>
          <cell r="J1885" t="str">
            <v>GLOBAL/RELIANT CORPORATE GROUP</v>
          </cell>
          <cell r="K1885" t="str">
            <v>CORPORATE</v>
          </cell>
          <cell r="L1885" t="str">
            <v>CORPORATE</v>
          </cell>
        </row>
        <row r="1886">
          <cell r="A1886" t="str">
            <v>ZI7</v>
          </cell>
          <cell r="B1886" t="str">
            <v>ZI7-10-A-AZ-3BO-050</v>
          </cell>
          <cell r="C1886">
            <v>1983</v>
          </cell>
          <cell r="D1886">
            <v>7590</v>
          </cell>
          <cell r="F1886" t="str">
            <v>Pittsburg Cnty L/F, Inc. (OK)</v>
          </cell>
          <cell r="G1886" t="str">
            <v>BU-905</v>
          </cell>
          <cell r="H1886" t="str">
            <v>GLOBAL / RELIANT</v>
          </cell>
          <cell r="I1886" t="str">
            <v>GLOBAL/REL</v>
          </cell>
          <cell r="J1886" t="str">
            <v>GLOBAL/RELIANT CORPORATE GROUP</v>
          </cell>
          <cell r="K1886" t="str">
            <v>CORPORATE</v>
          </cell>
          <cell r="L1886" t="str">
            <v>CORPORATE</v>
          </cell>
        </row>
        <row r="1887">
          <cell r="A1887" t="str">
            <v>ZI8</v>
          </cell>
          <cell r="B1887" t="str">
            <v>ZI8-10-A-AZ-4RO-050</v>
          </cell>
          <cell r="C1887">
            <v>1984</v>
          </cell>
          <cell r="D1887">
            <v>7591</v>
          </cell>
          <cell r="F1887" t="str">
            <v>Waste Cntrl Systms, Inc. (U)OR</v>
          </cell>
          <cell r="G1887" t="str">
            <v>BU-905</v>
          </cell>
          <cell r="H1887" t="str">
            <v>GLOBAL / RELIANT</v>
          </cell>
          <cell r="I1887" t="str">
            <v>GLOBAL/REL</v>
          </cell>
          <cell r="J1887" t="str">
            <v>GLOBAL/RELIANT CORPORATE GROUP</v>
          </cell>
          <cell r="K1887" t="str">
            <v>CORPORATE</v>
          </cell>
          <cell r="L1887" t="str">
            <v>CORPORATE</v>
          </cell>
        </row>
        <row r="1888">
          <cell r="A1888" t="str">
            <v>ZI9</v>
          </cell>
          <cell r="B1888" t="str">
            <v>ZI9-10-A-AZ-7QO-050</v>
          </cell>
          <cell r="C1888">
            <v>1985</v>
          </cell>
          <cell r="D1888">
            <v>7592</v>
          </cell>
          <cell r="F1888" t="str">
            <v>Rossman Sanitary Svc, Inc. (U)</v>
          </cell>
          <cell r="G1888" t="str">
            <v>BU-905</v>
          </cell>
          <cell r="H1888" t="str">
            <v>GLOBAL / RELIANT</v>
          </cell>
          <cell r="I1888" t="str">
            <v>GLOBAL/REL</v>
          </cell>
          <cell r="J1888" t="str">
            <v>GLOBAL/RELIANT CORPORATE GROUP</v>
          </cell>
          <cell r="K1888" t="str">
            <v>CORPORATE</v>
          </cell>
          <cell r="L1888" t="str">
            <v>CORPORATE</v>
          </cell>
        </row>
        <row r="1889">
          <cell r="A1889" t="str">
            <v>ZJ0</v>
          </cell>
          <cell r="B1889" t="str">
            <v>ZJ0-10-A-AZ-6RO-050</v>
          </cell>
          <cell r="C1889">
            <v>1986</v>
          </cell>
          <cell r="D1889">
            <v>7593</v>
          </cell>
          <cell r="F1889" t="str">
            <v>Albany-Lebanon Sanitation, Inc</v>
          </cell>
          <cell r="G1889" t="str">
            <v>BU-905</v>
          </cell>
          <cell r="H1889" t="str">
            <v>GLOBAL / RELIANT</v>
          </cell>
          <cell r="I1889" t="str">
            <v>GLOBAL/REL</v>
          </cell>
          <cell r="J1889" t="str">
            <v>GLOBAL/RELIANT CORPORATE GROUP</v>
          </cell>
          <cell r="K1889" t="str">
            <v>CORPORATE</v>
          </cell>
          <cell r="L1889" t="str">
            <v>CORPORATE</v>
          </cell>
        </row>
        <row r="1890">
          <cell r="A1890" t="str">
            <v>ZJ1</v>
          </cell>
          <cell r="B1890" t="str">
            <v>ZJ1-10-A-AZ-4YO-050</v>
          </cell>
          <cell r="C1890">
            <v>1987</v>
          </cell>
          <cell r="D1890">
            <v>7594</v>
          </cell>
          <cell r="F1890" t="str">
            <v>Grants Pass Sanitation, Inc.</v>
          </cell>
          <cell r="G1890" t="str">
            <v>BU-905</v>
          </cell>
          <cell r="H1890" t="str">
            <v>GLOBAL / RELIANT</v>
          </cell>
          <cell r="I1890" t="str">
            <v>GLOBAL/REL</v>
          </cell>
          <cell r="J1890" t="str">
            <v>GLOBAL/RELIANT CORPORATE GROUP</v>
          </cell>
          <cell r="K1890" t="str">
            <v>CORPORATE</v>
          </cell>
          <cell r="L1890" t="str">
            <v>CORPORATE</v>
          </cell>
        </row>
        <row r="1891">
          <cell r="A1891" t="str">
            <v>ZJ2</v>
          </cell>
          <cell r="B1891" t="str">
            <v>ZJ2-10-A-AZ-4ZO-050</v>
          </cell>
          <cell r="C1891">
            <v>1988</v>
          </cell>
          <cell r="D1891">
            <v>7595</v>
          </cell>
          <cell r="F1891" t="str">
            <v>Dallas Disposal Co. (U) OR</v>
          </cell>
          <cell r="G1891" t="str">
            <v>BU-905</v>
          </cell>
          <cell r="H1891" t="str">
            <v>GLOBAL / RELIANT</v>
          </cell>
          <cell r="I1891" t="str">
            <v>GLOBAL/REL</v>
          </cell>
          <cell r="J1891" t="str">
            <v>GLOBAL/RELIANT CORPORATE GROUP</v>
          </cell>
          <cell r="K1891" t="str">
            <v>CORPORATE</v>
          </cell>
          <cell r="L1891" t="str">
            <v>CORPORATE</v>
          </cell>
        </row>
        <row r="1892">
          <cell r="A1892" t="str">
            <v>ZJ3</v>
          </cell>
          <cell r="B1892" t="str">
            <v>ZJ3-10-A-AZ-4TO-050</v>
          </cell>
          <cell r="C1892">
            <v>1989</v>
          </cell>
          <cell r="D1892">
            <v>7596</v>
          </cell>
          <cell r="F1892" t="str">
            <v>Valley Landfills, Inc. (U) OR</v>
          </cell>
          <cell r="G1892" t="str">
            <v>BU-905</v>
          </cell>
          <cell r="H1892" t="str">
            <v>GLOBAL / RELIANT</v>
          </cell>
          <cell r="I1892" t="str">
            <v>GLOBAL/REL</v>
          </cell>
          <cell r="J1892" t="str">
            <v>GLOBAL/RELIANT CORPORATE GROUP</v>
          </cell>
          <cell r="K1892" t="str">
            <v>CORPORATE</v>
          </cell>
          <cell r="L1892" t="str">
            <v>CORPORATE</v>
          </cell>
        </row>
        <row r="1893">
          <cell r="A1893" t="str">
            <v>ZJ4</v>
          </cell>
          <cell r="B1893" t="str">
            <v>ZJ4-10-A-AZ-4VO-050</v>
          </cell>
          <cell r="C1893">
            <v>1990</v>
          </cell>
          <cell r="D1893">
            <v>7597</v>
          </cell>
          <cell r="F1893" t="str">
            <v>Source Recycling, Inc. (U) OR</v>
          </cell>
          <cell r="G1893" t="str">
            <v>BU-905</v>
          </cell>
          <cell r="H1893" t="str">
            <v>GLOBAL / RELIANT</v>
          </cell>
          <cell r="I1893" t="str">
            <v>GLOBAL/REL</v>
          </cell>
          <cell r="J1893" t="str">
            <v>GLOBAL/RELIANT CORPORATE GROUP</v>
          </cell>
          <cell r="K1893" t="str">
            <v>CORPORATE</v>
          </cell>
          <cell r="L1893" t="str">
            <v>CORPORATE</v>
          </cell>
        </row>
        <row r="1894">
          <cell r="A1894" t="str">
            <v>ZJ5</v>
          </cell>
          <cell r="B1894" t="str">
            <v>ZJ5-10-A-AZ-4UO-050</v>
          </cell>
          <cell r="C1894">
            <v>1991</v>
          </cell>
          <cell r="D1894">
            <v>7598</v>
          </cell>
          <cell r="F1894" t="str">
            <v>United Dspsl Svc, Inc. (U) OR</v>
          </cell>
          <cell r="G1894" t="str">
            <v>BU-905</v>
          </cell>
          <cell r="H1894" t="str">
            <v>GLOBAL / RELIANT</v>
          </cell>
          <cell r="I1894" t="str">
            <v>GLOBAL/REL</v>
          </cell>
          <cell r="J1894" t="str">
            <v>GLOBAL/RELIANT CORPORATE GROUP</v>
          </cell>
          <cell r="K1894" t="str">
            <v>CORPORATE</v>
          </cell>
          <cell r="L1894" t="str">
            <v>CORPORATE</v>
          </cell>
        </row>
        <row r="1895">
          <cell r="A1895" t="str">
            <v>ZJ6</v>
          </cell>
          <cell r="B1895" t="str">
            <v>ZJ6-10-A-AZ-6PO-050</v>
          </cell>
          <cell r="C1895">
            <v>1992</v>
          </cell>
          <cell r="D1895">
            <v>7599</v>
          </cell>
          <cell r="F1895" t="str">
            <v>Capitol Recycling &amp; Dspsl, Inc</v>
          </cell>
          <cell r="G1895" t="str">
            <v>BU-905</v>
          </cell>
          <cell r="H1895" t="str">
            <v>GLOBAL / RELIANT</v>
          </cell>
          <cell r="I1895" t="str">
            <v>GLOBAL/REL</v>
          </cell>
          <cell r="J1895" t="str">
            <v>GLOBAL/RELIANT CORPORATE GROUP</v>
          </cell>
          <cell r="K1895" t="str">
            <v>CORPORATE</v>
          </cell>
          <cell r="L1895" t="str">
            <v>CORPORATE</v>
          </cell>
        </row>
        <row r="1896">
          <cell r="A1896" t="str">
            <v>ZJ7</v>
          </cell>
          <cell r="B1896" t="str">
            <v>ZJ7-10-A-AZ-6NO-050</v>
          </cell>
          <cell r="C1896">
            <v>1993</v>
          </cell>
          <cell r="D1896">
            <v>7600</v>
          </cell>
          <cell r="F1896" t="str">
            <v>Corvallis Dspsl &amp; Co. (U) OR</v>
          </cell>
          <cell r="G1896" t="str">
            <v>BU-905</v>
          </cell>
          <cell r="H1896" t="str">
            <v>GLOBAL / RELIANT</v>
          </cell>
          <cell r="I1896" t="str">
            <v>GLOBAL/REL</v>
          </cell>
          <cell r="J1896" t="str">
            <v>GLOBAL/RELIANT CORPORATE GROUP</v>
          </cell>
          <cell r="K1896" t="str">
            <v>CORPORATE</v>
          </cell>
          <cell r="L1896" t="str">
            <v>CORPORATE</v>
          </cell>
        </row>
        <row r="1897">
          <cell r="A1897" t="str">
            <v>ZJ8</v>
          </cell>
          <cell r="B1897" t="str">
            <v>ZJ8-10-A-AZ-6SO-050</v>
          </cell>
          <cell r="C1897">
            <v>1994</v>
          </cell>
          <cell r="D1897">
            <v>7601</v>
          </cell>
          <cell r="F1897" t="str">
            <v>Agri-Tech of Oregon, Inc. (U)</v>
          </cell>
          <cell r="G1897" t="str">
            <v>BU-905</v>
          </cell>
          <cell r="H1897" t="str">
            <v>GLOBAL / RELIANT</v>
          </cell>
          <cell r="I1897" t="str">
            <v>GLOBAL/REL</v>
          </cell>
          <cell r="J1897" t="str">
            <v>GLOBAL/RELIANT CORPORATE GROUP</v>
          </cell>
          <cell r="K1897" t="str">
            <v>CORPORATE</v>
          </cell>
          <cell r="L1897" t="str">
            <v>CORPORATE</v>
          </cell>
        </row>
        <row r="1898">
          <cell r="A1898" t="str">
            <v>ZJ9</v>
          </cell>
          <cell r="B1898" t="str">
            <v>ZJ9-10-A-AZ-4PO-050</v>
          </cell>
          <cell r="C1898">
            <v>1995</v>
          </cell>
          <cell r="D1898">
            <v>7602</v>
          </cell>
          <cell r="F1898" t="str">
            <v>Willamette Resources, Inc. (U)</v>
          </cell>
          <cell r="G1898" t="str">
            <v>BU-905</v>
          </cell>
          <cell r="H1898" t="str">
            <v>GLOBAL / RELIANT</v>
          </cell>
          <cell r="I1898" t="str">
            <v>GLOBAL/REL</v>
          </cell>
          <cell r="J1898" t="str">
            <v>GLOBAL/RELIANT CORPORATE GROUP</v>
          </cell>
          <cell r="K1898" t="str">
            <v>CORPORATE</v>
          </cell>
          <cell r="L1898" t="str">
            <v>CORPORATE</v>
          </cell>
        </row>
        <row r="1899">
          <cell r="A1899" t="str">
            <v>ZK0</v>
          </cell>
          <cell r="B1899" t="str">
            <v>ZK0-10-A-AZ-4XO-050</v>
          </cell>
          <cell r="C1899">
            <v>1996</v>
          </cell>
          <cell r="D1899">
            <v>7603</v>
          </cell>
          <cell r="F1899" t="str">
            <v>Keller Drop Box, Inc. (U) OR</v>
          </cell>
          <cell r="G1899" t="str">
            <v>BU-905</v>
          </cell>
          <cell r="H1899" t="str">
            <v>GLOBAL / RELIANT</v>
          </cell>
          <cell r="I1899" t="str">
            <v>GLOBAL/REL</v>
          </cell>
          <cell r="J1899" t="str">
            <v>GLOBAL/RELIANT CORPORATE GROUP</v>
          </cell>
          <cell r="K1899" t="str">
            <v>CORPORATE</v>
          </cell>
          <cell r="L1899" t="str">
            <v>CORPORATE</v>
          </cell>
        </row>
        <row r="1900">
          <cell r="A1900" t="str">
            <v>ZK1</v>
          </cell>
          <cell r="B1900" t="str">
            <v>ZK1-10-A-AZ-3EO-050</v>
          </cell>
          <cell r="C1900">
            <v>1997</v>
          </cell>
          <cell r="D1900">
            <v>7604</v>
          </cell>
          <cell r="F1900" t="str">
            <v>County Landfill, Inc. PA</v>
          </cell>
          <cell r="G1900" t="str">
            <v>BU-905</v>
          </cell>
          <cell r="H1900" t="str">
            <v>GLOBAL / RELIANT</v>
          </cell>
          <cell r="I1900" t="str">
            <v>GLOBAL/REL</v>
          </cell>
          <cell r="J1900" t="str">
            <v>GLOBAL/RELIANT CORPORATE GROUP</v>
          </cell>
          <cell r="K1900" t="str">
            <v>CORPORATE</v>
          </cell>
          <cell r="L1900" t="str">
            <v>CORPORATE</v>
          </cell>
        </row>
        <row r="1901">
          <cell r="A1901" t="str">
            <v>ZK2</v>
          </cell>
          <cell r="B1901" t="str">
            <v>ZK2-10-A-AZ-5KO-050</v>
          </cell>
          <cell r="C1901">
            <v>1998</v>
          </cell>
          <cell r="D1901">
            <v>7605</v>
          </cell>
          <cell r="F1901" t="str">
            <v>New Morgan L/F Co, Inc. PA</v>
          </cell>
          <cell r="G1901" t="str">
            <v>BU-905</v>
          </cell>
          <cell r="H1901" t="str">
            <v>GLOBAL / RELIANT</v>
          </cell>
          <cell r="I1901" t="str">
            <v>GLOBAL/REL</v>
          </cell>
          <cell r="J1901" t="str">
            <v>GLOBAL/RELIANT CORPORATE GROUP</v>
          </cell>
          <cell r="K1901" t="str">
            <v>CORPORATE</v>
          </cell>
          <cell r="L1901" t="str">
            <v>CORPORATE</v>
          </cell>
        </row>
        <row r="1902">
          <cell r="A1902" t="str">
            <v>ZK3</v>
          </cell>
          <cell r="B1902" t="str">
            <v>ZK3-10-A-AZ-9XO-050</v>
          </cell>
          <cell r="C1902">
            <v>1999</v>
          </cell>
          <cell r="D1902">
            <v>7606</v>
          </cell>
          <cell r="F1902" t="str">
            <v>Northeast Sanitary L/F, Inc SC</v>
          </cell>
          <cell r="G1902" t="str">
            <v>BU-905</v>
          </cell>
          <cell r="H1902" t="str">
            <v>GLOBAL / RELIANT</v>
          </cell>
          <cell r="I1902" t="str">
            <v>GLOBAL/REL</v>
          </cell>
          <cell r="J1902" t="str">
            <v>GLOBAL/RELIANT CORPORATE GROUP</v>
          </cell>
          <cell r="K1902" t="str">
            <v>CORPORATE</v>
          </cell>
          <cell r="L1902" t="str">
            <v>CORPORATE</v>
          </cell>
        </row>
        <row r="1903">
          <cell r="A1903" t="str">
            <v>ZK4</v>
          </cell>
          <cell r="B1903" t="str">
            <v>ZK4-10-A-AZ-70O-050</v>
          </cell>
          <cell r="C1903">
            <v>2000</v>
          </cell>
          <cell r="D1903">
            <v>7607</v>
          </cell>
          <cell r="F1903" t="str">
            <v>ECDC Holdings, Inc. (U) UT</v>
          </cell>
          <cell r="G1903" t="str">
            <v>BU-905</v>
          </cell>
          <cell r="H1903" t="str">
            <v>GLOBAL / RELIANT</v>
          </cell>
          <cell r="I1903" t="str">
            <v>GLOBAL/REL</v>
          </cell>
          <cell r="J1903" t="str">
            <v>GLOBAL/RELIANT CORPORATE GROUP</v>
          </cell>
          <cell r="K1903" t="str">
            <v>CORPORATE</v>
          </cell>
          <cell r="L1903" t="str">
            <v>CORPORATE</v>
          </cell>
        </row>
        <row r="1904">
          <cell r="A1904" t="str">
            <v>ZK8</v>
          </cell>
          <cell r="B1904" t="str">
            <v>ZK8-10-A-AZ-7GO-050</v>
          </cell>
          <cell r="C1904">
            <v>2001</v>
          </cell>
          <cell r="D1904">
            <v>7608</v>
          </cell>
          <cell r="F1904" t="str">
            <v>GEK, Inc. AL</v>
          </cell>
          <cell r="G1904" t="str">
            <v>BU-905</v>
          </cell>
          <cell r="H1904" t="str">
            <v>GLOBAL / RELIANT</v>
          </cell>
          <cell r="I1904" t="str">
            <v>GLOBAL/REL</v>
          </cell>
          <cell r="J1904" t="str">
            <v>GLOBAL/RELIANT CORPORATE GROUP</v>
          </cell>
          <cell r="K1904" t="str">
            <v>CORPORATE</v>
          </cell>
          <cell r="L1904" t="str">
            <v>CORPORATE</v>
          </cell>
        </row>
        <row r="1905">
          <cell r="A1905" t="str">
            <v>ZK9</v>
          </cell>
          <cell r="B1905" t="str">
            <v>ZK9-10-A-AZ-6UO-050</v>
          </cell>
          <cell r="C1905">
            <v>2002</v>
          </cell>
          <cell r="D1905">
            <v>7609</v>
          </cell>
          <cell r="F1905" t="str">
            <v>PSI Waste Systems, Inc. AZ</v>
          </cell>
          <cell r="G1905" t="str">
            <v>BU-905</v>
          </cell>
          <cell r="H1905" t="str">
            <v>GLOBAL / RELIANT</v>
          </cell>
          <cell r="I1905" t="str">
            <v>GLOBAL/REL</v>
          </cell>
          <cell r="J1905" t="str">
            <v>GLOBAL/RELIANT CORPORATE GROUP</v>
          </cell>
          <cell r="K1905" t="str">
            <v>CORPORATE</v>
          </cell>
          <cell r="L1905" t="str">
            <v>CORPORATE</v>
          </cell>
        </row>
        <row r="1906">
          <cell r="A1906" t="str">
            <v>ZL0</v>
          </cell>
          <cell r="B1906" t="str">
            <v>ZL0-10-A-AZ-6EO-050</v>
          </cell>
          <cell r="C1906">
            <v>2003</v>
          </cell>
          <cell r="D1906">
            <v>7610</v>
          </cell>
          <cell r="F1906" t="str">
            <v>Intl Dspsl Corp of Calif (CA)</v>
          </cell>
          <cell r="G1906" t="str">
            <v>BU-905</v>
          </cell>
          <cell r="H1906" t="str">
            <v>GLOBAL / RELIANT</v>
          </cell>
          <cell r="I1906" t="str">
            <v>GLOBAL/REL</v>
          </cell>
          <cell r="J1906" t="str">
            <v>GLOBAL/RELIANT CORPORATE GROUP</v>
          </cell>
          <cell r="K1906" t="str">
            <v>CORPORATE</v>
          </cell>
          <cell r="L1906" t="str">
            <v>CORPORATE</v>
          </cell>
        </row>
        <row r="1907">
          <cell r="A1907" t="str">
            <v>ZL1</v>
          </cell>
          <cell r="B1907" t="str">
            <v>ZL1-10-A-AZ-4QO-050</v>
          </cell>
          <cell r="C1907">
            <v>2004</v>
          </cell>
          <cell r="D1907">
            <v>7611</v>
          </cell>
          <cell r="F1907" t="str">
            <v>WDTR, Inc. OR</v>
          </cell>
          <cell r="G1907" t="str">
            <v>BU-905</v>
          </cell>
          <cell r="H1907" t="str">
            <v>GLOBAL / RELIANT</v>
          </cell>
          <cell r="I1907" t="str">
            <v>GLOBAL/REL</v>
          </cell>
          <cell r="J1907" t="str">
            <v>GLOBAL/RELIANT CORPORATE GROUP</v>
          </cell>
          <cell r="K1907" t="str">
            <v>CORPORATE</v>
          </cell>
          <cell r="L1907" t="str">
            <v>CORPORATE</v>
          </cell>
        </row>
        <row r="1908">
          <cell r="A1908" t="str">
            <v>ZL2</v>
          </cell>
          <cell r="B1908" t="str">
            <v>ZL2-10-A-AZ-92O-050</v>
          </cell>
          <cell r="C1908">
            <v>2005</v>
          </cell>
          <cell r="D1908">
            <v>7612</v>
          </cell>
          <cell r="F1908" t="str">
            <v>Rabanco Ltd. WA</v>
          </cell>
          <cell r="G1908" t="str">
            <v>BU-905</v>
          </cell>
          <cell r="H1908" t="str">
            <v>GLOBAL / RELIANT</v>
          </cell>
          <cell r="I1908" t="str">
            <v>GLOBAL/REL</v>
          </cell>
          <cell r="J1908" t="str">
            <v>GLOBAL/RELIANT CORPORATE GROUP</v>
          </cell>
          <cell r="K1908" t="str">
            <v>CORPORATE</v>
          </cell>
          <cell r="L1908" t="str">
            <v>CORPORATE</v>
          </cell>
        </row>
        <row r="1909">
          <cell r="A1909" t="str">
            <v>ZL3</v>
          </cell>
          <cell r="B1909" t="str">
            <v>ZL3-10-A-AZ-3QO-050</v>
          </cell>
          <cell r="C1909">
            <v>2006</v>
          </cell>
          <cell r="D1909">
            <v>7613</v>
          </cell>
          <cell r="F1909" t="str">
            <v>Mesa Disposal, Inc. (AZ)</v>
          </cell>
          <cell r="G1909" t="str">
            <v>BU-905</v>
          </cell>
          <cell r="H1909" t="str">
            <v>GLOBAL / RELIANT</v>
          </cell>
          <cell r="I1909" t="str">
            <v>GLOBAL/REL</v>
          </cell>
          <cell r="J1909" t="str">
            <v>GLOBAL/RELIANT CORPORATE GROUP</v>
          </cell>
          <cell r="K1909" t="str">
            <v>CORPORATE</v>
          </cell>
          <cell r="L1909" t="str">
            <v>CORPORATE</v>
          </cell>
        </row>
        <row r="1910">
          <cell r="A1910" t="str">
            <v>ZL4</v>
          </cell>
          <cell r="B1910" t="str">
            <v>ZL4-10-A-AZ-80O-050</v>
          </cell>
          <cell r="C1910">
            <v>2007</v>
          </cell>
          <cell r="D1910">
            <v>7614</v>
          </cell>
          <cell r="F1910" t="str">
            <v>Kent Meridian Disposal Co (WA)</v>
          </cell>
          <cell r="G1910" t="str">
            <v>BU-905</v>
          </cell>
          <cell r="H1910" t="str">
            <v>GLOBAL / RELIANT</v>
          </cell>
          <cell r="I1910" t="str">
            <v>GLOBAL/REL</v>
          </cell>
          <cell r="J1910" t="str">
            <v>GLOBAL/RELIANT CORPORATE GROUP</v>
          </cell>
          <cell r="K1910" t="str">
            <v>CORPORATE</v>
          </cell>
          <cell r="L1910" t="str">
            <v>CORPORATE</v>
          </cell>
        </row>
        <row r="1911">
          <cell r="A1911" t="str">
            <v>ZL7</v>
          </cell>
          <cell r="B1911" t="str">
            <v>ZL7-10-A-AZ-5JO-050</v>
          </cell>
          <cell r="C1911">
            <v>2008</v>
          </cell>
          <cell r="D1911">
            <v>7615</v>
          </cell>
          <cell r="F1911" t="str">
            <v>Allied Waste of Ponce, Inc</v>
          </cell>
          <cell r="G1911" t="str">
            <v>BU-905</v>
          </cell>
          <cell r="H1911" t="str">
            <v>GLOBAL / RELIANT</v>
          </cell>
          <cell r="I1911" t="str">
            <v>GLOBAL/REL</v>
          </cell>
          <cell r="J1911" t="str">
            <v>GLOBAL/RELIANT CORPORATE GROUP</v>
          </cell>
          <cell r="K1911" t="str">
            <v>CORPORATE</v>
          </cell>
          <cell r="L1911" t="str">
            <v>CORPORATE</v>
          </cell>
        </row>
        <row r="1912">
          <cell r="A1912" t="str">
            <v>ZL8</v>
          </cell>
          <cell r="B1912" t="str">
            <v>ZL8-10-A-AZ-3PO-050</v>
          </cell>
          <cell r="C1912">
            <v>2009</v>
          </cell>
          <cell r="D1912">
            <v>7616</v>
          </cell>
          <cell r="F1912" t="str">
            <v>AW  Med Waste of Washington</v>
          </cell>
          <cell r="G1912" t="str">
            <v>BU-905</v>
          </cell>
          <cell r="H1912" t="str">
            <v>GLOBAL / RELIANT</v>
          </cell>
          <cell r="I1912" t="str">
            <v>GLOBAL/REL</v>
          </cell>
          <cell r="J1912" t="str">
            <v>GLOBAL/RELIANT CORPORATE GROUP</v>
          </cell>
          <cell r="K1912" t="str">
            <v>CORPORATE</v>
          </cell>
          <cell r="L1912" t="str">
            <v>CORPORATE</v>
          </cell>
        </row>
        <row r="1913">
          <cell r="A1913" t="str">
            <v>ZL9</v>
          </cell>
          <cell r="B1913" t="str">
            <v>ZL9-10-A-AZ-9SO-050</v>
          </cell>
          <cell r="C1913">
            <v>2010</v>
          </cell>
          <cell r="D1913">
            <v>7617</v>
          </cell>
          <cell r="F1913" t="str">
            <v>Delta Recycling Corp.</v>
          </cell>
          <cell r="G1913" t="str">
            <v>BU-905</v>
          </cell>
          <cell r="H1913" t="str">
            <v>GLOBAL / RELIANT</v>
          </cell>
          <cell r="I1913" t="str">
            <v>GLOBAL/REL</v>
          </cell>
          <cell r="J1913" t="str">
            <v>GLOBAL/RELIANT CORPORATE GROUP</v>
          </cell>
          <cell r="K1913" t="str">
            <v>CORPORATE</v>
          </cell>
          <cell r="L1913" t="str">
            <v>CORPORATE</v>
          </cell>
        </row>
        <row r="1914">
          <cell r="A1914" t="str">
            <v>ZM0</v>
          </cell>
          <cell r="B1914" t="str">
            <v>ZM0-10-A-AZ-9GO-050</v>
          </cell>
          <cell r="C1914">
            <v>2011</v>
          </cell>
          <cell r="D1914">
            <v>7618</v>
          </cell>
          <cell r="F1914" t="str">
            <v>McInnis Waste Systems, Inc.</v>
          </cell>
          <cell r="G1914" t="str">
            <v>BU-905</v>
          </cell>
          <cell r="H1914" t="str">
            <v>GLOBAL / RELIANT</v>
          </cell>
          <cell r="I1914" t="str">
            <v>GLOBAL/REL</v>
          </cell>
          <cell r="J1914" t="str">
            <v>GLOBAL/RELIANT CORPORATE GROUP</v>
          </cell>
          <cell r="K1914" t="str">
            <v>CORPORATE</v>
          </cell>
          <cell r="L1914" t="str">
            <v>CORPORATE</v>
          </cell>
        </row>
        <row r="1915">
          <cell r="A1915" t="str">
            <v>ZM1</v>
          </cell>
          <cell r="B1915" t="str">
            <v>ZM1-10-A-AZ-3YO-050</v>
          </cell>
          <cell r="C1915">
            <v>2012</v>
          </cell>
          <cell r="D1915">
            <v>7619</v>
          </cell>
          <cell r="F1915" t="str">
            <v>Oscar's Coll Sys Fremont, Inc.</v>
          </cell>
          <cell r="G1915" t="str">
            <v>BU-905</v>
          </cell>
          <cell r="H1915" t="str">
            <v>GLOBAL / RELIANT</v>
          </cell>
          <cell r="I1915" t="str">
            <v>GLOBAL/REL</v>
          </cell>
          <cell r="J1915" t="str">
            <v>GLOBAL/RELIANT CORPORATE GROUP</v>
          </cell>
          <cell r="K1915" t="str">
            <v>CORPORATE</v>
          </cell>
          <cell r="L1915" t="str">
            <v>CORPORATE</v>
          </cell>
        </row>
        <row r="1916">
          <cell r="A1916" t="str">
            <v>ZM2</v>
          </cell>
          <cell r="B1916" t="str">
            <v>ZM2-10-A-AZ-8DO-050</v>
          </cell>
          <cell r="C1916">
            <v>2013</v>
          </cell>
          <cell r="D1916">
            <v>7620</v>
          </cell>
          <cell r="F1916" t="str">
            <v>AW Systems of AL, LLC</v>
          </cell>
          <cell r="G1916" t="str">
            <v>BU-905</v>
          </cell>
          <cell r="H1916" t="str">
            <v>GLOBAL / RELIANT</v>
          </cell>
          <cell r="I1916" t="str">
            <v>GLOBAL/REL</v>
          </cell>
          <cell r="J1916" t="str">
            <v>GLOBAL/RELIANT CORPORATE GROUP</v>
          </cell>
          <cell r="K1916" t="str">
            <v>CORPORATE</v>
          </cell>
          <cell r="L1916" t="str">
            <v>CORPORATE</v>
          </cell>
        </row>
        <row r="1917">
          <cell r="A1917" t="str">
            <v>ZM3</v>
          </cell>
          <cell r="B1917" t="str">
            <v>ZM3-10-A-AZ-8EO-050</v>
          </cell>
          <cell r="C1917">
            <v>2014</v>
          </cell>
          <cell r="D1917">
            <v>7621</v>
          </cell>
          <cell r="F1917" t="str">
            <v>AW Systems of AR, LLC</v>
          </cell>
          <cell r="G1917" t="str">
            <v>BU-905</v>
          </cell>
          <cell r="H1917" t="str">
            <v>GLOBAL / RELIANT</v>
          </cell>
          <cell r="I1917" t="str">
            <v>GLOBAL/REL</v>
          </cell>
          <cell r="J1917" t="str">
            <v>GLOBAL/RELIANT CORPORATE GROUP</v>
          </cell>
          <cell r="K1917" t="str">
            <v>CORPORATE</v>
          </cell>
          <cell r="L1917" t="str">
            <v>CORPORATE</v>
          </cell>
        </row>
        <row r="1918">
          <cell r="A1918" t="str">
            <v>ZM4</v>
          </cell>
          <cell r="B1918" t="str">
            <v>ZM4-10-A-AZ-8FO-050</v>
          </cell>
          <cell r="C1918">
            <v>2015</v>
          </cell>
          <cell r="D1918">
            <v>7622</v>
          </cell>
          <cell r="F1918" t="str">
            <v>AW Systems of GA, LLC</v>
          </cell>
          <cell r="G1918" t="str">
            <v>BU-905</v>
          </cell>
          <cell r="H1918" t="str">
            <v>GLOBAL / RELIANT</v>
          </cell>
          <cell r="I1918" t="str">
            <v>GLOBAL/REL</v>
          </cell>
          <cell r="J1918" t="str">
            <v>GLOBAL/RELIANT CORPORATE GROUP</v>
          </cell>
          <cell r="K1918" t="str">
            <v>CORPORATE</v>
          </cell>
          <cell r="L1918" t="str">
            <v>CORPORATE</v>
          </cell>
        </row>
        <row r="1919">
          <cell r="A1919" t="str">
            <v>ZM5</v>
          </cell>
          <cell r="B1919" t="str">
            <v>ZM5-10-A-AZ-8HO-050</v>
          </cell>
          <cell r="C1919">
            <v>2016</v>
          </cell>
          <cell r="D1919">
            <v>7623</v>
          </cell>
          <cell r="F1919" t="str">
            <v>AW Systems of LA, LLC</v>
          </cell>
          <cell r="G1919" t="str">
            <v>BU-905</v>
          </cell>
          <cell r="H1919" t="str">
            <v>GLOBAL / RELIANT</v>
          </cell>
          <cell r="I1919" t="str">
            <v>GLOBAL/REL</v>
          </cell>
          <cell r="J1919" t="str">
            <v>GLOBAL/RELIANT CORPORATE GROUP</v>
          </cell>
          <cell r="K1919" t="str">
            <v>CORPORATE</v>
          </cell>
          <cell r="L1919" t="str">
            <v>CORPORATE</v>
          </cell>
        </row>
        <row r="1920">
          <cell r="A1920" t="str">
            <v>ZM6</v>
          </cell>
          <cell r="B1920" t="str">
            <v>ZM6-10-A-AZ-8IO-050</v>
          </cell>
          <cell r="C1920">
            <v>2017</v>
          </cell>
          <cell r="D1920">
            <v>7624</v>
          </cell>
          <cell r="F1920" t="str">
            <v>AW Systems of MO, LLC</v>
          </cell>
          <cell r="G1920" t="str">
            <v>BU-905</v>
          </cell>
          <cell r="H1920" t="str">
            <v>GLOBAL / RELIANT</v>
          </cell>
          <cell r="I1920" t="str">
            <v>GLOBAL/REL</v>
          </cell>
          <cell r="J1920" t="str">
            <v>GLOBAL/RELIANT CORPORATE GROUP</v>
          </cell>
          <cell r="K1920" t="str">
            <v>CORPORATE</v>
          </cell>
          <cell r="L1920" t="str">
            <v>CORPORATE</v>
          </cell>
        </row>
        <row r="1921">
          <cell r="A1921" t="str">
            <v>ZM7</v>
          </cell>
          <cell r="B1921" t="str">
            <v>ZM7-10-A-AZ-8JO-050</v>
          </cell>
          <cell r="C1921">
            <v>2018</v>
          </cell>
          <cell r="D1921">
            <v>7625</v>
          </cell>
          <cell r="F1921" t="str">
            <v>AW Systems of MS, LLC</v>
          </cell>
          <cell r="G1921" t="str">
            <v>BU-905</v>
          </cell>
          <cell r="H1921" t="str">
            <v>GLOBAL / RELIANT</v>
          </cell>
          <cell r="I1921" t="str">
            <v>GLOBAL/REL</v>
          </cell>
          <cell r="J1921" t="str">
            <v>GLOBAL/RELIANT CORPORATE GROUP</v>
          </cell>
          <cell r="K1921" t="str">
            <v>CORPORATE</v>
          </cell>
          <cell r="L1921" t="str">
            <v>CORPORATE</v>
          </cell>
        </row>
        <row r="1922">
          <cell r="A1922" t="str">
            <v>ZM8</v>
          </cell>
          <cell r="B1922" t="str">
            <v>ZM8-10-A-AZ-8KO-050</v>
          </cell>
          <cell r="C1922">
            <v>2019</v>
          </cell>
          <cell r="D1922">
            <v>7626</v>
          </cell>
          <cell r="F1922" t="str">
            <v>AW Systems of OK, LLC</v>
          </cell>
          <cell r="G1922" t="str">
            <v>BU-905</v>
          </cell>
          <cell r="H1922" t="str">
            <v>GLOBAL / RELIANT</v>
          </cell>
          <cell r="I1922" t="str">
            <v>GLOBAL/REL</v>
          </cell>
          <cell r="J1922" t="str">
            <v>GLOBAL/RELIANT CORPORATE GROUP</v>
          </cell>
          <cell r="K1922" t="str">
            <v>CORPORATE</v>
          </cell>
          <cell r="L1922" t="str">
            <v>CORPORATE</v>
          </cell>
        </row>
        <row r="1923">
          <cell r="A1923" t="str">
            <v>ZM9</v>
          </cell>
          <cell r="B1923" t="str">
            <v>ZM9-10-A-AZ-8MO-050</v>
          </cell>
          <cell r="C1923">
            <v>2020</v>
          </cell>
          <cell r="D1923">
            <v>7627</v>
          </cell>
          <cell r="F1923" t="str">
            <v>AW Systems of TN, LLC</v>
          </cell>
          <cell r="G1923" t="str">
            <v>BU-905</v>
          </cell>
          <cell r="H1923" t="str">
            <v>GLOBAL / RELIANT</v>
          </cell>
          <cell r="I1923" t="str">
            <v>GLOBAL/REL</v>
          </cell>
          <cell r="J1923" t="str">
            <v>GLOBAL/RELIANT CORPORATE GROUP</v>
          </cell>
          <cell r="K1923" t="str">
            <v>CORPORATE</v>
          </cell>
          <cell r="L1923" t="str">
            <v>CORPORATE</v>
          </cell>
        </row>
        <row r="1924">
          <cell r="A1924" t="str">
            <v>ZN0</v>
          </cell>
          <cell r="B1924" t="str">
            <v>ZN0-10-A-AZ-9YO-050</v>
          </cell>
          <cell r="C1924">
            <v>2021</v>
          </cell>
          <cell r="D1924">
            <v>7628</v>
          </cell>
          <cell r="F1924" t="str">
            <v>Abilene Landfill TX, LP</v>
          </cell>
          <cell r="G1924" t="str">
            <v>BU-905</v>
          </cell>
          <cell r="H1924" t="str">
            <v>GLOBAL / RELIANT</v>
          </cell>
          <cell r="I1924" t="str">
            <v>GLOBAL/REL</v>
          </cell>
          <cell r="J1924" t="str">
            <v>GLOBAL/RELIANT CORPORATE GROUP</v>
          </cell>
          <cell r="K1924" t="str">
            <v>CORPORATE</v>
          </cell>
          <cell r="L1924" t="str">
            <v>CORPORATE</v>
          </cell>
        </row>
        <row r="1925">
          <cell r="A1925" t="str">
            <v>ZN1</v>
          </cell>
          <cell r="B1925" t="str">
            <v>ZN1-10-A-AZ-9ZO-050</v>
          </cell>
          <cell r="C1925">
            <v>2022</v>
          </cell>
          <cell r="D1925">
            <v>7629</v>
          </cell>
          <cell r="F1925" t="str">
            <v>Galveston Landfill TX, LP</v>
          </cell>
          <cell r="G1925" t="str">
            <v>BU-905</v>
          </cell>
          <cell r="H1925" t="str">
            <v>GLOBAL / RELIANT</v>
          </cell>
          <cell r="I1925" t="str">
            <v>GLOBAL/REL</v>
          </cell>
          <cell r="J1925" t="str">
            <v>GLOBAL/RELIANT CORPORATE GROUP</v>
          </cell>
          <cell r="K1925" t="str">
            <v>CORPORATE</v>
          </cell>
          <cell r="L1925" t="str">
            <v>CORPORATE</v>
          </cell>
        </row>
        <row r="1926">
          <cell r="A1926" t="str">
            <v>ZN2</v>
          </cell>
          <cell r="B1926" t="str">
            <v>ZN2-10-A-AZ-1EO-050</v>
          </cell>
          <cell r="C1926">
            <v>2023</v>
          </cell>
          <cell r="D1926">
            <v>7630</v>
          </cell>
          <cell r="F1926" t="str">
            <v>Golden Triangle LF TX, LP</v>
          </cell>
          <cell r="G1926" t="str">
            <v>BU-905</v>
          </cell>
          <cell r="H1926" t="str">
            <v>GLOBAL / RELIANT</v>
          </cell>
          <cell r="I1926" t="str">
            <v>GLOBAL/REL</v>
          </cell>
          <cell r="J1926" t="str">
            <v>GLOBAL/RELIANT CORPORATE GROUP</v>
          </cell>
          <cell r="K1926" t="str">
            <v>CORPORATE</v>
          </cell>
          <cell r="L1926" t="str">
            <v>CORPORATE</v>
          </cell>
        </row>
        <row r="1927">
          <cell r="A1927" t="str">
            <v>ZN3</v>
          </cell>
          <cell r="B1927" t="str">
            <v>ZN3-10-A-AZ-1NO-050</v>
          </cell>
          <cell r="C1927">
            <v>2024</v>
          </cell>
          <cell r="D1927">
            <v>7631</v>
          </cell>
          <cell r="F1927" t="str">
            <v>Gulf West Landfill TX, LP</v>
          </cell>
          <cell r="G1927" t="str">
            <v>BU-905</v>
          </cell>
          <cell r="H1927" t="str">
            <v>GLOBAL / RELIANT</v>
          </cell>
          <cell r="I1927" t="str">
            <v>GLOBAL/REL</v>
          </cell>
          <cell r="J1927" t="str">
            <v>GLOBAL/RELIANT CORPORATE GROUP</v>
          </cell>
          <cell r="K1927" t="str">
            <v>CORPORATE</v>
          </cell>
          <cell r="L1927" t="str">
            <v>CORPORATE</v>
          </cell>
        </row>
        <row r="1928">
          <cell r="A1928" t="str">
            <v>ZN4</v>
          </cell>
          <cell r="B1928" t="str">
            <v>ZN4-10-A-AZ-1PO-050</v>
          </cell>
          <cell r="C1928">
            <v>2025</v>
          </cell>
          <cell r="D1928">
            <v>7632</v>
          </cell>
          <cell r="F1928" t="str">
            <v>Itasca Landfill TX, LP</v>
          </cell>
          <cell r="G1928" t="str">
            <v>BU-905</v>
          </cell>
          <cell r="H1928" t="str">
            <v>GLOBAL / RELIANT</v>
          </cell>
          <cell r="I1928" t="str">
            <v>GLOBAL/REL</v>
          </cell>
          <cell r="J1928" t="str">
            <v>GLOBAL/RELIANT CORPORATE GROUP</v>
          </cell>
          <cell r="K1928" t="str">
            <v>CORPORATE</v>
          </cell>
          <cell r="L1928" t="str">
            <v>CORPORATE</v>
          </cell>
        </row>
        <row r="1929">
          <cell r="A1929" t="str">
            <v>ZN5</v>
          </cell>
          <cell r="B1929" t="str">
            <v>ZN5-10-A-AZ-1QO-050</v>
          </cell>
          <cell r="C1929">
            <v>2026</v>
          </cell>
          <cell r="D1929">
            <v>7633</v>
          </cell>
          <cell r="F1929" t="str">
            <v>Kerville Landfill TX, LP</v>
          </cell>
          <cell r="G1929" t="str">
            <v>BU-905</v>
          </cell>
          <cell r="H1929" t="str">
            <v>GLOBAL / RELIANT</v>
          </cell>
          <cell r="I1929" t="str">
            <v>GLOBAL/REL</v>
          </cell>
          <cell r="J1929" t="str">
            <v>GLOBAL/RELIANT CORPORATE GROUP</v>
          </cell>
          <cell r="K1929" t="str">
            <v>CORPORATE</v>
          </cell>
          <cell r="L1929" t="str">
            <v>CORPORATE</v>
          </cell>
        </row>
        <row r="1930">
          <cell r="A1930" t="str">
            <v>ZN6</v>
          </cell>
          <cell r="B1930" t="str">
            <v>ZN6-10-A-AZ-1RO-050</v>
          </cell>
          <cell r="C1930">
            <v>2027</v>
          </cell>
          <cell r="D1930">
            <v>7634</v>
          </cell>
          <cell r="F1930" t="str">
            <v>Lewisville Landfill TX, LP</v>
          </cell>
          <cell r="G1930" t="str">
            <v>BU-905</v>
          </cell>
          <cell r="H1930" t="str">
            <v>GLOBAL / RELIANT</v>
          </cell>
          <cell r="I1930" t="str">
            <v>GLOBAL/REL</v>
          </cell>
          <cell r="J1930" t="str">
            <v>GLOBAL/RELIANT CORPORATE GROUP</v>
          </cell>
          <cell r="K1930" t="str">
            <v>CORPORATE</v>
          </cell>
          <cell r="L1930" t="str">
            <v>CORPORATE</v>
          </cell>
        </row>
        <row r="1931">
          <cell r="A1931" t="str">
            <v>ZN7</v>
          </cell>
          <cell r="B1931" t="str">
            <v>ZN7-10-A-AZ-1SO-050</v>
          </cell>
          <cell r="C1931">
            <v>2028</v>
          </cell>
          <cell r="D1931">
            <v>7635</v>
          </cell>
          <cell r="F1931" t="str">
            <v>McCarty Road Landfill TX, LP</v>
          </cell>
          <cell r="G1931" t="str">
            <v>BU-905</v>
          </cell>
          <cell r="H1931" t="str">
            <v>GLOBAL / RELIANT</v>
          </cell>
          <cell r="I1931" t="str">
            <v>GLOBAL/REL</v>
          </cell>
          <cell r="J1931" t="str">
            <v>GLOBAL/RELIANT CORPORATE GROUP</v>
          </cell>
          <cell r="K1931" t="str">
            <v>CORPORATE</v>
          </cell>
          <cell r="L1931" t="str">
            <v>CORPORATE</v>
          </cell>
        </row>
        <row r="1932">
          <cell r="A1932" t="str">
            <v>ZN8</v>
          </cell>
          <cell r="B1932" t="str">
            <v>ZN8-10-A-AZ-1TO-050</v>
          </cell>
          <cell r="C1932">
            <v>2029</v>
          </cell>
          <cell r="D1932">
            <v>7636</v>
          </cell>
          <cell r="F1932" t="str">
            <v>Victoria Landfill TX, LP</v>
          </cell>
          <cell r="G1932" t="str">
            <v>BU-905</v>
          </cell>
          <cell r="H1932" t="str">
            <v>GLOBAL / RELIANT</v>
          </cell>
          <cell r="I1932" t="str">
            <v>GLOBAL/REL</v>
          </cell>
          <cell r="J1932" t="str">
            <v>GLOBAL/RELIANT CORPORATE GROUP</v>
          </cell>
          <cell r="K1932" t="str">
            <v>CORPORATE</v>
          </cell>
          <cell r="L1932" t="str">
            <v>CORPORATE</v>
          </cell>
        </row>
        <row r="1933">
          <cell r="A1933" t="str">
            <v>ZN9</v>
          </cell>
          <cell r="B1933" t="str">
            <v>ZN9-10-A-AZ-2QO-050</v>
          </cell>
          <cell r="C1933">
            <v>2030</v>
          </cell>
          <cell r="D1933">
            <v>7637</v>
          </cell>
          <cell r="F1933" t="str">
            <v>Whispering Pines LF TX, LP</v>
          </cell>
          <cell r="G1933" t="str">
            <v>BU-905</v>
          </cell>
          <cell r="H1933" t="str">
            <v>GLOBAL / RELIANT</v>
          </cell>
          <cell r="I1933" t="str">
            <v>GLOBAL/REL</v>
          </cell>
          <cell r="J1933" t="str">
            <v>GLOBAL/RELIANT CORPORATE GROUP</v>
          </cell>
          <cell r="K1933" t="str">
            <v>CORPORATE</v>
          </cell>
          <cell r="L1933" t="str">
            <v>CORPORATE</v>
          </cell>
        </row>
        <row r="1934">
          <cell r="A1934" t="str">
            <v>ZP0</v>
          </cell>
          <cell r="B1934" t="str">
            <v>ZP0-10-A-AZ-8NO-050</v>
          </cell>
          <cell r="C1934">
            <v>2031</v>
          </cell>
          <cell r="D1934">
            <v>7638</v>
          </cell>
          <cell r="F1934" t="str">
            <v>AW Systems of VA, LLC</v>
          </cell>
          <cell r="G1934" t="str">
            <v>BU-905</v>
          </cell>
          <cell r="H1934" t="str">
            <v>GLOBAL / RELIANT</v>
          </cell>
          <cell r="I1934" t="str">
            <v>GLOBAL/REL</v>
          </cell>
          <cell r="J1934" t="str">
            <v>GLOBAL/RELIANT CORPORATE GROUP</v>
          </cell>
          <cell r="K1934" t="str">
            <v>CORPORATE</v>
          </cell>
          <cell r="L1934" t="str">
            <v>CORPORATE</v>
          </cell>
        </row>
        <row r="1935">
          <cell r="A1935" t="str">
            <v>ZP1</v>
          </cell>
          <cell r="B1935" t="str">
            <v>ZP1-10-A-AZ-7RO-050</v>
          </cell>
          <cell r="C1935">
            <v>2032</v>
          </cell>
          <cell r="D1935">
            <v>7639</v>
          </cell>
          <cell r="F1935" t="str">
            <v>Lake County C&amp;D Development</v>
          </cell>
          <cell r="G1935" t="str">
            <v>BU-905</v>
          </cell>
          <cell r="H1935" t="str">
            <v>GLOBAL / RELIANT</v>
          </cell>
          <cell r="I1935" t="str">
            <v>GLOBAL/REL</v>
          </cell>
          <cell r="J1935" t="str">
            <v>GLOBAL/RELIANT CORPORATE GROUP</v>
          </cell>
          <cell r="K1935" t="str">
            <v>CORPORATE</v>
          </cell>
          <cell r="L1935" t="str">
            <v>CORPORATE</v>
          </cell>
        </row>
        <row r="1936">
          <cell r="A1936" t="str">
            <v>ZP2</v>
          </cell>
          <cell r="B1936" t="str">
            <v>ZP2-10-A-AZ-1DO-050</v>
          </cell>
          <cell r="C1936">
            <v>2033</v>
          </cell>
          <cell r="D1936">
            <v>7640</v>
          </cell>
          <cell r="F1936" t="str">
            <v>Landcomp Landfill</v>
          </cell>
          <cell r="G1936" t="str">
            <v>BU-905</v>
          </cell>
          <cell r="H1936" t="str">
            <v>GLOBAL / RELIANT</v>
          </cell>
          <cell r="I1936" t="str">
            <v>GLOBAL/REL</v>
          </cell>
          <cell r="J1936" t="str">
            <v>GLOBAL/RELIANT CORPORATE GROUP</v>
          </cell>
          <cell r="K1936" t="str">
            <v>CORPORATE</v>
          </cell>
          <cell r="L1936" t="str">
            <v>CORPORATE</v>
          </cell>
        </row>
        <row r="1937">
          <cell r="A1937" t="str">
            <v>ZP3</v>
          </cell>
          <cell r="B1937" t="str">
            <v>ZP3-10-A-AZ-2SO-050</v>
          </cell>
          <cell r="C1937">
            <v>2034</v>
          </cell>
          <cell r="D1937">
            <v>7641</v>
          </cell>
          <cell r="F1937" t="str">
            <v>DTC Management, Inc.</v>
          </cell>
          <cell r="G1937" t="str">
            <v>BU-905</v>
          </cell>
          <cell r="H1937" t="str">
            <v>GLOBAL / RELIANT</v>
          </cell>
          <cell r="I1937" t="str">
            <v>GLOBAL/REL</v>
          </cell>
          <cell r="J1937" t="str">
            <v>GLOBAL/RELIANT CORPORATE GROUP</v>
          </cell>
          <cell r="K1937" t="str">
            <v>CORPORATE</v>
          </cell>
          <cell r="L1937" t="str">
            <v>CORPORATE</v>
          </cell>
        </row>
        <row r="1938">
          <cell r="A1938" t="str">
            <v>ZP4</v>
          </cell>
          <cell r="B1938" t="str">
            <v>ZP4-10-A-AZ-9CO-050</v>
          </cell>
          <cell r="C1938">
            <v>2035</v>
          </cell>
          <cell r="D1938">
            <v>7642</v>
          </cell>
          <cell r="F1938" t="str">
            <v>Webster Parrish Landfill, LLC</v>
          </cell>
          <cell r="G1938" t="str">
            <v>BU-905</v>
          </cell>
          <cell r="H1938" t="str">
            <v>GLOBAL / RELIANT</v>
          </cell>
          <cell r="I1938" t="str">
            <v>GLOBAL/REL</v>
          </cell>
          <cell r="J1938" t="str">
            <v>GLOBAL/RELIANT CORPORATE GROUP</v>
          </cell>
          <cell r="K1938" t="str">
            <v>CORPORATE</v>
          </cell>
          <cell r="L1938" t="str">
            <v>CORPORATE</v>
          </cell>
        </row>
        <row r="1939">
          <cell r="A1939" t="str">
            <v>ZP5</v>
          </cell>
          <cell r="B1939" t="str">
            <v>ZP5-10-A-AZ-1XO-050</v>
          </cell>
          <cell r="C1939">
            <v>2036</v>
          </cell>
          <cell r="D1939">
            <v>7643</v>
          </cell>
          <cell r="F1939" t="str">
            <v>Camelot Landfill TX, LP</v>
          </cell>
          <cell r="G1939" t="str">
            <v>BU-905</v>
          </cell>
          <cell r="H1939" t="str">
            <v>GLOBAL / RELIANT</v>
          </cell>
          <cell r="I1939" t="str">
            <v>GLOBAL/REL</v>
          </cell>
          <cell r="J1939" t="str">
            <v>GLOBAL/RELIANT CORPORATE GROUP</v>
          </cell>
          <cell r="K1939" t="str">
            <v>CORPORATE</v>
          </cell>
          <cell r="L1939" t="str">
            <v>CORPORATE</v>
          </cell>
        </row>
        <row r="1940">
          <cell r="A1940" t="str">
            <v>ZP6</v>
          </cell>
          <cell r="B1940" t="str">
            <v>ZP6-10-A-AZ-55O-050</v>
          </cell>
          <cell r="C1940">
            <v>2037</v>
          </cell>
          <cell r="D1940">
            <v>7644</v>
          </cell>
          <cell r="F1940" t="str">
            <v>Pine-Hill Farms LF TX, LP</v>
          </cell>
          <cell r="G1940" t="str">
            <v>BU-905</v>
          </cell>
          <cell r="H1940" t="str">
            <v>GLOBAL / RELIANT</v>
          </cell>
          <cell r="I1940" t="str">
            <v>GLOBAL/REL</v>
          </cell>
          <cell r="J1940" t="str">
            <v>GLOBAL/RELIANT CORPORATE GROUP</v>
          </cell>
          <cell r="K1940" t="str">
            <v>CORPORATE</v>
          </cell>
          <cell r="L1940" t="str">
            <v>CORPORATE</v>
          </cell>
        </row>
        <row r="1941">
          <cell r="A1941" t="str">
            <v>ZP7</v>
          </cell>
          <cell r="B1941" t="str">
            <v>ZP7-10-A-AZ-57O-050</v>
          </cell>
          <cell r="C1941">
            <v>2038</v>
          </cell>
          <cell r="D1941">
            <v>7645</v>
          </cell>
          <cell r="F1941" t="str">
            <v>Ellis County Landfill TX, LP</v>
          </cell>
          <cell r="G1941" t="str">
            <v>BU-905</v>
          </cell>
          <cell r="H1941" t="str">
            <v>GLOBAL / RELIANT</v>
          </cell>
          <cell r="I1941" t="str">
            <v>GLOBAL/REL</v>
          </cell>
          <cell r="J1941" t="str">
            <v>GLOBAL/RELIANT CORPORATE GROUP</v>
          </cell>
          <cell r="K1941" t="str">
            <v>CORPORATE</v>
          </cell>
          <cell r="L1941" t="str">
            <v>CORPORATE</v>
          </cell>
        </row>
        <row r="1942">
          <cell r="A1942" t="str">
            <v>ZP8</v>
          </cell>
          <cell r="B1942" t="str">
            <v>ZP8-10-A-AZ-58O-050</v>
          </cell>
          <cell r="C1942">
            <v>2039</v>
          </cell>
          <cell r="D1942">
            <v>7646</v>
          </cell>
          <cell r="F1942" t="str">
            <v>Mesquite Landfill TX, LP</v>
          </cell>
          <cell r="G1942" t="str">
            <v>BU-905</v>
          </cell>
          <cell r="H1942" t="str">
            <v>GLOBAL / RELIANT</v>
          </cell>
          <cell r="I1942" t="str">
            <v>GLOBAL/REL</v>
          </cell>
          <cell r="J1942" t="str">
            <v>GLOBAL/RELIANT CORPORATE GROUP</v>
          </cell>
          <cell r="K1942" t="str">
            <v>CORPORATE</v>
          </cell>
          <cell r="L1942" t="str">
            <v>CORPORATE</v>
          </cell>
        </row>
        <row r="1943">
          <cell r="A1943" t="str">
            <v>ZP9</v>
          </cell>
          <cell r="B1943" t="str">
            <v>ZP9-10-A-AZ-59O-050</v>
          </cell>
          <cell r="C1943">
            <v>2040</v>
          </cell>
          <cell r="D1943">
            <v>7647</v>
          </cell>
          <cell r="F1943" t="str">
            <v>Turkey Creek Landfill TX, LP</v>
          </cell>
          <cell r="G1943" t="str">
            <v>BU-905</v>
          </cell>
          <cell r="H1943" t="str">
            <v>GLOBAL / RELIANT</v>
          </cell>
          <cell r="I1943" t="str">
            <v>GLOBAL/REL</v>
          </cell>
          <cell r="J1943" t="str">
            <v>GLOBAL/RELIANT CORPORATE GROUP</v>
          </cell>
          <cell r="K1943" t="str">
            <v>CORPORATE</v>
          </cell>
          <cell r="L1943" t="str">
            <v>CORPORATE</v>
          </cell>
        </row>
        <row r="1944">
          <cell r="A1944" t="str">
            <v>ZQ0</v>
          </cell>
          <cell r="B1944" t="str">
            <v>ZQ0-10-A-AZ-61O-050</v>
          </cell>
          <cell r="C1944">
            <v>2041</v>
          </cell>
          <cell r="D1944">
            <v>7648</v>
          </cell>
          <cell r="F1944" t="str">
            <v>Crow Landfill TX, LP</v>
          </cell>
          <cell r="G1944" t="str">
            <v>BU-905</v>
          </cell>
          <cell r="H1944" t="str">
            <v>GLOBAL / RELIANT</v>
          </cell>
          <cell r="I1944" t="str">
            <v>GLOBAL/REL</v>
          </cell>
          <cell r="J1944" t="str">
            <v>GLOBAL/RELIANT CORPORATE GROUP</v>
          </cell>
          <cell r="K1944" t="str">
            <v>CORPORATE</v>
          </cell>
          <cell r="L1944" t="str">
            <v>CORPORATE</v>
          </cell>
        </row>
        <row r="1945">
          <cell r="A1945" t="str">
            <v>ZQ1</v>
          </cell>
          <cell r="B1945" t="str">
            <v>ZQ1-10-A-AZ-89O-050</v>
          </cell>
          <cell r="C1945">
            <v>2042</v>
          </cell>
          <cell r="D1945">
            <v>7649</v>
          </cell>
          <cell r="F1945" t="str">
            <v>Pleasant Oaks Landfill TX, LP</v>
          </cell>
          <cell r="G1945" t="str">
            <v>BU-905</v>
          </cell>
          <cell r="H1945" t="str">
            <v>GLOBAL / RELIANT</v>
          </cell>
          <cell r="I1945" t="str">
            <v>GLOBAL/REL</v>
          </cell>
          <cell r="J1945" t="str">
            <v>GLOBAL/RELIANT CORPORATE GROUP</v>
          </cell>
          <cell r="K1945" t="str">
            <v>CORPORATE</v>
          </cell>
          <cell r="L1945" t="str">
            <v>CORPORATE</v>
          </cell>
        </row>
        <row r="1946">
          <cell r="A1946" t="str">
            <v>ZQ2</v>
          </cell>
          <cell r="B1946" t="str">
            <v>ZQ2-10-A-AZ-8ZO-050</v>
          </cell>
          <cell r="C1946">
            <v>2043</v>
          </cell>
          <cell r="D1946">
            <v>7650</v>
          </cell>
          <cell r="F1946" t="str">
            <v>AW Services of TX, LP</v>
          </cell>
          <cell r="G1946" t="str">
            <v>BU-905</v>
          </cell>
          <cell r="H1946" t="str">
            <v>GLOBAL / RELIANT</v>
          </cell>
          <cell r="I1946" t="str">
            <v>GLOBAL/REL</v>
          </cell>
          <cell r="J1946" t="str">
            <v>GLOBAL/RELIANT CORPORATE GROUP</v>
          </cell>
          <cell r="K1946" t="str">
            <v>CORPORATE</v>
          </cell>
          <cell r="L1946" t="str">
            <v>CORPORATE</v>
          </cell>
        </row>
        <row r="1947">
          <cell r="A1947" t="str">
            <v>ZQ3</v>
          </cell>
          <cell r="B1947" t="str">
            <v>ZQ3-10-A-AZ-9AO-050</v>
          </cell>
          <cell r="C1947">
            <v>2044</v>
          </cell>
          <cell r="D1947">
            <v>7651</v>
          </cell>
          <cell r="F1947" t="str">
            <v>AW  Transfer Systems of TX, LP</v>
          </cell>
          <cell r="G1947" t="str">
            <v>BU-905</v>
          </cell>
          <cell r="H1947" t="str">
            <v>GLOBAL / RELIANT</v>
          </cell>
          <cell r="I1947" t="str">
            <v>GLOBAL/REL</v>
          </cell>
          <cell r="J1947" t="str">
            <v>GLOBAL/RELIANT CORPORATE GROUP</v>
          </cell>
          <cell r="K1947" t="str">
            <v>CORPORATE</v>
          </cell>
          <cell r="L1947" t="str">
            <v>CORPORATE</v>
          </cell>
        </row>
        <row r="1948">
          <cell r="A1948" t="str">
            <v>ZQ4</v>
          </cell>
          <cell r="B1948" t="str">
            <v>ZQ4-10-A-AZ-71O-050</v>
          </cell>
          <cell r="C1948">
            <v>2045</v>
          </cell>
          <cell r="D1948">
            <v>7652</v>
          </cell>
          <cell r="F1948" t="str">
            <v>AW Rural Sanitation, Inc.</v>
          </cell>
          <cell r="G1948" t="str">
            <v>BU-905</v>
          </cell>
          <cell r="H1948" t="str">
            <v>GLOBAL / RELIANT</v>
          </cell>
          <cell r="I1948" t="str">
            <v>GLOBAL/REL</v>
          </cell>
          <cell r="J1948" t="str">
            <v>GLOBAL/RELIANT CORPORATE GROUP</v>
          </cell>
          <cell r="K1948" t="str">
            <v>CORPORATE</v>
          </cell>
          <cell r="L1948" t="str">
            <v>CORPORATE</v>
          </cell>
        </row>
        <row r="1949">
          <cell r="A1949" t="str">
            <v>ZQ5</v>
          </cell>
          <cell r="B1949" t="str">
            <v>ZQ5-10-A-AZ-9UO-050</v>
          </cell>
          <cell r="C1949">
            <v>2046</v>
          </cell>
          <cell r="D1949">
            <v>7653</v>
          </cell>
          <cell r="F1949" t="str">
            <v>Total Roll-offs, LLC</v>
          </cell>
          <cell r="G1949" t="str">
            <v>BU-905</v>
          </cell>
          <cell r="H1949" t="str">
            <v>GLOBAL / RELIANT</v>
          </cell>
          <cell r="I1949" t="str">
            <v>GLOBAL/REL</v>
          </cell>
          <cell r="J1949" t="str">
            <v>GLOBAL/RELIANT CORPORATE GROUP</v>
          </cell>
          <cell r="K1949" t="str">
            <v>CORPORATE</v>
          </cell>
          <cell r="L1949" t="str">
            <v>CORPORATE</v>
          </cell>
        </row>
        <row r="1950">
          <cell r="A1950" t="str">
            <v>ZQ6</v>
          </cell>
          <cell r="B1950" t="str">
            <v>ZQ6-10-A-AZ-9MO-050</v>
          </cell>
          <cell r="C1950">
            <v>2047</v>
          </cell>
          <cell r="D1950">
            <v>7654</v>
          </cell>
          <cell r="F1950" t="str">
            <v>Frontier Waste Svcs (CO), LLC</v>
          </cell>
          <cell r="G1950" t="str">
            <v>BU-905</v>
          </cell>
          <cell r="H1950" t="str">
            <v>GLOBAL / RELIANT</v>
          </cell>
          <cell r="I1950" t="str">
            <v>GLOBAL/REL</v>
          </cell>
          <cell r="J1950" t="str">
            <v>GLOBAL/RELIANT CORPORATE GROUP</v>
          </cell>
          <cell r="K1950" t="str">
            <v>CORPORATE</v>
          </cell>
          <cell r="L1950" t="str">
            <v>CORPORATE</v>
          </cell>
        </row>
        <row r="1951">
          <cell r="A1951" t="str">
            <v>ZQ7</v>
          </cell>
          <cell r="B1951" t="str">
            <v>ZQ7-10-A-AZ-9OO-050</v>
          </cell>
          <cell r="C1951">
            <v>2048</v>
          </cell>
          <cell r="D1951">
            <v>7655</v>
          </cell>
          <cell r="F1951" t="str">
            <v>Delta Dade Recycling Corp.</v>
          </cell>
          <cell r="G1951" t="str">
            <v>BU-905</v>
          </cell>
          <cell r="H1951" t="str">
            <v>GLOBAL / RELIANT</v>
          </cell>
          <cell r="I1951" t="str">
            <v>GLOBAL/REL</v>
          </cell>
          <cell r="J1951" t="str">
            <v>GLOBAL/RELIANT CORPORATE GROUP</v>
          </cell>
          <cell r="K1951" t="str">
            <v>CORPORATE</v>
          </cell>
          <cell r="L1951" t="str">
            <v>CORPORATE</v>
          </cell>
        </row>
        <row r="1952">
          <cell r="A1952" t="str">
            <v>ZQ8</v>
          </cell>
          <cell r="B1952" t="str">
            <v>ZQ8-10-A-AZ-9PO-050</v>
          </cell>
          <cell r="C1952">
            <v>2049</v>
          </cell>
          <cell r="D1952">
            <v>7656</v>
          </cell>
          <cell r="F1952" t="str">
            <v>Delta Transfer Corp.</v>
          </cell>
          <cell r="G1952" t="str">
            <v>BU-905</v>
          </cell>
          <cell r="H1952" t="str">
            <v>GLOBAL / RELIANT</v>
          </cell>
          <cell r="I1952" t="str">
            <v>GLOBAL/REL</v>
          </cell>
          <cell r="J1952" t="str">
            <v>GLOBAL/RELIANT CORPORATE GROUP</v>
          </cell>
          <cell r="K1952" t="str">
            <v>CORPORATE</v>
          </cell>
          <cell r="L1952" t="str">
            <v>CORPORATE</v>
          </cell>
        </row>
        <row r="1953">
          <cell r="A1953" t="str">
            <v>ZQ9</v>
          </cell>
          <cell r="B1953" t="str">
            <v>ZQ9-10-A-AZ-9SO-050</v>
          </cell>
          <cell r="C1953">
            <v>2050</v>
          </cell>
          <cell r="D1953">
            <v>7657</v>
          </cell>
          <cell r="F1953" t="str">
            <v>Delta Recycling Corp.</v>
          </cell>
          <cell r="G1953" t="str">
            <v>BU-905</v>
          </cell>
          <cell r="H1953" t="str">
            <v>GLOBAL / RELIANT</v>
          </cell>
          <cell r="I1953" t="str">
            <v>GLOBAL/REL</v>
          </cell>
          <cell r="J1953" t="str">
            <v>GLOBAL/RELIANT CORPORATE GROUP</v>
          </cell>
          <cell r="K1953" t="str">
            <v>CORPORATE</v>
          </cell>
          <cell r="L1953" t="str">
            <v>CORPORATE</v>
          </cell>
        </row>
        <row r="1954">
          <cell r="A1954" t="str">
            <v>ZR0</v>
          </cell>
          <cell r="B1954" t="str">
            <v>ZR0-10-A-AZ-9QO-050</v>
          </cell>
          <cell r="C1954">
            <v>2051</v>
          </cell>
          <cell r="D1954">
            <v>7658</v>
          </cell>
          <cell r="F1954" t="str">
            <v>Delta Tall Pines Corp.</v>
          </cell>
          <cell r="G1954" t="str">
            <v>BU-905</v>
          </cell>
          <cell r="H1954" t="str">
            <v>GLOBAL / RELIANT</v>
          </cell>
          <cell r="I1954" t="str">
            <v>GLOBAL/REL</v>
          </cell>
          <cell r="J1954" t="str">
            <v>GLOBAL/RELIANT CORPORATE GROUP</v>
          </cell>
          <cell r="K1954" t="str">
            <v>CORPORATE</v>
          </cell>
          <cell r="L1954" t="str">
            <v>CORPORATE</v>
          </cell>
        </row>
        <row r="1955">
          <cell r="A1955" t="str">
            <v>ZR1</v>
          </cell>
          <cell r="B1955" t="str">
            <v>ZR1-10-A-AZ-1KO-050</v>
          </cell>
          <cell r="C1955">
            <v>2052</v>
          </cell>
          <cell r="D1955">
            <v>7659</v>
          </cell>
          <cell r="F1955" t="str">
            <v>El Centro Landfill, LP</v>
          </cell>
          <cell r="G1955" t="str">
            <v>BU-905</v>
          </cell>
          <cell r="H1955" t="str">
            <v>GLOBAL / RELIANT</v>
          </cell>
          <cell r="I1955" t="str">
            <v>GLOBAL/REL</v>
          </cell>
          <cell r="J1955" t="str">
            <v>GLOBAL/RELIANT CORPORATE GROUP</v>
          </cell>
          <cell r="K1955" t="str">
            <v>CORPORATE</v>
          </cell>
          <cell r="L1955" t="str">
            <v>CORPORATE</v>
          </cell>
        </row>
        <row r="1956">
          <cell r="A1956" t="str">
            <v>ZR2</v>
          </cell>
          <cell r="B1956" t="str">
            <v>ZR2-10-A-AZ-A2O-050</v>
          </cell>
          <cell r="C1956">
            <v>2053</v>
          </cell>
          <cell r="D1956">
            <v>7660</v>
          </cell>
          <cell r="F1956" t="str">
            <v>Thomas Disposal Services, Inc.</v>
          </cell>
          <cell r="G1956" t="str">
            <v>BU-905</v>
          </cell>
          <cell r="H1956" t="str">
            <v>GLOBAL / RELIANT</v>
          </cell>
          <cell r="I1956" t="str">
            <v>GLOBAL/REL</v>
          </cell>
          <cell r="J1956" t="str">
            <v>GLOBAL/RELIANT CORPORATE GROUP</v>
          </cell>
          <cell r="K1956" t="str">
            <v>CORPORATE</v>
          </cell>
          <cell r="L1956" t="str">
            <v>CORPORATE</v>
          </cell>
        </row>
        <row r="1957">
          <cell r="A1957" t="str">
            <v>ZR3</v>
          </cell>
          <cell r="B1957" t="str">
            <v>ZR3-10-A-AZ-A5O-050</v>
          </cell>
          <cell r="C1957">
            <v>2054</v>
          </cell>
          <cell r="D1957">
            <v>7661</v>
          </cell>
          <cell r="F1957" t="str">
            <v>Southwest Landfill TX, LP</v>
          </cell>
          <cell r="G1957" t="str">
            <v>BU-905</v>
          </cell>
          <cell r="H1957" t="str">
            <v>GLOBAL / RELIANT</v>
          </cell>
          <cell r="I1957" t="str">
            <v>GLOBAL/REL</v>
          </cell>
          <cell r="J1957" t="str">
            <v>GLOBAL/RELIANT CORPORATE GROUP</v>
          </cell>
          <cell r="K1957" t="str">
            <v>CORPORATE</v>
          </cell>
          <cell r="L1957" t="str">
            <v>CORPORATE</v>
          </cell>
        </row>
        <row r="1958">
          <cell r="A1958" t="str">
            <v>ZR4</v>
          </cell>
          <cell r="B1958" t="str">
            <v>ZR4-10-A-AZ-A7O-050</v>
          </cell>
          <cell r="C1958">
            <v>2055</v>
          </cell>
          <cell r="D1958">
            <v>7662</v>
          </cell>
          <cell r="F1958" t="str">
            <v>Greenwood Landfill TX, LP</v>
          </cell>
          <cell r="G1958" t="str">
            <v>BU-905</v>
          </cell>
          <cell r="H1958" t="str">
            <v>GLOBAL / RELIANT</v>
          </cell>
          <cell r="I1958" t="str">
            <v>GLOBAL/REL</v>
          </cell>
          <cell r="J1958" t="str">
            <v>GLOBAL/RELIANT CORPORATE GROUP</v>
          </cell>
          <cell r="K1958" t="str">
            <v>CORPORATE</v>
          </cell>
          <cell r="L1958" t="str">
            <v>CORPORATE</v>
          </cell>
        </row>
        <row r="1959">
          <cell r="A1959" t="str">
            <v>ZR5</v>
          </cell>
          <cell r="B1959" t="str">
            <v>ZR5-10-A-AZ-A8O-050</v>
          </cell>
          <cell r="C1959">
            <v>2056</v>
          </cell>
          <cell r="D1959">
            <v>7663</v>
          </cell>
          <cell r="F1959" t="str">
            <v>Blue Ridge Landfill TX, LP</v>
          </cell>
          <cell r="G1959" t="str">
            <v>BU-905</v>
          </cell>
          <cell r="H1959" t="str">
            <v>GLOBAL / RELIANT</v>
          </cell>
          <cell r="I1959" t="str">
            <v>GLOBAL/REL</v>
          </cell>
          <cell r="J1959" t="str">
            <v>GLOBAL/RELIANT CORPORATE GROUP</v>
          </cell>
          <cell r="K1959" t="str">
            <v>CORPORATE</v>
          </cell>
          <cell r="L1959" t="str">
            <v>CORPORATE</v>
          </cell>
        </row>
        <row r="1960">
          <cell r="A1960" t="str">
            <v>ZR6</v>
          </cell>
          <cell r="B1960" t="str">
            <v>ZR6-10-A-AZ-B1O-050</v>
          </cell>
          <cell r="C1960">
            <v>2057</v>
          </cell>
          <cell r="D1960">
            <v>7664</v>
          </cell>
          <cell r="F1960" t="str">
            <v>Bond County Landfill, Inc.</v>
          </cell>
          <cell r="G1960" t="str">
            <v>BU-905</v>
          </cell>
          <cell r="H1960" t="str">
            <v>GLOBAL / RELIANT</v>
          </cell>
          <cell r="I1960" t="str">
            <v>GLOBAL/REL</v>
          </cell>
          <cell r="J1960" t="str">
            <v>GLOBAL/RELIANT CORPORATE GROUP</v>
          </cell>
          <cell r="K1960" t="str">
            <v>CORPORATE</v>
          </cell>
          <cell r="L1960" t="str">
            <v>CORPORATE</v>
          </cell>
        </row>
        <row r="1961">
          <cell r="A1961" t="str">
            <v>ZR7</v>
          </cell>
          <cell r="B1961" t="str">
            <v>ZR7-10-A-AZ-B2O-050</v>
          </cell>
          <cell r="C1961">
            <v>2058</v>
          </cell>
          <cell r="D1961">
            <v>7665</v>
          </cell>
          <cell r="F1961" t="str">
            <v>Mexia Landfill TX, LP</v>
          </cell>
          <cell r="G1961" t="str">
            <v>BU-905</v>
          </cell>
          <cell r="H1961" t="str">
            <v>GLOBAL / RELIANT</v>
          </cell>
          <cell r="I1961" t="str">
            <v>GLOBAL/REL</v>
          </cell>
          <cell r="J1961" t="str">
            <v>GLOBAL/RELIANT CORPORATE GROUP</v>
          </cell>
          <cell r="K1961" t="str">
            <v>CORPORATE</v>
          </cell>
          <cell r="L1961" t="str">
            <v>CORPORATE</v>
          </cell>
        </row>
        <row r="1962">
          <cell r="A1962" t="str">
            <v>ZR8</v>
          </cell>
          <cell r="B1962" t="str">
            <v>ZR8-10-A-AZ-B3O-050</v>
          </cell>
          <cell r="C1962">
            <v>2059</v>
          </cell>
          <cell r="D1962">
            <v>7666</v>
          </cell>
          <cell r="F1962" t="str">
            <v>Clinton County LF Partnership</v>
          </cell>
          <cell r="G1962" t="str">
            <v>BU-905</v>
          </cell>
          <cell r="H1962" t="str">
            <v>GLOBAL / RELIANT</v>
          </cell>
          <cell r="I1962" t="str">
            <v>GLOBAL/REL</v>
          </cell>
          <cell r="J1962" t="str">
            <v>GLOBAL/RELIANT CORPORATE GROUP</v>
          </cell>
          <cell r="K1962" t="str">
            <v>CORPORATE</v>
          </cell>
          <cell r="L1962" t="str">
            <v>CORPORATE</v>
          </cell>
        </row>
        <row r="1963">
          <cell r="A1963" t="str">
            <v>ZR9</v>
          </cell>
          <cell r="B1963" t="str">
            <v>ZR9-10-A-AZ-B6O-050</v>
          </cell>
          <cell r="C1963">
            <v>2060</v>
          </cell>
          <cell r="D1963">
            <v>7667</v>
          </cell>
          <cell r="F1963" t="str">
            <v>AW  of New York, Inc.</v>
          </cell>
          <cell r="G1963" t="str">
            <v>BU-905</v>
          </cell>
          <cell r="H1963" t="str">
            <v>GLOBAL / RELIANT</v>
          </cell>
          <cell r="I1963" t="str">
            <v>GLOBAL/REL</v>
          </cell>
          <cell r="J1963" t="str">
            <v>GLOBAL/RELIANT CORPORATE GROUP</v>
          </cell>
          <cell r="K1963" t="str">
            <v>CORPORATE</v>
          </cell>
          <cell r="L1963" t="str">
            <v>CORPORATE</v>
          </cell>
        </row>
        <row r="1964">
          <cell r="A1964" t="str">
            <v>ZS0</v>
          </cell>
          <cell r="B1964" t="str">
            <v>ZS0-10-A-AZ-B5O-050</v>
          </cell>
          <cell r="C1964">
            <v>2061</v>
          </cell>
          <cell r="D1964">
            <v>7668</v>
          </cell>
          <cell r="F1964" t="str">
            <v>TIPPECANOE COUNTY WASTE SERVIC</v>
          </cell>
          <cell r="G1964" t="str">
            <v>BU-905</v>
          </cell>
          <cell r="H1964" t="str">
            <v>GLOBAL / RELIANT</v>
          </cell>
          <cell r="I1964" t="str">
            <v>GLOBAL/REL</v>
          </cell>
          <cell r="J1964" t="str">
            <v>GLOBAL/RELIANT CORPORATE GROUP</v>
          </cell>
          <cell r="K1964" t="str">
            <v>CORPORATE</v>
          </cell>
          <cell r="L1964" t="str">
            <v>CORPORATE</v>
          </cell>
        </row>
        <row r="1965">
          <cell r="A1965" t="str">
            <v>ZS1</v>
          </cell>
          <cell r="B1965" t="str">
            <v>ZS1-10-A-AZ-B7O-050</v>
          </cell>
          <cell r="C1965">
            <v>2062</v>
          </cell>
          <cell r="D1965">
            <v>7669</v>
          </cell>
          <cell r="F1965" t="str">
            <v>ALLIED WASTE SERVICES OF STILL</v>
          </cell>
          <cell r="G1965" t="str">
            <v>BU-905</v>
          </cell>
          <cell r="H1965" t="str">
            <v>GLOBAL / RELIANT</v>
          </cell>
          <cell r="I1965" t="str">
            <v>GLOBAL/REL</v>
          </cell>
          <cell r="J1965" t="str">
            <v>GLOBAL/RELIANT CORPORATE GROUP</v>
          </cell>
          <cell r="K1965" t="str">
            <v>CORPORATE</v>
          </cell>
          <cell r="L1965" t="str">
            <v>CORPORATE</v>
          </cell>
        </row>
        <row r="1966">
          <cell r="A1966" t="str">
            <v>ZS2</v>
          </cell>
          <cell r="B1966" t="str">
            <v>ZS2-10-A-AZ-B7O-050</v>
          </cell>
          <cell r="C1966">
            <v>2063</v>
          </cell>
          <cell r="D1966">
            <v>7670</v>
          </cell>
          <cell r="F1966" t="str">
            <v>ALLIED WASTE SERVICES OF STILL</v>
          </cell>
          <cell r="G1966" t="str">
            <v>BU-905</v>
          </cell>
          <cell r="H1966" t="str">
            <v>GLOBAL / RELIANT</v>
          </cell>
          <cell r="I1966" t="str">
            <v>GLOBAL/REL</v>
          </cell>
          <cell r="J1966" t="str">
            <v>GLOBAL/RELIANT CORPORATE GROUP</v>
          </cell>
          <cell r="K1966" t="str">
            <v>CORPORATE</v>
          </cell>
          <cell r="L1966" t="str">
            <v>CORPORATE</v>
          </cell>
        </row>
        <row r="1967">
          <cell r="A1967" t="str">
            <v>ZS3</v>
          </cell>
          <cell r="B1967" t="str">
            <v>ZS3-10-A-AZ-C2O-050</v>
          </cell>
          <cell r="C1967">
            <v>2064</v>
          </cell>
          <cell r="D1967">
            <v>7671</v>
          </cell>
          <cell r="F1967" t="str">
            <v>WASATCH REGIONAL L/F</v>
          </cell>
          <cell r="G1967" t="str">
            <v>BU-905</v>
          </cell>
          <cell r="H1967" t="str">
            <v>GLOBAL / RELIANT</v>
          </cell>
          <cell r="I1967" t="str">
            <v>GLOBAL/REL</v>
          </cell>
          <cell r="J1967" t="str">
            <v>GLOBAL/RELIANT CORPORATE GROUP</v>
          </cell>
          <cell r="K1967" t="str">
            <v>CORPORATE</v>
          </cell>
          <cell r="L1967" t="str">
            <v>CORPORATE</v>
          </cell>
        </row>
        <row r="1968">
          <cell r="A1968" t="str">
            <v>ZS4</v>
          </cell>
          <cell r="B1968" t="str">
            <v>ZS4-10-A-AZ-C3O-050</v>
          </cell>
          <cell r="C1968">
            <v>2065</v>
          </cell>
          <cell r="D1968">
            <v>7672</v>
          </cell>
          <cell r="F1968" t="str">
            <v>AW SVCS OF UTAH, INC.</v>
          </cell>
          <cell r="G1968" t="str">
            <v>BU-905</v>
          </cell>
          <cell r="H1968" t="str">
            <v>GLOBAL / RELIANT</v>
          </cell>
          <cell r="I1968" t="str">
            <v>GLOBAL/REL</v>
          </cell>
          <cell r="J1968" t="str">
            <v>GLOBAL/RELIANT CORPORATE GROUP</v>
          </cell>
          <cell r="K1968" t="str">
            <v>CORPORATE</v>
          </cell>
          <cell r="L1968" t="str">
            <v>CORPORATE</v>
          </cell>
        </row>
        <row r="1969">
          <cell r="A1969" t="str">
            <v>ZS5</v>
          </cell>
          <cell r="B1969" t="str">
            <v>ZS5-10-A-AZ-A9O-050</v>
          </cell>
          <cell r="C1969">
            <v>2066</v>
          </cell>
          <cell r="D1969">
            <v>7673</v>
          </cell>
          <cell r="F1969" t="str">
            <v>Bridgeton Transfer, LLC</v>
          </cell>
          <cell r="G1969" t="str">
            <v>BU-905</v>
          </cell>
          <cell r="H1969" t="str">
            <v>GLOBAL / RELIANT</v>
          </cell>
          <cell r="I1969" t="str">
            <v>GLOBAL/REL</v>
          </cell>
          <cell r="J1969" t="str">
            <v>GLOBAL/RELIANT CORPORATE GROUP</v>
          </cell>
          <cell r="K1969" t="str">
            <v>CORPORATE</v>
          </cell>
          <cell r="L1969" t="str">
            <v>CORPORATE</v>
          </cell>
        </row>
        <row r="1970">
          <cell r="A1970" t="str">
            <v>ZS6</v>
          </cell>
          <cell r="B1970" t="str">
            <v>ZS6-10-A-AZ-B9O-050</v>
          </cell>
          <cell r="C1970">
            <v>2067</v>
          </cell>
          <cell r="D1970">
            <v>7674</v>
          </cell>
          <cell r="F1970" t="str">
            <v>Autauga County Landfill, LLC</v>
          </cell>
          <cell r="G1970" t="str">
            <v>BU-905</v>
          </cell>
          <cell r="H1970" t="str">
            <v>GLOBAL / RELIANT</v>
          </cell>
          <cell r="I1970" t="str">
            <v>GLOBAL/REL</v>
          </cell>
          <cell r="J1970" t="str">
            <v>GLOBAL/RELIANT CORPORATE GROUP</v>
          </cell>
          <cell r="K1970" t="str">
            <v>CORPORATE</v>
          </cell>
          <cell r="L1970" t="str">
            <v>CORPORATE</v>
          </cell>
        </row>
        <row r="1971">
          <cell r="A1971" t="str">
            <v>ZS7</v>
          </cell>
          <cell r="B1971" t="str">
            <v>ZS7-10-A-AZ-C1O-050</v>
          </cell>
          <cell r="C1971">
            <v>2068</v>
          </cell>
          <cell r="D1971">
            <v>7675</v>
          </cell>
          <cell r="F1971" t="str">
            <v>Allied Waste Services of North</v>
          </cell>
          <cell r="G1971" t="str">
            <v>BU-905</v>
          </cell>
          <cell r="H1971" t="str">
            <v>GLOBAL / RELIANT</v>
          </cell>
          <cell r="I1971" t="str">
            <v>GLOBAL/REL</v>
          </cell>
          <cell r="J1971" t="str">
            <v>GLOBAL/RELIANT CORPORATE GROUP</v>
          </cell>
          <cell r="K1971" t="str">
            <v>CORPORATE</v>
          </cell>
          <cell r="L1971" t="str">
            <v>CORPORATE</v>
          </cell>
        </row>
        <row r="1972">
          <cell r="A1972" t="str">
            <v>ZS8</v>
          </cell>
          <cell r="B1972" t="str">
            <v>ZS8-10-A-AZ-C4O-050</v>
          </cell>
          <cell r="C1972">
            <v>2069</v>
          </cell>
          <cell r="D1972">
            <v>7676</v>
          </cell>
          <cell r="F1972" t="str">
            <v>Allied Waste Transfer Services</v>
          </cell>
          <cell r="G1972" t="str">
            <v>BU-905</v>
          </cell>
          <cell r="H1972" t="str">
            <v>GLOBAL / RELIANT</v>
          </cell>
          <cell r="I1972" t="str">
            <v>GLOBAL/REL</v>
          </cell>
          <cell r="J1972" t="str">
            <v>GLOBAL/RELIANT CORPORATE GROUP</v>
          </cell>
          <cell r="K1972" t="str">
            <v>CORPORATE</v>
          </cell>
          <cell r="L1972" t="str">
            <v>CORPORATE</v>
          </cell>
        </row>
        <row r="1973">
          <cell r="A1973" t="str">
            <v>ZS9</v>
          </cell>
          <cell r="B1973" t="str">
            <v>ZS9-10-A-AZ-C6O-050</v>
          </cell>
          <cell r="C1973">
            <v>2070</v>
          </cell>
          <cell r="D1973">
            <v>7677</v>
          </cell>
          <cell r="F1973" t="str">
            <v>Allied Waste Transfer Services</v>
          </cell>
          <cell r="G1973" t="str">
            <v>BU-905</v>
          </cell>
          <cell r="H1973" t="str">
            <v>GLOBAL / RELIANT</v>
          </cell>
          <cell r="I1973" t="str">
            <v>GLOBAL/REL</v>
          </cell>
          <cell r="J1973" t="str">
            <v>GLOBAL/RELIANT CORPORATE GROUP</v>
          </cell>
          <cell r="K1973" t="str">
            <v>CORPORATE</v>
          </cell>
          <cell r="L1973" t="str">
            <v>CORPORATE</v>
          </cell>
        </row>
        <row r="1974">
          <cell r="A1974" t="str">
            <v>ZT0</v>
          </cell>
          <cell r="B1974" t="str">
            <v>ZT0-10-A-AZ-C7O-050</v>
          </cell>
          <cell r="C1974">
            <v>2071</v>
          </cell>
          <cell r="D1974">
            <v>7678</v>
          </cell>
          <cell r="F1974" t="str">
            <v>Allied Waste Transfer Services</v>
          </cell>
          <cell r="G1974" t="str">
            <v>BU-905</v>
          </cell>
          <cell r="H1974" t="str">
            <v>GLOBAL / RELIANT</v>
          </cell>
          <cell r="I1974" t="str">
            <v>GLOBAL/REL</v>
          </cell>
          <cell r="J1974" t="str">
            <v>GLOBAL/RELIANT CORPORATE GROUP</v>
          </cell>
          <cell r="K1974" t="str">
            <v>CORPORATE</v>
          </cell>
          <cell r="L1974" t="str">
            <v>CORPORATE</v>
          </cell>
        </row>
        <row r="1975">
          <cell r="A1975" t="str">
            <v>ZT1</v>
          </cell>
          <cell r="B1975" t="str">
            <v>ZT1-10-A-AZ-C5O-050</v>
          </cell>
          <cell r="C1975">
            <v>2072</v>
          </cell>
          <cell r="D1975">
            <v>7679</v>
          </cell>
          <cell r="F1975" t="str">
            <v>AW  ELLIOTT LANDFILL TX, LP</v>
          </cell>
          <cell r="G1975" t="str">
            <v>BU-905</v>
          </cell>
          <cell r="H1975" t="str">
            <v>GLOBAL / RELIANT</v>
          </cell>
          <cell r="I1975" t="str">
            <v>GLOBAL/REL</v>
          </cell>
          <cell r="J1975" t="str">
            <v>GLOBAL/RELIANT CORPORATE GROUP</v>
          </cell>
          <cell r="K1975" t="str">
            <v>CORPORATE</v>
          </cell>
          <cell r="L1975" t="str">
            <v>CORPORATE</v>
          </cell>
        </row>
        <row r="1976">
          <cell r="A1976" t="str">
            <v>ZT2</v>
          </cell>
          <cell r="B1976" t="str">
            <v>ZT2-10-A-AZ-8UO-050</v>
          </cell>
          <cell r="C1976">
            <v>2073</v>
          </cell>
          <cell r="D1976">
            <v>7680</v>
          </cell>
          <cell r="F1976" t="str">
            <v>AW  TRANSFER SYSTEMS OF PENNSY</v>
          </cell>
          <cell r="G1976" t="str">
            <v>BU-905</v>
          </cell>
          <cell r="H1976" t="str">
            <v>GLOBAL / RELIANT</v>
          </cell>
          <cell r="I1976" t="str">
            <v>GLOBAL/REL</v>
          </cell>
          <cell r="J1976" t="str">
            <v>GLOBAL/RELIANT CORPORATE GROUP</v>
          </cell>
          <cell r="K1976" t="str">
            <v>CORPORATE</v>
          </cell>
          <cell r="L1976" t="str">
            <v>CORPORATE</v>
          </cell>
        </row>
        <row r="1977">
          <cell r="A1977" t="str">
            <v>ZT3</v>
          </cell>
          <cell r="B1977" t="str">
            <v>ZT3-10-A-AZ-C9O-050</v>
          </cell>
          <cell r="C1977">
            <v>2074</v>
          </cell>
          <cell r="D1977">
            <v>7681</v>
          </cell>
          <cell r="F1977" t="str">
            <v>CENTRAL ARIZONA TRANSFER, INC.</v>
          </cell>
          <cell r="G1977" t="str">
            <v>BU-905</v>
          </cell>
          <cell r="H1977" t="str">
            <v>GLOBAL / RELIANT</v>
          </cell>
          <cell r="I1977" t="str">
            <v>GLOBAL/REL</v>
          </cell>
          <cell r="J1977" t="str">
            <v>GLOBAL/RELIANT CORPORATE GROUP</v>
          </cell>
          <cell r="K1977" t="str">
            <v>CORPORATE</v>
          </cell>
          <cell r="L1977" t="str">
            <v>CORPORATE</v>
          </cell>
        </row>
        <row r="1978">
          <cell r="A1978" t="str">
            <v>ZT4</v>
          </cell>
          <cell r="B1978" t="str">
            <v>ZT4-10-A-AZ-C8O-050</v>
          </cell>
          <cell r="C1978">
            <v>2075</v>
          </cell>
          <cell r="D1978">
            <v>7682</v>
          </cell>
          <cell r="F1978" t="str">
            <v>MADISON COUNTY DEVELOPMENT, LL</v>
          </cell>
          <cell r="G1978" t="str">
            <v>BU-905</v>
          </cell>
          <cell r="H1978" t="str">
            <v>GLOBAL / RELIANT</v>
          </cell>
          <cell r="I1978" t="str">
            <v>GLOBAL/REL</v>
          </cell>
          <cell r="J1978" t="str">
            <v>GLOBAL/RELIANT CORPORATE GROUP</v>
          </cell>
          <cell r="K1978" t="str">
            <v>CORPORATE</v>
          </cell>
          <cell r="L1978" t="str">
            <v>CORPORATE</v>
          </cell>
        </row>
        <row r="1979">
          <cell r="A1979" t="str">
            <v>ZT5</v>
          </cell>
          <cell r="B1979" t="str">
            <v>ZT5-10-A-AZ-D1O-050</v>
          </cell>
          <cell r="C1979">
            <v>2076</v>
          </cell>
          <cell r="D1979">
            <v>7683</v>
          </cell>
          <cell r="F1979" t="str">
            <v>AW Trans Svcs of New York, LLC</v>
          </cell>
          <cell r="G1979" t="str">
            <v>BU-905</v>
          </cell>
          <cell r="H1979" t="str">
            <v>GLOBAL / RELIANT</v>
          </cell>
          <cell r="I1979" t="str">
            <v>GLOBAL/REL</v>
          </cell>
          <cell r="J1979" t="str">
            <v>GLOBAL/RELIANT CORPORATE GROUP</v>
          </cell>
          <cell r="K1979" t="str">
            <v>CORPORATE</v>
          </cell>
          <cell r="L1979" t="str">
            <v>CORPORATE</v>
          </cell>
        </row>
        <row r="1980">
          <cell r="A1980" t="str">
            <v>ZT6</v>
          </cell>
          <cell r="B1980" t="str">
            <v>ZT6-10-A-AZ-84O-050</v>
          </cell>
          <cell r="C1980">
            <v>2077</v>
          </cell>
          <cell r="D1980">
            <v>7684</v>
          </cell>
          <cell r="F1980" t="str">
            <v>Independent Trucking,Inc.</v>
          </cell>
          <cell r="G1980" t="str">
            <v>BU-905</v>
          </cell>
          <cell r="H1980" t="str">
            <v>GLOBAL / RELIANT</v>
          </cell>
          <cell r="I1980" t="str">
            <v>GLOBAL/REL</v>
          </cell>
          <cell r="J1980" t="str">
            <v>GLOBAL/RELIANT CORPORATE GROUP</v>
          </cell>
          <cell r="K1980" t="str">
            <v>CORPORATE</v>
          </cell>
          <cell r="L1980" t="str">
            <v>CORPORATE</v>
          </cell>
        </row>
        <row r="1981">
          <cell r="A1981" t="str">
            <v>ZT7</v>
          </cell>
          <cell r="B1981" t="str">
            <v>ZT7-10-A-AZ-06O-050</v>
          </cell>
          <cell r="C1981">
            <v>2078</v>
          </cell>
          <cell r="D1981">
            <v>7685</v>
          </cell>
          <cell r="F1981" t="str">
            <v>Allied Services, LLC.</v>
          </cell>
          <cell r="G1981" t="str">
            <v>BU-905</v>
          </cell>
          <cell r="H1981" t="str">
            <v>GLOBAL / RELIANT</v>
          </cell>
          <cell r="I1981" t="str">
            <v>GLOBAL/REL</v>
          </cell>
          <cell r="J1981" t="str">
            <v>GLOBAL/RELIANT CORPORATE GROUP</v>
          </cell>
          <cell r="K1981" t="str">
            <v>CORPORATE</v>
          </cell>
          <cell r="L1981" t="str">
            <v>CORPORATE</v>
          </cell>
        </row>
        <row r="1982">
          <cell r="A1982" t="str">
            <v>ZT8</v>
          </cell>
          <cell r="B1982" t="str">
            <v>ZT8-10-A-AZ-9VO-050</v>
          </cell>
          <cell r="C1982">
            <v>2079</v>
          </cell>
          <cell r="D1982">
            <v>7686</v>
          </cell>
          <cell r="F1982" t="str">
            <v>Palamar Transfer Station, Inc.</v>
          </cell>
          <cell r="G1982" t="str">
            <v>BU-905</v>
          </cell>
          <cell r="H1982" t="str">
            <v>GLOBAL / RELIANT</v>
          </cell>
          <cell r="I1982" t="str">
            <v>GLOBAL/REL</v>
          </cell>
          <cell r="J1982" t="str">
            <v>GLOBAL/RELIANT CORPORATE GROUP</v>
          </cell>
          <cell r="K1982" t="str">
            <v>CORPORATE</v>
          </cell>
          <cell r="L1982" t="str">
            <v>CORPORATE</v>
          </cell>
        </row>
        <row r="1983">
          <cell r="A1983" t="str">
            <v>ZT9</v>
          </cell>
          <cell r="B1983" t="str">
            <v>ZT9-10-A-AZ-7LO-050</v>
          </cell>
          <cell r="C1983">
            <v>2080</v>
          </cell>
          <cell r="D1983">
            <v>7687</v>
          </cell>
          <cell r="F1983" t="str">
            <v>Springfield Environmental, GP</v>
          </cell>
          <cell r="G1983" t="str">
            <v>BU-905</v>
          </cell>
          <cell r="H1983" t="str">
            <v>GLOBAL / RELIANT</v>
          </cell>
          <cell r="I1983" t="str">
            <v>GLOBAL/REL</v>
          </cell>
          <cell r="J1983" t="str">
            <v>GLOBAL/RELIANT CORPORATE GROUP</v>
          </cell>
          <cell r="K1983" t="str">
            <v>CORPORATE</v>
          </cell>
          <cell r="L1983" t="str">
            <v>CORPORATE</v>
          </cell>
        </row>
        <row r="1984">
          <cell r="A1984" t="str">
            <v>ZU0</v>
          </cell>
          <cell r="B1984" t="str">
            <v>ZU0-10-A-AZ-D4O-050</v>
          </cell>
          <cell r="C1984">
            <v>2081</v>
          </cell>
          <cell r="D1984">
            <v>7688</v>
          </cell>
          <cell r="F1984" t="str">
            <v>AW Transfer Services of Rhode</v>
          </cell>
          <cell r="G1984" t="str">
            <v>BU-905</v>
          </cell>
          <cell r="H1984" t="str">
            <v>GLOBAL / RELIANT</v>
          </cell>
          <cell r="I1984" t="str">
            <v>GLOBAL/REL</v>
          </cell>
          <cell r="J1984" t="str">
            <v>GLOBAL/RELIANT CORPORATE GROUP</v>
          </cell>
          <cell r="K1984" t="str">
            <v>CORPORATE</v>
          </cell>
          <cell r="L1984" t="str">
            <v>CORPORATE</v>
          </cell>
        </row>
        <row r="1985">
          <cell r="A1985" t="str">
            <v>ZU1</v>
          </cell>
          <cell r="B1985" t="str">
            <v>ZU1-10-A-AZ-D3O-050</v>
          </cell>
          <cell r="C1985">
            <v>2082</v>
          </cell>
          <cell r="D1985">
            <v>7689</v>
          </cell>
          <cell r="F1985" t="str">
            <v>Missoula L/F</v>
          </cell>
          <cell r="G1985" t="str">
            <v>BU-905</v>
          </cell>
          <cell r="H1985" t="str">
            <v>GLOBAL / RELIANT</v>
          </cell>
          <cell r="I1985" t="str">
            <v>GLOBAL/REL</v>
          </cell>
          <cell r="J1985" t="str">
            <v>GLOBAL/RELIANT CORPORATE GROUP</v>
          </cell>
          <cell r="K1985" t="str">
            <v>CORPORATE</v>
          </cell>
          <cell r="L1985" t="str">
            <v>CORPORATE</v>
          </cell>
        </row>
        <row r="1986">
          <cell r="A1986" t="str">
            <v>ZU2</v>
          </cell>
          <cell r="B1986" t="str">
            <v>ZU2-10-A-AZ-D5O-050</v>
          </cell>
          <cell r="C1986">
            <v>2083</v>
          </cell>
          <cell r="D1986">
            <v>7690</v>
          </cell>
          <cell r="F1986" t="str">
            <v>AW Systems of Colorado</v>
          </cell>
          <cell r="G1986" t="str">
            <v>BU-905</v>
          </cell>
          <cell r="H1986" t="str">
            <v>GLOBAL / RELIANT</v>
          </cell>
          <cell r="I1986" t="str">
            <v>GLOBAL/REL</v>
          </cell>
          <cell r="J1986" t="str">
            <v>GLOBAL/RELIANT CORPORATE GROUP</v>
          </cell>
          <cell r="K1986" t="str">
            <v>CORPORATE</v>
          </cell>
          <cell r="L1986" t="str">
            <v>CORPORATE</v>
          </cell>
        </row>
        <row r="1987">
          <cell r="A1987" t="str">
            <v>ZU3</v>
          </cell>
          <cell r="B1987" t="str">
            <v>ZU3-10-A-AZ-D6O-050</v>
          </cell>
          <cell r="C1987">
            <v>2084</v>
          </cell>
          <cell r="D1987">
            <v>7691</v>
          </cell>
          <cell r="F1987" t="str">
            <v>AW Transfer Services of Oregon</v>
          </cell>
          <cell r="G1987" t="str">
            <v>BU-905</v>
          </cell>
          <cell r="H1987" t="str">
            <v>GLOBAL / RELIANT</v>
          </cell>
          <cell r="I1987" t="str">
            <v>GLOBAL/REL</v>
          </cell>
          <cell r="J1987" t="str">
            <v>GLOBAL/RELIANT CORPORATE GROUP</v>
          </cell>
          <cell r="K1987" t="str">
            <v>CORPORATE</v>
          </cell>
          <cell r="L1987" t="str">
            <v>CORPORATE</v>
          </cell>
        </row>
        <row r="1988">
          <cell r="A1988" t="str">
            <v>ZU4</v>
          </cell>
          <cell r="B1988" t="str">
            <v>ZU4-10-A-AZ-D9O-050</v>
          </cell>
          <cell r="C1988">
            <v>2085</v>
          </cell>
          <cell r="D1988">
            <v>7692</v>
          </cell>
          <cell r="F1988" t="str">
            <v>AW Niagara Falls L/F, LLC</v>
          </cell>
          <cell r="G1988" t="str">
            <v>BU-905</v>
          </cell>
          <cell r="H1988" t="str">
            <v>GLOBAL / RELIANT</v>
          </cell>
          <cell r="I1988" t="str">
            <v>GLOBAL/REL</v>
          </cell>
          <cell r="J1988" t="str">
            <v>GLOBAL/RELIANT CORPORATE GROUP</v>
          </cell>
          <cell r="K1988" t="str">
            <v>CORPORATE</v>
          </cell>
          <cell r="L1988" t="str">
            <v>CORPORATE</v>
          </cell>
        </row>
        <row r="1989">
          <cell r="A1989" t="str">
            <v>ZU5</v>
          </cell>
          <cell r="B1989" t="str">
            <v>ZU5-10-A-AZ-D8O-050</v>
          </cell>
          <cell r="C1989">
            <v>2086</v>
          </cell>
          <cell r="D1989">
            <v>7693</v>
          </cell>
          <cell r="F1989" t="str">
            <v>AW Systems of Arizona, LLC</v>
          </cell>
          <cell r="G1989" t="str">
            <v>BU-905</v>
          </cell>
          <cell r="H1989" t="str">
            <v>GLOBAL / RELIANT</v>
          </cell>
          <cell r="I1989" t="str">
            <v>GLOBAL/REL</v>
          </cell>
          <cell r="J1989" t="str">
            <v>GLOBAL/RELIANT CORPORATE GROUP</v>
          </cell>
          <cell r="K1989" t="str">
            <v>CORPORATE</v>
          </cell>
          <cell r="L1989" t="str">
            <v>CORPORATE</v>
          </cell>
        </row>
        <row r="1990">
          <cell r="A1990" t="str">
            <v>ZU7</v>
          </cell>
          <cell r="B1990" t="str">
            <v>ZU7-10-A-AZ-8AO-050</v>
          </cell>
          <cell r="C1990">
            <v>2087</v>
          </cell>
          <cell r="D1990">
            <v>7694</v>
          </cell>
          <cell r="F1990" t="str">
            <v>AW SERVICES OF PA, LLC</v>
          </cell>
          <cell r="G1990" t="str">
            <v>BU-905</v>
          </cell>
          <cell r="H1990" t="str">
            <v>GLOBAL / RELIANT</v>
          </cell>
          <cell r="I1990" t="str">
            <v>GLOBAL/REL</v>
          </cell>
          <cell r="J1990" t="str">
            <v>GLOBAL/RELIANT CORPORATE GROUP</v>
          </cell>
          <cell r="K1990" t="str">
            <v>CORPORATE</v>
          </cell>
          <cell r="L1990" t="str">
            <v>CORPORATE</v>
          </cell>
        </row>
        <row r="1991">
          <cell r="A1991" t="str">
            <v>ZU8</v>
          </cell>
          <cell r="B1991" t="str">
            <v>ZU8-10-A-AZ-8PO-050</v>
          </cell>
          <cell r="C1991">
            <v>2088</v>
          </cell>
          <cell r="D1991">
            <v>7695</v>
          </cell>
          <cell r="F1991" t="str">
            <v>AW  TRANSFER SYS OF AL, LLC</v>
          </cell>
          <cell r="G1991" t="str">
            <v>BU-905</v>
          </cell>
          <cell r="H1991" t="str">
            <v>GLOBAL / RELIANT</v>
          </cell>
          <cell r="I1991" t="str">
            <v>GLOBAL/REL</v>
          </cell>
          <cell r="J1991" t="str">
            <v>GLOBAL/RELIANT CORPORATE GROUP</v>
          </cell>
          <cell r="K1991" t="str">
            <v>CORPORATE</v>
          </cell>
          <cell r="L1991" t="str">
            <v>CORPORATE</v>
          </cell>
        </row>
        <row r="1992">
          <cell r="A1992" t="str">
            <v>ZU9</v>
          </cell>
          <cell r="B1992" t="str">
            <v>ZU9-10-A-AZ-8QO-050</v>
          </cell>
          <cell r="C1992">
            <v>2089</v>
          </cell>
          <cell r="D1992">
            <v>7696</v>
          </cell>
          <cell r="F1992" t="str">
            <v>AW  TRANSFER SYS OF GA, LLC</v>
          </cell>
          <cell r="G1992" t="str">
            <v>BU-905</v>
          </cell>
          <cell r="H1992" t="str">
            <v>GLOBAL / RELIANT</v>
          </cell>
          <cell r="I1992" t="str">
            <v>GLOBAL/REL</v>
          </cell>
          <cell r="J1992" t="str">
            <v>GLOBAL/RELIANT CORPORATE GROUP</v>
          </cell>
          <cell r="K1992" t="str">
            <v>CORPORATE</v>
          </cell>
          <cell r="L1992" t="str">
            <v>CORPORATE</v>
          </cell>
        </row>
        <row r="1993">
          <cell r="A1993" t="str">
            <v>ZV0</v>
          </cell>
          <cell r="B1993" t="str">
            <v>ZV0-10-A-AZ-8SO-050</v>
          </cell>
          <cell r="C1993">
            <v>2090</v>
          </cell>
          <cell r="D1993">
            <v>7697</v>
          </cell>
          <cell r="F1993" t="str">
            <v>AW  TRANSFER SYS OF MD,LLC</v>
          </cell>
          <cell r="G1993" t="str">
            <v>BU-905</v>
          </cell>
          <cell r="H1993" t="str">
            <v>GLOBAL / RELIANT</v>
          </cell>
          <cell r="I1993" t="str">
            <v>GLOBAL/REL</v>
          </cell>
          <cell r="J1993" t="str">
            <v>GLOBAL/RELIANT CORPORATE GROUP</v>
          </cell>
          <cell r="K1993" t="str">
            <v>CORPORATE</v>
          </cell>
          <cell r="L1993" t="str">
            <v>CORPORATE</v>
          </cell>
        </row>
        <row r="1994">
          <cell r="A1994" t="str">
            <v>ZV1</v>
          </cell>
          <cell r="B1994" t="str">
            <v>ZV1-10-A-AZ-8TO-050</v>
          </cell>
          <cell r="C1994">
            <v>2091</v>
          </cell>
          <cell r="D1994">
            <v>7698</v>
          </cell>
          <cell r="F1994" t="str">
            <v>AW  Transfer Sys of Missis,LLC</v>
          </cell>
          <cell r="G1994" t="str">
            <v>BU-905</v>
          </cell>
          <cell r="H1994" t="str">
            <v>GLOBAL / RELIANT</v>
          </cell>
          <cell r="I1994" t="str">
            <v>GLOBAL/REL</v>
          </cell>
          <cell r="J1994" t="str">
            <v>GLOBAL/RELIANT CORPORATE GROUP</v>
          </cell>
          <cell r="K1994" t="str">
            <v>CORPORATE</v>
          </cell>
          <cell r="L1994" t="str">
            <v>CORPORATE</v>
          </cell>
        </row>
        <row r="1995">
          <cell r="A1995" t="str">
            <v>ZV2</v>
          </cell>
          <cell r="B1995" t="str">
            <v>ZV2-10-A-AZ-8VO-050</v>
          </cell>
          <cell r="C1995">
            <v>2092</v>
          </cell>
          <cell r="D1995">
            <v>7699</v>
          </cell>
          <cell r="F1995" t="str">
            <v>AW  Transfer Sys of VA, LLC</v>
          </cell>
          <cell r="G1995" t="str">
            <v>BU-905</v>
          </cell>
          <cell r="H1995" t="str">
            <v>GLOBAL / RELIANT</v>
          </cell>
          <cell r="I1995" t="str">
            <v>GLOBAL/REL</v>
          </cell>
          <cell r="J1995" t="str">
            <v>GLOBAL/RELIANT CORPORATE GROUP</v>
          </cell>
          <cell r="K1995" t="str">
            <v>CORPORATE</v>
          </cell>
          <cell r="L1995" t="str">
            <v>CORPORATE</v>
          </cell>
        </row>
        <row r="1996">
          <cell r="A1996" t="str">
            <v>ZV3</v>
          </cell>
          <cell r="B1996" t="str">
            <v>ZV3-10-A-AZ-9BO-050</v>
          </cell>
          <cell r="C1996">
            <v>2093</v>
          </cell>
          <cell r="D1996">
            <v>7700</v>
          </cell>
          <cell r="F1996" t="str">
            <v>AW  WASTE SERVICES, LLC</v>
          </cell>
          <cell r="G1996" t="str">
            <v>BU-905</v>
          </cell>
          <cell r="H1996" t="str">
            <v>GLOBAL / RELIANT</v>
          </cell>
          <cell r="I1996" t="str">
            <v>GLOBAL/REL</v>
          </cell>
          <cell r="J1996" t="str">
            <v>GLOBAL/RELIANT CORPORATE GROUP</v>
          </cell>
          <cell r="K1996" t="str">
            <v>CORPORATE</v>
          </cell>
          <cell r="L1996" t="str">
            <v>CORPORATE</v>
          </cell>
        </row>
        <row r="1997">
          <cell r="A1997" t="str">
            <v>ZV4</v>
          </cell>
          <cell r="B1997" t="str">
            <v>ZV4-10-A-AZ-E3O-050</v>
          </cell>
          <cell r="C1997">
            <v>2094</v>
          </cell>
          <cell r="D1997">
            <v>7701</v>
          </cell>
          <cell r="F1997" t="str">
            <v>Congress Development Co</v>
          </cell>
          <cell r="G1997" t="str">
            <v>BU-905</v>
          </cell>
          <cell r="H1997" t="str">
            <v>GLOBAL / RELIANT</v>
          </cell>
          <cell r="I1997" t="str">
            <v>GLOBAL/REL</v>
          </cell>
          <cell r="J1997" t="str">
            <v>GLOBAL/RELIANT CORPORATE GROUP</v>
          </cell>
          <cell r="K1997" t="str">
            <v>CORPORATE</v>
          </cell>
          <cell r="L1997" t="str">
            <v>CORPORATE</v>
          </cell>
        </row>
        <row r="1998">
          <cell r="A1998" t="str">
            <v>ZV5</v>
          </cell>
          <cell r="B1998" t="str">
            <v>ZV5-10-A-AZ-E1O-050</v>
          </cell>
          <cell r="C1998">
            <v>2095</v>
          </cell>
          <cell r="D1998">
            <v>7702</v>
          </cell>
          <cell r="F1998" t="str">
            <v>Cactus Waste Systems, LLC</v>
          </cell>
          <cell r="G1998" t="str">
            <v>BU-905</v>
          </cell>
          <cell r="H1998" t="str">
            <v>GLOBAL / RELIANT</v>
          </cell>
          <cell r="I1998" t="str">
            <v>GLOBAL/REL</v>
          </cell>
          <cell r="J1998" t="str">
            <v>GLOBAL/RELIANT CORPORATE GROUP</v>
          </cell>
          <cell r="K1998" t="str">
            <v>CORPORATE</v>
          </cell>
          <cell r="L1998" t="str">
            <v>CORPORATE</v>
          </cell>
        </row>
        <row r="1999">
          <cell r="A1999" t="str">
            <v>ZV6</v>
          </cell>
          <cell r="B1999" t="str">
            <v>ZV6-10-A-AZ-E2O-050</v>
          </cell>
          <cell r="C1999">
            <v>2096</v>
          </cell>
          <cell r="D1999">
            <v>7703</v>
          </cell>
          <cell r="F1999" t="str">
            <v>AW Transfer Services of Arizon</v>
          </cell>
          <cell r="G1999" t="str">
            <v>BU-905</v>
          </cell>
          <cell r="H1999" t="str">
            <v>GLOBAL / RELIANT</v>
          </cell>
          <cell r="I1999" t="str">
            <v>GLOBAL/REL</v>
          </cell>
          <cell r="J1999" t="str">
            <v>GLOBAL/RELIANT CORPORATE GROUP</v>
          </cell>
          <cell r="K1999" t="str">
            <v>CORPORATE</v>
          </cell>
          <cell r="L1999" t="str">
            <v>CORPORATE</v>
          </cell>
        </row>
        <row r="2000">
          <cell r="A2000" t="str">
            <v>ZV7</v>
          </cell>
          <cell r="B2000" t="str">
            <v>ZV7-10-A-AZ-E4O-050</v>
          </cell>
          <cell r="C2000">
            <v>2097</v>
          </cell>
          <cell r="D2000">
            <v>7704</v>
          </cell>
          <cell r="F2000" t="str">
            <v>AW Transfer Serv of California</v>
          </cell>
          <cell r="G2000" t="str">
            <v>BU-905</v>
          </cell>
          <cell r="H2000" t="str">
            <v>GLOBAL / RELIANT</v>
          </cell>
          <cell r="I2000" t="str">
            <v>GLOBAL/REL</v>
          </cell>
          <cell r="J2000" t="str">
            <v>GLOBAL/RELIANT CORPORATE GROUP</v>
          </cell>
          <cell r="K2000" t="str">
            <v>CORPORATE</v>
          </cell>
          <cell r="L2000" t="str">
            <v>CORPORATE</v>
          </cell>
        </row>
        <row r="2001">
          <cell r="A2001" t="str">
            <v>ZV8</v>
          </cell>
          <cell r="B2001" t="str">
            <v>ZV8-10-A-AZ-E5O-050</v>
          </cell>
          <cell r="C2001">
            <v>2098</v>
          </cell>
          <cell r="D2001">
            <v>7705</v>
          </cell>
          <cell r="F2001" t="str">
            <v>Benson Valley LF Gnr Ptnership</v>
          </cell>
          <cell r="G2001" t="str">
            <v>BU-905</v>
          </cell>
          <cell r="H2001" t="str">
            <v>GLOBAL / RELIANT</v>
          </cell>
          <cell r="I2001" t="str">
            <v>GLOBAL/REL</v>
          </cell>
          <cell r="J2001" t="str">
            <v>GLOBAL/RELIANT CORPORATE GROUP</v>
          </cell>
          <cell r="K2001" t="str">
            <v>CORPORATE</v>
          </cell>
          <cell r="L2001" t="str">
            <v>CORPORATE</v>
          </cell>
        </row>
        <row r="2002">
          <cell r="A2002" t="str">
            <v>ZV9</v>
          </cell>
          <cell r="B2002" t="str">
            <v>ZV9-10-A-AZ-8BO-050</v>
          </cell>
          <cell r="C2002">
            <v>2099</v>
          </cell>
          <cell r="D2002">
            <v>7706</v>
          </cell>
          <cell r="F2002" t="str">
            <v>ALLIED WASTE SYS OF PENN, LLC</v>
          </cell>
          <cell r="G2002" t="str">
            <v>BU-905</v>
          </cell>
          <cell r="H2002" t="str">
            <v>GLOBAL / RELIANT</v>
          </cell>
          <cell r="I2002" t="str">
            <v>GLOBAL/REL</v>
          </cell>
          <cell r="J2002" t="str">
            <v>GLOBAL/RELIANT CORPORATE GROUP</v>
          </cell>
          <cell r="K2002" t="str">
            <v>CORPORATE</v>
          </cell>
          <cell r="L2002" t="str">
            <v>CORPORATE</v>
          </cell>
        </row>
        <row r="2003">
          <cell r="A2003" t="str">
            <v>ZW2</v>
          </cell>
          <cell r="B2003" t="str">
            <v>ZW2-10-A-AZ-E7O-050</v>
          </cell>
          <cell r="C2003">
            <v>2100</v>
          </cell>
          <cell r="D2003">
            <v>7707</v>
          </cell>
          <cell r="F2003" t="str">
            <v>C&amp;C EXPANDED SANITARY LF, LLC</v>
          </cell>
          <cell r="G2003" t="str">
            <v>BU-905</v>
          </cell>
          <cell r="H2003" t="str">
            <v>GLOBAL / RELIANT</v>
          </cell>
          <cell r="I2003" t="str">
            <v>GLOBAL/REL</v>
          </cell>
          <cell r="J2003" t="str">
            <v>GLOBAL/RELIANT CORPORATE GROUP</v>
          </cell>
          <cell r="K2003" t="str">
            <v>CORPORATE</v>
          </cell>
          <cell r="L2003" t="str">
            <v>CORPORATE</v>
          </cell>
        </row>
        <row r="2004">
          <cell r="A2004" t="str">
            <v>ZW3</v>
          </cell>
          <cell r="B2004" t="str">
            <v>ZW3-10-A-AZ-E8O-050</v>
          </cell>
          <cell r="C2004">
            <v>2101</v>
          </cell>
          <cell r="D2004">
            <v>7708</v>
          </cell>
          <cell r="F2004" t="str">
            <v>PORT CLINTON LANDFILL, INC</v>
          </cell>
          <cell r="G2004" t="str">
            <v>BU-905</v>
          </cell>
          <cell r="H2004" t="str">
            <v>GLOBAL / RELIANT</v>
          </cell>
          <cell r="I2004" t="str">
            <v>GLOBAL/REL</v>
          </cell>
          <cell r="J2004" t="str">
            <v>GLOBAL/RELIANT CORPORATE GROUP</v>
          </cell>
          <cell r="K2004" t="str">
            <v>CORPORATE</v>
          </cell>
          <cell r="L2004" t="str">
            <v>CORPORATE</v>
          </cell>
        </row>
        <row r="2005">
          <cell r="A2005" t="str">
            <v>ZW4</v>
          </cell>
          <cell r="B2005" t="str">
            <v>ZW4-10-A-AZ-E9O-050</v>
          </cell>
          <cell r="C2005">
            <v>2102</v>
          </cell>
          <cell r="D2005">
            <v>7709</v>
          </cell>
          <cell r="F2005" t="str">
            <v>LUCAS COUNTY LANDFILL, LLC</v>
          </cell>
          <cell r="G2005" t="str">
            <v>BU-905</v>
          </cell>
          <cell r="H2005" t="str">
            <v>GLOBAL / RELIANT</v>
          </cell>
          <cell r="I2005" t="str">
            <v>GLOBAL/REL</v>
          </cell>
          <cell r="J2005" t="str">
            <v>GLOBAL/RELIANT CORPORATE GROUP</v>
          </cell>
          <cell r="K2005" t="str">
            <v>CORPORATE</v>
          </cell>
          <cell r="L2005" t="str">
            <v>CORPORATE</v>
          </cell>
        </row>
        <row r="2006">
          <cell r="A2006" t="str">
            <v>ZW5</v>
          </cell>
          <cell r="B2006" t="str">
            <v>ZW5-10-A-AZ-F1O-050</v>
          </cell>
          <cell r="C2006">
            <v>2103</v>
          </cell>
          <cell r="D2006">
            <v>7710</v>
          </cell>
          <cell r="F2006" t="str">
            <v>COUNTY ENVIRONMENTAL LF, LLC</v>
          </cell>
          <cell r="G2006" t="str">
            <v>BU-905</v>
          </cell>
          <cell r="H2006" t="str">
            <v>GLOBAL / RELIANT</v>
          </cell>
          <cell r="I2006" t="str">
            <v>GLOBAL/REL</v>
          </cell>
          <cell r="J2006" t="str">
            <v>GLOBAL/RELIANT CORPORATE GROUP</v>
          </cell>
          <cell r="K2006" t="str">
            <v>CORPORATE</v>
          </cell>
          <cell r="L2006" t="str">
            <v>CORPORATE</v>
          </cell>
        </row>
        <row r="2007">
          <cell r="A2007" t="str">
            <v>ZW6</v>
          </cell>
          <cell r="B2007" t="str">
            <v>ZW6-10-A-AZ-F6O-050</v>
          </cell>
          <cell r="C2007">
            <v>2104</v>
          </cell>
          <cell r="D2007">
            <v>7711</v>
          </cell>
          <cell r="F2007" t="str">
            <v>CARBON LIMESTONE LANDFILL, LLC</v>
          </cell>
          <cell r="G2007" t="str">
            <v>BU-905</v>
          </cell>
          <cell r="H2007" t="str">
            <v>GLOBAL / RELIANT</v>
          </cell>
          <cell r="I2007" t="str">
            <v>GLOBAL/REL</v>
          </cell>
          <cell r="J2007" t="str">
            <v>GLOBAL/RELIANT CORPORATE GROUP</v>
          </cell>
          <cell r="K2007" t="str">
            <v>CORPORATE</v>
          </cell>
          <cell r="L2007" t="str">
            <v>CORPORATE</v>
          </cell>
        </row>
        <row r="2008">
          <cell r="A2008" t="str">
            <v>ZW7</v>
          </cell>
          <cell r="B2008" t="str">
            <v>ZW7-10-A-AZ-F7O-050</v>
          </cell>
          <cell r="C2008">
            <v>2105</v>
          </cell>
          <cell r="D2008">
            <v>7712</v>
          </cell>
          <cell r="F2008" t="str">
            <v>COUNTY LAND DEVELOPMENT L/F</v>
          </cell>
          <cell r="G2008" t="str">
            <v>BU-905</v>
          </cell>
          <cell r="H2008" t="str">
            <v>GLOBAL / RELIANT</v>
          </cell>
          <cell r="I2008" t="str">
            <v>GLOBAL/REL</v>
          </cell>
          <cell r="J2008" t="str">
            <v>GLOBAL/RELIANT CORPORATE GROUP</v>
          </cell>
          <cell r="K2008" t="str">
            <v>CORPORATE</v>
          </cell>
          <cell r="L2008" t="str">
            <v>CORPORATE</v>
          </cell>
        </row>
        <row r="2009">
          <cell r="A2009" t="str">
            <v>ZW8</v>
          </cell>
          <cell r="B2009" t="str">
            <v>ZW8-10-A-AZ-D2O-050</v>
          </cell>
          <cell r="C2009">
            <v>2106</v>
          </cell>
          <cell r="D2009">
            <v>7713</v>
          </cell>
          <cell r="F2009" t="str">
            <v>AW Environmental Mgmt Group,LL</v>
          </cell>
          <cell r="G2009" t="str">
            <v>BU-905</v>
          </cell>
          <cell r="H2009" t="str">
            <v>GLOBAL / RELIANT</v>
          </cell>
          <cell r="I2009" t="str">
            <v>GLOBAL/REL</v>
          </cell>
          <cell r="J2009" t="str">
            <v>GLOBAL/RELIANT CORPORATE GROUP</v>
          </cell>
          <cell r="K2009" t="str">
            <v>CORPORATE</v>
          </cell>
          <cell r="L2009" t="str">
            <v>CORPORATE</v>
          </cell>
        </row>
        <row r="2010">
          <cell r="A2010" t="str">
            <v>ELM</v>
          </cell>
          <cell r="B2010" t="str">
            <v>ELM-10-A-AZ-01O-050</v>
          </cell>
          <cell r="C2010">
            <v>558</v>
          </cell>
          <cell r="D2010">
            <v>7801</v>
          </cell>
          <cell r="F2010" t="str">
            <v>Disco Ops Elimination Company</v>
          </cell>
          <cell r="G2010" t="str">
            <v>BU-911</v>
          </cell>
          <cell r="H2010" t="str">
            <v>DISCO OPS ELIM BUSINESS UNIT</v>
          </cell>
          <cell r="I2010" t="str">
            <v>DISCO OPS</v>
          </cell>
          <cell r="J2010" t="str">
            <v>DISCONTINUED OPERATIONS</v>
          </cell>
          <cell r="K2010" t="str">
            <v>CORPORATE</v>
          </cell>
          <cell r="L2010" t="str">
            <v>CORPORATE</v>
          </cell>
        </row>
        <row r="2011">
          <cell r="A2011" t="str">
            <v>F38</v>
          </cell>
          <cell r="B2011" t="str">
            <v>F38-10-A-KY-7CO-050</v>
          </cell>
          <cell r="C2011">
            <v>578</v>
          </cell>
          <cell r="D2011">
            <v>7802</v>
          </cell>
          <cell r="F2011" t="str">
            <v>Morehead Landfill</v>
          </cell>
          <cell r="G2011" t="str">
            <v>BU-983</v>
          </cell>
          <cell r="H2011" t="str">
            <v>MW VEOLIA DIVEST</v>
          </cell>
          <cell r="I2011" t="str">
            <v>DISCO OPS</v>
          </cell>
          <cell r="J2011" t="str">
            <v>DISCONTINUED OPERATIONS</v>
          </cell>
          <cell r="K2011" t="str">
            <v>CORPORATE</v>
          </cell>
          <cell r="L2011" t="str">
            <v>CORPORATE</v>
          </cell>
        </row>
        <row r="2012">
          <cell r="A2012" t="str">
            <v>F39</v>
          </cell>
          <cell r="B2012" t="str">
            <v>F39-10-A-KY-7DO-050</v>
          </cell>
          <cell r="C2012">
            <v>579</v>
          </cell>
          <cell r="D2012">
            <v>7803</v>
          </cell>
          <cell r="F2012" t="str">
            <v>Blue Ridge Landfill</v>
          </cell>
          <cell r="G2012" t="str">
            <v>BU-983</v>
          </cell>
          <cell r="H2012" t="str">
            <v>MW VEOLIA DIVEST</v>
          </cell>
          <cell r="I2012" t="str">
            <v>DISCO OPS</v>
          </cell>
          <cell r="J2012" t="str">
            <v>DISCONTINUED OPERATIONS</v>
          </cell>
          <cell r="K2012" t="str">
            <v>CORPORATE</v>
          </cell>
          <cell r="L2012" t="str">
            <v>CORPORATE</v>
          </cell>
        </row>
        <row r="2013">
          <cell r="A2013" t="str">
            <v>R36</v>
          </cell>
          <cell r="B2013" t="str">
            <v>R36-10-A-FL-3PO-050</v>
          </cell>
          <cell r="C2013">
            <v>1280</v>
          </cell>
          <cell r="D2013">
            <v>7804</v>
          </cell>
          <cell r="F2013" t="str">
            <v>Tamp Recyclery</v>
          </cell>
          <cell r="G2013" t="str">
            <v>BU-177</v>
          </cell>
          <cell r="H2013" t="str">
            <v>TAMPA</v>
          </cell>
          <cell r="I2013" t="str">
            <v>DISCO OPS</v>
          </cell>
          <cell r="J2013" t="str">
            <v>DISCONTINUED OPERATIONS</v>
          </cell>
          <cell r="K2013" t="str">
            <v>CORPORATE</v>
          </cell>
          <cell r="L2013" t="str">
            <v>CORPORATE</v>
          </cell>
        </row>
        <row r="2014">
          <cell r="A2014" t="str">
            <v>R37</v>
          </cell>
          <cell r="B2014" t="str">
            <v>R37-10-A-FL-3PO-050</v>
          </cell>
          <cell r="C2014">
            <v>1281</v>
          </cell>
          <cell r="D2014">
            <v>7805</v>
          </cell>
          <cell r="F2014" t="str">
            <v>AW -Pasco Recyclery</v>
          </cell>
          <cell r="G2014" t="str">
            <v>BU-176</v>
          </cell>
          <cell r="H2014" t="str">
            <v>PASCO</v>
          </cell>
          <cell r="I2014" t="str">
            <v>DISCO OPS</v>
          </cell>
          <cell r="J2014" t="str">
            <v>DISCONTINUED OPERATIONS</v>
          </cell>
          <cell r="K2014" t="str">
            <v>CORPORATE</v>
          </cell>
          <cell r="L2014" t="str">
            <v>CORPORATE</v>
          </cell>
        </row>
        <row r="2015">
          <cell r="A2015" t="str">
            <v>R65</v>
          </cell>
          <cell r="B2015" t="str">
            <v>R65-10-A-FL-3PO-050</v>
          </cell>
          <cell r="C2015">
            <v>1290</v>
          </cell>
          <cell r="D2015">
            <v>7806</v>
          </cell>
          <cell r="F2015" t="str">
            <v>Wood Resources Recovery</v>
          </cell>
          <cell r="G2015" t="str">
            <v>BU-172</v>
          </cell>
          <cell r="H2015" t="str">
            <v>JACKSONVILLE</v>
          </cell>
          <cell r="I2015" t="str">
            <v>DISCO OPS</v>
          </cell>
          <cell r="J2015" t="str">
            <v>DISCONTINUED OPERATIONS</v>
          </cell>
          <cell r="K2015" t="str">
            <v>CORPORATE</v>
          </cell>
          <cell r="L2015" t="str">
            <v>CORPORATE</v>
          </cell>
        </row>
        <row r="2016">
          <cell r="A2016" t="str">
            <v>R67</v>
          </cell>
          <cell r="B2016" t="str">
            <v>R67-10-A-NJ-4BO-050</v>
          </cell>
          <cell r="C2016">
            <v>1292</v>
          </cell>
          <cell r="D2016">
            <v>7807</v>
          </cell>
          <cell r="F2016" t="str">
            <v>Giordano Recycling Co</v>
          </cell>
          <cell r="G2016" t="str">
            <v>BU-167</v>
          </cell>
          <cell r="H2016" t="str">
            <v>GIORDANO</v>
          </cell>
          <cell r="I2016" t="str">
            <v>DISCO OPS</v>
          </cell>
          <cell r="J2016" t="str">
            <v>DISCONTINUED OPERATIONS</v>
          </cell>
          <cell r="K2016" t="str">
            <v>CORPORATE</v>
          </cell>
          <cell r="L2016" t="str">
            <v>CORPORATE</v>
          </cell>
        </row>
        <row r="2017">
          <cell r="A2017" t="str">
            <v>R87</v>
          </cell>
          <cell r="B2017" t="str">
            <v>R87-10-A-FL-3PO-050</v>
          </cell>
          <cell r="C2017">
            <v>1309</v>
          </cell>
          <cell r="D2017">
            <v>7808</v>
          </cell>
          <cell r="F2017" t="str">
            <v>Ft Lauderdale MRF</v>
          </cell>
          <cell r="G2017" t="str">
            <v>BU-179</v>
          </cell>
          <cell r="H2017" t="str">
            <v>S FLORIDA DISCO OPS</v>
          </cell>
          <cell r="I2017" t="str">
            <v>DISCO OPS</v>
          </cell>
          <cell r="J2017" t="str">
            <v>DISCONTINUED OPERATIONS</v>
          </cell>
          <cell r="K2017" t="str">
            <v>CORPORATE</v>
          </cell>
          <cell r="L2017" t="str">
            <v>CORPORATE</v>
          </cell>
        </row>
        <row r="2018">
          <cell r="A2018" t="str">
            <v>R88</v>
          </cell>
          <cell r="B2018" t="str">
            <v>R88-10-A-FL-3PO-050</v>
          </cell>
          <cell r="C2018">
            <v>1310</v>
          </cell>
          <cell r="D2018">
            <v>7809</v>
          </cell>
          <cell r="F2018" t="str">
            <v>Sarasota MRF</v>
          </cell>
          <cell r="G2018" t="str">
            <v>BU-177</v>
          </cell>
          <cell r="H2018" t="str">
            <v>TAMPA</v>
          </cell>
          <cell r="I2018" t="str">
            <v>DISCO OPS</v>
          </cell>
          <cell r="J2018" t="str">
            <v>DISCONTINUED OPERATIONS</v>
          </cell>
          <cell r="K2018" t="str">
            <v>CORPORATE</v>
          </cell>
          <cell r="L2018" t="str">
            <v>CORPORATE</v>
          </cell>
        </row>
        <row r="2019">
          <cell r="A2019" t="str">
            <v>R89</v>
          </cell>
          <cell r="B2019" t="str">
            <v>R89-10-A-FL-3PO-050</v>
          </cell>
          <cell r="C2019">
            <v>1311</v>
          </cell>
          <cell r="D2019">
            <v>7810</v>
          </cell>
          <cell r="F2019" t="str">
            <v>Miami MRF</v>
          </cell>
          <cell r="G2019" t="str">
            <v>BU-174</v>
          </cell>
          <cell r="H2019" t="str">
            <v>MIAMI</v>
          </cell>
          <cell r="I2019" t="str">
            <v>DISCO OPS</v>
          </cell>
          <cell r="J2019" t="str">
            <v>DISCONTINUED OPERATIONS</v>
          </cell>
          <cell r="K2019" t="str">
            <v>CORPORATE</v>
          </cell>
          <cell r="L2019" t="str">
            <v>CORPORATE</v>
          </cell>
        </row>
        <row r="2020">
          <cell r="A2020" t="str">
            <v>R90</v>
          </cell>
          <cell r="B2020" t="str">
            <v>R90-10-A-FL-5WO-050</v>
          </cell>
          <cell r="C2020">
            <v>1312</v>
          </cell>
          <cell r="D2020">
            <v>7811</v>
          </cell>
          <cell r="F2020" t="str">
            <v>Jacksonville MRF</v>
          </cell>
          <cell r="G2020" t="str">
            <v>BU-249</v>
          </cell>
          <cell r="H2020" t="str">
            <v>NORTH CENTRAL FLORIDA</v>
          </cell>
          <cell r="I2020" t="str">
            <v>DISCO OPS</v>
          </cell>
          <cell r="J2020" t="str">
            <v>DISCONTINUED OPERATIONS</v>
          </cell>
          <cell r="K2020" t="str">
            <v>CORPORATE</v>
          </cell>
          <cell r="L2020" t="str">
            <v>CORPORATE</v>
          </cell>
        </row>
        <row r="2021">
          <cell r="A2021" t="str">
            <v>T12</v>
          </cell>
          <cell r="B2021" t="str">
            <v>T12-10-A-NJ-5MO-050</v>
          </cell>
          <cell r="C2021">
            <v>1324</v>
          </cell>
          <cell r="D2021">
            <v>7812</v>
          </cell>
          <cell r="F2021" t="str">
            <v>Fairview Street T/S</v>
          </cell>
          <cell r="G2021" t="str">
            <v>BU-143</v>
          </cell>
          <cell r="H2021" t="str">
            <v>FAIRVIEW / GARAFALO</v>
          </cell>
          <cell r="I2021" t="str">
            <v>DISCO OPS</v>
          </cell>
          <cell r="J2021" t="str">
            <v>DISCONTINUED OPERATIONS</v>
          </cell>
          <cell r="K2021" t="str">
            <v>CORPORATE</v>
          </cell>
          <cell r="L2021" t="str">
            <v>CORPORATE</v>
          </cell>
        </row>
        <row r="2022">
          <cell r="A2022" t="str">
            <v>U14</v>
          </cell>
          <cell r="B2022" t="str">
            <v>U14-10-A-NJ-3TO-050</v>
          </cell>
          <cell r="C2022">
            <v>1391</v>
          </cell>
          <cell r="D2022">
            <v>7813</v>
          </cell>
          <cell r="F2022" t="str">
            <v>AMS Transfer Station</v>
          </cell>
          <cell r="G2022" t="str">
            <v>BU-168</v>
          </cell>
          <cell r="H2022" t="str">
            <v>MADDALUNA</v>
          </cell>
          <cell r="I2022" t="str">
            <v>DISCO OPS</v>
          </cell>
          <cell r="J2022" t="str">
            <v>DISCONTINUED OPERATIONS</v>
          </cell>
          <cell r="K2022" t="str">
            <v>CORPORATE</v>
          </cell>
          <cell r="L2022" t="str">
            <v>CORPORATE</v>
          </cell>
        </row>
        <row r="2023">
          <cell r="A2023" t="str">
            <v>U20</v>
          </cell>
          <cell r="B2023" t="str">
            <v>U20-10-A-FL-9QO-050</v>
          </cell>
          <cell r="C2023">
            <v>1395</v>
          </cell>
          <cell r="D2023">
            <v>7814</v>
          </cell>
          <cell r="F2023" t="str">
            <v>Delta Tall Pines Corp</v>
          </cell>
          <cell r="G2023" t="str">
            <v>BU-179</v>
          </cell>
          <cell r="H2023" t="str">
            <v>S FLORIDA DISCO OPS</v>
          </cell>
          <cell r="I2023" t="str">
            <v>DISCO OPS</v>
          </cell>
          <cell r="J2023" t="str">
            <v>DISCONTINUED OPERATIONS</v>
          </cell>
          <cell r="K2023" t="str">
            <v>CORPORATE</v>
          </cell>
          <cell r="L2023" t="str">
            <v>CORPORATE</v>
          </cell>
        </row>
        <row r="2024">
          <cell r="A2024" t="str">
            <v>U45</v>
          </cell>
          <cell r="B2024" t="str">
            <v>U45-10-A-CO-07O-050</v>
          </cell>
          <cell r="C2024">
            <v>1418</v>
          </cell>
          <cell r="D2024">
            <v>7815</v>
          </cell>
          <cell r="F2024" t="str">
            <v>Basalt CWS Transfer Station</v>
          </cell>
          <cell r="G2024" t="str">
            <v>BU-075</v>
          </cell>
          <cell r="H2024" t="str">
            <v>WEST SLOPE OF COLORADO</v>
          </cell>
          <cell r="I2024" t="str">
            <v>DISCO OPS</v>
          </cell>
          <cell r="J2024" t="str">
            <v>DISCONTINUED OPERATIONS</v>
          </cell>
          <cell r="K2024" t="str">
            <v>CORPORATE</v>
          </cell>
          <cell r="L2024" t="str">
            <v>CORPORATE</v>
          </cell>
        </row>
        <row r="2025">
          <cell r="A2025" t="str">
            <v>U59</v>
          </cell>
          <cell r="B2025" t="str">
            <v>U59-10-A-FL-3PO-050</v>
          </cell>
          <cell r="C2025">
            <v>1432</v>
          </cell>
          <cell r="D2025">
            <v>7816</v>
          </cell>
          <cell r="F2025" t="str">
            <v>Miami Transfer Station</v>
          </cell>
          <cell r="G2025" t="str">
            <v>BU-174</v>
          </cell>
          <cell r="H2025" t="str">
            <v>MIAMI</v>
          </cell>
          <cell r="I2025" t="str">
            <v>DISCO OPS</v>
          </cell>
          <cell r="J2025" t="str">
            <v>DISCONTINUED OPERATIONS</v>
          </cell>
          <cell r="K2025" t="str">
            <v>CORPORATE</v>
          </cell>
          <cell r="L2025" t="str">
            <v>CORPORATE</v>
          </cell>
        </row>
        <row r="2026">
          <cell r="A2026" t="str">
            <v>U60</v>
          </cell>
          <cell r="B2026" t="str">
            <v>U60-10-A-GA-06O-050</v>
          </cell>
          <cell r="C2026">
            <v>1433</v>
          </cell>
          <cell r="D2026">
            <v>7817</v>
          </cell>
          <cell r="F2026" t="str">
            <v>Columbus Transfer Station</v>
          </cell>
          <cell r="G2026" t="str">
            <v>BU-185</v>
          </cell>
          <cell r="H2026" t="str">
            <v>CENTRAL GEORGIA</v>
          </cell>
          <cell r="I2026" t="str">
            <v>DISCO OPS</v>
          </cell>
          <cell r="J2026" t="str">
            <v>DISCONTINUED OPERATIONS</v>
          </cell>
          <cell r="K2026" t="str">
            <v>CORPORATE</v>
          </cell>
          <cell r="L2026" t="str">
            <v>CORPORATE</v>
          </cell>
        </row>
        <row r="2027">
          <cell r="A2027" t="str">
            <v>U61</v>
          </cell>
          <cell r="B2027" t="str">
            <v>U61-10-A-GA-06O-050</v>
          </cell>
          <cell r="C2027">
            <v>1434</v>
          </cell>
          <cell r="D2027">
            <v>7818</v>
          </cell>
          <cell r="F2027" t="str">
            <v>Thomaston Transfer Station</v>
          </cell>
          <cell r="G2027" t="str">
            <v>BU-185</v>
          </cell>
          <cell r="H2027" t="str">
            <v>CENTRAL GEORGIA</v>
          </cell>
          <cell r="I2027" t="str">
            <v>DISCO OPS</v>
          </cell>
          <cell r="J2027" t="str">
            <v>DISCONTINUED OPERATIONS</v>
          </cell>
          <cell r="K2027" t="str">
            <v>CORPORATE</v>
          </cell>
          <cell r="L2027" t="str">
            <v>CORPORATE</v>
          </cell>
        </row>
        <row r="2028">
          <cell r="A2028" t="str">
            <v>U62</v>
          </cell>
          <cell r="B2028" t="str">
            <v>U62-10-A-FL-3PO-050</v>
          </cell>
          <cell r="C2028">
            <v>1435</v>
          </cell>
          <cell r="D2028">
            <v>7819</v>
          </cell>
          <cell r="F2028" t="str">
            <v>Sarasota Transfer Station</v>
          </cell>
          <cell r="G2028" t="str">
            <v>BU-177</v>
          </cell>
          <cell r="H2028" t="str">
            <v>TAMPA</v>
          </cell>
          <cell r="I2028" t="str">
            <v>DISCO OPS</v>
          </cell>
          <cell r="J2028" t="str">
            <v>DISCONTINUED OPERATIONS</v>
          </cell>
          <cell r="K2028" t="str">
            <v>CORPORATE</v>
          </cell>
          <cell r="L2028" t="str">
            <v>CORPORATE</v>
          </cell>
        </row>
        <row r="2029">
          <cell r="A2029" t="str">
            <v>U66</v>
          </cell>
          <cell r="B2029" t="str">
            <v>U66-10-A-FL-3PO-050</v>
          </cell>
          <cell r="C2029">
            <v>1439</v>
          </cell>
          <cell r="D2029">
            <v>7820</v>
          </cell>
          <cell r="F2029" t="str">
            <v>McKay Bay T/S</v>
          </cell>
          <cell r="G2029" t="str">
            <v>BU-175</v>
          </cell>
          <cell r="H2029" t="str">
            <v>NASSAU</v>
          </cell>
          <cell r="I2029" t="str">
            <v>DISCO OPS</v>
          </cell>
          <cell r="J2029" t="str">
            <v>DISCONTINUED OPERATIONS</v>
          </cell>
          <cell r="K2029" t="str">
            <v>CORPORATE</v>
          </cell>
          <cell r="L2029" t="str">
            <v>CORPORATE</v>
          </cell>
        </row>
        <row r="2030">
          <cell r="A2030" t="str">
            <v>V10</v>
          </cell>
          <cell r="B2030" t="str">
            <v>V10-10-A-CO-3PO-050</v>
          </cell>
          <cell r="C2030">
            <v>1477</v>
          </cell>
          <cell r="D2030">
            <v>7821</v>
          </cell>
          <cell r="F2030" t="str">
            <v>Grand Junction MRF</v>
          </cell>
          <cell r="G2030" t="str">
            <v>BU-075</v>
          </cell>
          <cell r="H2030" t="str">
            <v>WEST SLOPE OF COLORADO</v>
          </cell>
          <cell r="I2030" t="str">
            <v>DISCO OPS</v>
          </cell>
          <cell r="J2030" t="str">
            <v>DISCONTINUED OPERATIONS</v>
          </cell>
          <cell r="K2030" t="str">
            <v>CORPORATE</v>
          </cell>
          <cell r="L2030" t="str">
            <v>CORPORATE</v>
          </cell>
        </row>
        <row r="2031">
          <cell r="A2031">
            <v>279</v>
          </cell>
          <cell r="B2031" t="str">
            <v>279-10-A-NJ-3TO-050</v>
          </cell>
          <cell r="C2031">
            <v>117</v>
          </cell>
          <cell r="D2031">
            <v>7822</v>
          </cell>
          <cell r="F2031" t="str">
            <v>Automated Modular Systems</v>
          </cell>
          <cell r="G2031" t="str">
            <v>BU-168</v>
          </cell>
          <cell r="H2031" t="str">
            <v>MADDALUNA</v>
          </cell>
          <cell r="I2031" t="str">
            <v>DISCO OPS</v>
          </cell>
          <cell r="J2031" t="str">
            <v>DISCONTINUED OPERATIONS</v>
          </cell>
          <cell r="K2031" t="str">
            <v>CORPORATE</v>
          </cell>
          <cell r="L2031" t="str">
            <v>CORPORATE</v>
          </cell>
        </row>
        <row r="2032">
          <cell r="A2032">
            <v>284</v>
          </cell>
          <cell r="B2032" t="str">
            <v>284-10-A-NJ-75O-050</v>
          </cell>
          <cell r="C2032">
            <v>118</v>
          </cell>
          <cell r="D2032">
            <v>7823</v>
          </cell>
          <cell r="F2032" t="str">
            <v>Louis Pinto &amp; Son</v>
          </cell>
          <cell r="G2032" t="str">
            <v>BU-169</v>
          </cell>
          <cell r="H2032" t="str">
            <v>VMI WASTE SERVICES</v>
          </cell>
          <cell r="I2032" t="str">
            <v>DISCO OPS</v>
          </cell>
          <cell r="J2032" t="str">
            <v>DISCONTINUED OPERATIONS</v>
          </cell>
          <cell r="K2032" t="str">
            <v>CORPORATE</v>
          </cell>
          <cell r="L2032" t="str">
            <v>CORPORATE</v>
          </cell>
        </row>
        <row r="2033">
          <cell r="A2033">
            <v>285</v>
          </cell>
          <cell r="B2033" t="str">
            <v>285-10-A-NJ-9EO-050</v>
          </cell>
          <cell r="C2033">
            <v>119</v>
          </cell>
          <cell r="D2033">
            <v>7824</v>
          </cell>
          <cell r="F2033" t="str">
            <v>VMI Waste Services</v>
          </cell>
          <cell r="G2033" t="str">
            <v>BU-169</v>
          </cell>
          <cell r="H2033" t="str">
            <v>VMI WASTE SERVICES</v>
          </cell>
          <cell r="I2033" t="str">
            <v>DISCO OPS</v>
          </cell>
          <cell r="J2033" t="str">
            <v>DISCONTINUED OPERATIONS</v>
          </cell>
          <cell r="K2033" t="str">
            <v>CORPORATE</v>
          </cell>
          <cell r="L2033" t="str">
            <v>CORPORATE</v>
          </cell>
        </row>
        <row r="2034">
          <cell r="A2034">
            <v>286</v>
          </cell>
          <cell r="B2034" t="str">
            <v>286-10-A-NJ-3RO-050</v>
          </cell>
          <cell r="C2034">
            <v>120</v>
          </cell>
          <cell r="D2034">
            <v>7825</v>
          </cell>
          <cell r="F2034" t="str">
            <v>Garofalo Recycling &amp; T/S</v>
          </cell>
          <cell r="G2034" t="str">
            <v>BU-143</v>
          </cell>
          <cell r="H2034" t="str">
            <v>FAIRVIEW / GARAFALO</v>
          </cell>
          <cell r="I2034" t="str">
            <v>DISCO OPS</v>
          </cell>
          <cell r="J2034" t="str">
            <v>DISCONTINUED OPERATIONS</v>
          </cell>
          <cell r="K2034" t="str">
            <v>CORPORATE</v>
          </cell>
          <cell r="L2034" t="str">
            <v>CORPORATE</v>
          </cell>
        </row>
        <row r="2035">
          <cell r="A2035">
            <v>309</v>
          </cell>
          <cell r="B2035" t="str">
            <v>309-10-A-IN-2UO-050</v>
          </cell>
          <cell r="C2035">
            <v>131</v>
          </cell>
          <cell r="D2035">
            <v>7826</v>
          </cell>
          <cell r="F2035" t="str">
            <v>AWS - Claypool</v>
          </cell>
          <cell r="G2035" t="str">
            <v>BU-983</v>
          </cell>
          <cell r="H2035" t="str">
            <v>MW VEOLIA DIVEST</v>
          </cell>
          <cell r="I2035" t="str">
            <v>DISCO OPS</v>
          </cell>
          <cell r="J2035" t="str">
            <v>DISCONTINUED OPERATIONS</v>
          </cell>
          <cell r="K2035" t="str">
            <v>CORPORATE</v>
          </cell>
          <cell r="L2035" t="str">
            <v>CORPORATE</v>
          </cell>
        </row>
        <row r="2036">
          <cell r="A2036">
            <v>310</v>
          </cell>
          <cell r="B2036" t="str">
            <v>310-10-A-IN-2UO-050</v>
          </cell>
          <cell r="C2036">
            <v>132</v>
          </cell>
          <cell r="D2036">
            <v>7827</v>
          </cell>
          <cell r="F2036" t="str">
            <v>Kosuisko County Landfill</v>
          </cell>
          <cell r="G2036" t="str">
            <v>BU-983</v>
          </cell>
          <cell r="H2036" t="str">
            <v>MW VEOLIA DIVEST</v>
          </cell>
          <cell r="I2036" t="str">
            <v>DISCO OPS</v>
          </cell>
          <cell r="J2036" t="str">
            <v>DISCONTINUED OPERATIONS</v>
          </cell>
          <cell r="K2036" t="str">
            <v>CORPORATE</v>
          </cell>
          <cell r="L2036" t="str">
            <v>CORPORATE</v>
          </cell>
        </row>
        <row r="2037">
          <cell r="A2037">
            <v>329</v>
          </cell>
          <cell r="B2037" t="str">
            <v>329-10-A-IL-43O-050</v>
          </cell>
          <cell r="C2037">
            <v>139</v>
          </cell>
          <cell r="D2037">
            <v>7828</v>
          </cell>
          <cell r="F2037" t="str">
            <v>Wayne County L/F</v>
          </cell>
          <cell r="G2037" t="str">
            <v>BU-983</v>
          </cell>
          <cell r="H2037" t="str">
            <v>MW VEOLIA DIVEST</v>
          </cell>
          <cell r="I2037" t="str">
            <v>DISCO OPS</v>
          </cell>
          <cell r="J2037" t="str">
            <v>DISCONTINUED OPERATIONS</v>
          </cell>
          <cell r="K2037" t="str">
            <v>CORPORATE</v>
          </cell>
          <cell r="L2037" t="str">
            <v>CORPORATE</v>
          </cell>
        </row>
        <row r="2038">
          <cell r="A2038">
            <v>330</v>
          </cell>
          <cell r="B2038" t="str">
            <v>330-10-A-IL-07O-050</v>
          </cell>
          <cell r="C2038">
            <v>140</v>
          </cell>
          <cell r="D2038">
            <v>7829</v>
          </cell>
          <cell r="F2038" t="str">
            <v>AWS - Southern Illinois</v>
          </cell>
          <cell r="G2038" t="str">
            <v>BU-983</v>
          </cell>
          <cell r="H2038" t="str">
            <v>MW VEOLIA DIVEST</v>
          </cell>
          <cell r="I2038" t="str">
            <v>DISCO OPS</v>
          </cell>
          <cell r="J2038" t="str">
            <v>DISCONTINUED OPERATIONS</v>
          </cell>
          <cell r="K2038" t="str">
            <v>CORPORATE</v>
          </cell>
          <cell r="L2038" t="str">
            <v>CORPORATE</v>
          </cell>
        </row>
        <row r="2039">
          <cell r="A2039">
            <v>416</v>
          </cell>
          <cell r="B2039" t="str">
            <v>416-10-A-VA-9BO-050</v>
          </cell>
          <cell r="C2039">
            <v>186</v>
          </cell>
          <cell r="D2039">
            <v>7830</v>
          </cell>
          <cell r="F2039" t="str">
            <v>North Virginia</v>
          </cell>
          <cell r="G2039" t="str">
            <v>BU-219</v>
          </cell>
          <cell r="H2039" t="str">
            <v>DIVISION 416</v>
          </cell>
          <cell r="I2039" t="str">
            <v>DISCO OPS</v>
          </cell>
          <cell r="J2039" t="str">
            <v>DISCONTINUED OPERATIONS</v>
          </cell>
          <cell r="K2039" t="str">
            <v>CORPORATE</v>
          </cell>
          <cell r="L2039" t="str">
            <v>CORPORATE</v>
          </cell>
        </row>
        <row r="2040">
          <cell r="A2040">
            <v>457</v>
          </cell>
          <cell r="B2040" t="str">
            <v>457-10-A-KY-9BO-050</v>
          </cell>
          <cell r="C2040">
            <v>200</v>
          </cell>
          <cell r="D2040">
            <v>7831</v>
          </cell>
          <cell r="F2040" t="str">
            <v>AWS - Kentucky - Morehead</v>
          </cell>
          <cell r="G2040" t="str">
            <v>BU-983</v>
          </cell>
          <cell r="H2040" t="str">
            <v>MW VEOLIA DIVEST</v>
          </cell>
          <cell r="I2040" t="str">
            <v>DISCO OPS</v>
          </cell>
          <cell r="J2040" t="str">
            <v>DISCONTINUED OPERATIONS</v>
          </cell>
          <cell r="K2040" t="str">
            <v>CORPORATE</v>
          </cell>
          <cell r="L2040" t="str">
            <v>CORPORATE</v>
          </cell>
        </row>
        <row r="2041">
          <cell r="A2041">
            <v>458</v>
          </cell>
          <cell r="B2041" t="str">
            <v>458-10-A-KY-9BO-050</v>
          </cell>
          <cell r="C2041">
            <v>201</v>
          </cell>
          <cell r="D2041">
            <v>7832</v>
          </cell>
          <cell r="F2041" t="str">
            <v>AWS - Kentucky - Irvine</v>
          </cell>
          <cell r="G2041" t="str">
            <v>BU-983</v>
          </cell>
          <cell r="H2041" t="str">
            <v>MW VEOLIA DIVEST</v>
          </cell>
          <cell r="I2041" t="str">
            <v>DISCO OPS</v>
          </cell>
          <cell r="J2041" t="str">
            <v>DISCONTINUED OPERATIONS</v>
          </cell>
          <cell r="K2041" t="str">
            <v>CORPORATE</v>
          </cell>
          <cell r="L2041" t="str">
            <v>CORPORATE</v>
          </cell>
        </row>
        <row r="2042">
          <cell r="A2042">
            <v>478</v>
          </cell>
          <cell r="B2042" t="str">
            <v>478-10-A-FL-9PO-050</v>
          </cell>
          <cell r="C2042">
            <v>216</v>
          </cell>
          <cell r="D2042">
            <v>7833</v>
          </cell>
          <cell r="F2042" t="str">
            <v>Delta Transfer Corp</v>
          </cell>
          <cell r="G2042" t="str">
            <v>BU-179</v>
          </cell>
          <cell r="H2042" t="str">
            <v>S FLORIDA DISCO OPS</v>
          </cell>
          <cell r="I2042" t="str">
            <v>DISCO OPS</v>
          </cell>
          <cell r="J2042" t="str">
            <v>DISCONTINUED OPERATIONS</v>
          </cell>
          <cell r="K2042" t="str">
            <v>CORPORATE</v>
          </cell>
          <cell r="L2042" t="str">
            <v>CORPORATE</v>
          </cell>
        </row>
        <row r="2043">
          <cell r="A2043">
            <v>479</v>
          </cell>
          <cell r="B2043" t="str">
            <v>479-10-A-FL-9SO-050</v>
          </cell>
          <cell r="C2043">
            <v>217</v>
          </cell>
          <cell r="D2043">
            <v>7834</v>
          </cell>
          <cell r="F2043" t="str">
            <v>Delta Recycling Corp.</v>
          </cell>
          <cell r="G2043" t="str">
            <v>BU-179</v>
          </cell>
          <cell r="H2043" t="str">
            <v>S FLORIDA DISCO OPS</v>
          </cell>
          <cell r="I2043" t="str">
            <v>DISCO OPS</v>
          </cell>
          <cell r="J2043" t="str">
            <v>DISCONTINUED OPERATIONS</v>
          </cell>
          <cell r="K2043" t="str">
            <v>CORPORATE</v>
          </cell>
          <cell r="L2043" t="str">
            <v>CORPORATE</v>
          </cell>
        </row>
        <row r="2044">
          <cell r="A2044">
            <v>546</v>
          </cell>
          <cell r="B2044" t="str">
            <v>546-10-A-CO-07O-050</v>
          </cell>
          <cell r="C2044">
            <v>259</v>
          </cell>
          <cell r="D2044">
            <v>7835</v>
          </cell>
          <cell r="F2044" t="str">
            <v>Western Slope</v>
          </cell>
          <cell r="G2044" t="str">
            <v>BU-075</v>
          </cell>
          <cell r="H2044" t="str">
            <v>WEST SLOPE OF COLORADO</v>
          </cell>
          <cell r="I2044" t="str">
            <v>DISCO OPS</v>
          </cell>
          <cell r="J2044" t="str">
            <v>DISCONTINUED OPERATIONS</v>
          </cell>
          <cell r="K2044" t="str">
            <v>CORPORATE</v>
          </cell>
          <cell r="L2044" t="str">
            <v>CORPORATE</v>
          </cell>
        </row>
        <row r="2045">
          <cell r="A2045">
            <v>746</v>
          </cell>
          <cell r="B2045" t="str">
            <v>746-10-A-GA-06O-050</v>
          </cell>
          <cell r="C2045">
            <v>314</v>
          </cell>
          <cell r="D2045">
            <v>7836</v>
          </cell>
          <cell r="F2045" t="str">
            <v>AWS - South Georgia</v>
          </cell>
          <cell r="G2045" t="str">
            <v>BU-173</v>
          </cell>
          <cell r="H2045" t="str">
            <v>SOUTH GEORGIA</v>
          </cell>
          <cell r="I2045" t="str">
            <v>DISCO OPS</v>
          </cell>
          <cell r="J2045" t="str">
            <v>DISCONTINUED OPERATIONS</v>
          </cell>
          <cell r="K2045" t="str">
            <v>CORPORATE</v>
          </cell>
          <cell r="L2045" t="str">
            <v>CORPORATE</v>
          </cell>
        </row>
        <row r="2046">
          <cell r="A2046">
            <v>747</v>
          </cell>
          <cell r="B2046" t="str">
            <v>747-10-A-GA-06O-050</v>
          </cell>
          <cell r="C2046">
            <v>315</v>
          </cell>
          <cell r="D2046">
            <v>7837</v>
          </cell>
          <cell r="F2046" t="str">
            <v>AWS - Columbus</v>
          </cell>
          <cell r="G2046" t="str">
            <v>BU-185</v>
          </cell>
          <cell r="H2046" t="str">
            <v>CENTRAL GEORGIA</v>
          </cell>
          <cell r="I2046" t="str">
            <v>DISCO OPS</v>
          </cell>
          <cell r="J2046" t="str">
            <v>DISCONTINUED OPERATIONS</v>
          </cell>
          <cell r="K2046" t="str">
            <v>CORPORATE</v>
          </cell>
          <cell r="L2046" t="str">
            <v>CORPORATE</v>
          </cell>
        </row>
        <row r="2047">
          <cell r="A2047">
            <v>763</v>
          </cell>
          <cell r="B2047" t="str">
            <v>763-10-A-SC-71O-050</v>
          </cell>
          <cell r="C2047">
            <v>320</v>
          </cell>
          <cell r="D2047">
            <v>7838</v>
          </cell>
          <cell r="F2047" t="str">
            <v>Rural Sanitation Svcs</v>
          </cell>
          <cell r="G2047" t="str">
            <v>BU-151</v>
          </cell>
          <cell r="H2047" t="str">
            <v>RURAL SANITATION</v>
          </cell>
          <cell r="I2047" t="str">
            <v>DISCO OPS</v>
          </cell>
          <cell r="J2047" t="str">
            <v>DISCONTINUED OPERATIONS</v>
          </cell>
          <cell r="K2047" t="str">
            <v>CORPORATE</v>
          </cell>
          <cell r="L2047" t="str">
            <v>CORPORATE</v>
          </cell>
        </row>
        <row r="2048">
          <cell r="A2048">
            <v>773</v>
          </cell>
          <cell r="B2048" t="str">
            <v>773-10-A-GA-06O-050</v>
          </cell>
          <cell r="C2048">
            <v>329</v>
          </cell>
          <cell r="D2048">
            <v>7839</v>
          </cell>
          <cell r="F2048" t="str">
            <v>Taylor County L/F</v>
          </cell>
          <cell r="G2048" t="str">
            <v>BU-185</v>
          </cell>
          <cell r="H2048" t="str">
            <v>CENTRAL GEORGIA</v>
          </cell>
          <cell r="I2048" t="str">
            <v>DISCO OPS</v>
          </cell>
          <cell r="J2048" t="str">
            <v>DISCONTINUED OPERATIONS</v>
          </cell>
          <cell r="K2048" t="str">
            <v>CORPORATE</v>
          </cell>
          <cell r="L2048" t="str">
            <v>CORPORATE</v>
          </cell>
        </row>
        <row r="2049">
          <cell r="A2049">
            <v>815</v>
          </cell>
          <cell r="B2049" t="str">
            <v>815-10-A-FL-5WO-050</v>
          </cell>
          <cell r="C2049">
            <v>354</v>
          </cell>
          <cell r="D2049">
            <v>7840</v>
          </cell>
          <cell r="F2049" t="str">
            <v>Jacksonville</v>
          </cell>
          <cell r="G2049" t="str">
            <v>BU-249</v>
          </cell>
          <cell r="H2049" t="str">
            <v>NORTH CENTRAL FLORIDA</v>
          </cell>
          <cell r="I2049" t="str">
            <v>DISCO OPS</v>
          </cell>
          <cell r="J2049" t="str">
            <v>DISCONTINUED OPERATIONS</v>
          </cell>
          <cell r="K2049" t="str">
            <v>CORPORATE</v>
          </cell>
          <cell r="L2049" t="str">
            <v>CORPORATE</v>
          </cell>
        </row>
        <row r="2050">
          <cell r="A2050">
            <v>817</v>
          </cell>
          <cell r="B2050" t="str">
            <v>817-10-A-FL-5WO-050</v>
          </cell>
          <cell r="C2050">
            <v>355</v>
          </cell>
          <cell r="D2050">
            <v>7841</v>
          </cell>
          <cell r="F2050" t="str">
            <v>Naussau Sanitation</v>
          </cell>
          <cell r="G2050" t="str">
            <v>BU-249</v>
          </cell>
          <cell r="H2050" t="str">
            <v>NORTH CENTRAL FLORIDA</v>
          </cell>
          <cell r="I2050" t="str">
            <v>DISCO OPS</v>
          </cell>
          <cell r="J2050" t="str">
            <v>DISCONTINUED OPERATIONS</v>
          </cell>
          <cell r="K2050" t="str">
            <v>CORPORATE</v>
          </cell>
          <cell r="L2050" t="str">
            <v>CORPORATE</v>
          </cell>
        </row>
        <row r="2051">
          <cell r="A2051">
            <v>819</v>
          </cell>
          <cell r="B2051" t="str">
            <v>819-10-A-FL-3PO-050</v>
          </cell>
          <cell r="C2051">
            <v>356</v>
          </cell>
          <cell r="D2051">
            <v>7842</v>
          </cell>
          <cell r="F2051" t="str">
            <v>Tampa Bay</v>
          </cell>
          <cell r="G2051" t="str">
            <v>BU-177</v>
          </cell>
          <cell r="H2051" t="str">
            <v>TAMPA</v>
          </cell>
          <cell r="I2051" t="str">
            <v>DISCO OPS</v>
          </cell>
          <cell r="J2051" t="str">
            <v>DISCONTINUED OPERATIONS</v>
          </cell>
          <cell r="K2051" t="str">
            <v>CORPORATE</v>
          </cell>
          <cell r="L2051" t="str">
            <v>CORPORATE</v>
          </cell>
        </row>
        <row r="2052">
          <cell r="A2052">
            <v>861</v>
          </cell>
          <cell r="B2052" t="str">
            <v>861-10-A-FL-3PO-050</v>
          </cell>
          <cell r="C2052">
            <v>379</v>
          </cell>
          <cell r="D2052">
            <v>7843</v>
          </cell>
          <cell r="F2052" t="str">
            <v>AWS - Miami</v>
          </cell>
          <cell r="G2052" t="str">
            <v>BU-174</v>
          </cell>
          <cell r="H2052" t="str">
            <v>MIAMI</v>
          </cell>
          <cell r="I2052" t="str">
            <v>DISCO OPS</v>
          </cell>
          <cell r="J2052" t="str">
            <v>DISCONTINUED OPERATIONS</v>
          </cell>
          <cell r="K2052" t="str">
            <v>CORPORATE</v>
          </cell>
          <cell r="L2052" t="str">
            <v>CORPORATE</v>
          </cell>
        </row>
        <row r="2053">
          <cell r="A2053">
            <v>881</v>
          </cell>
          <cell r="B2053" t="str">
            <v>881-10-A-CO-3PO-050</v>
          </cell>
          <cell r="C2053">
            <v>390</v>
          </cell>
          <cell r="D2053">
            <v>7844</v>
          </cell>
          <cell r="F2053" t="str">
            <v>Grand Junction</v>
          </cell>
          <cell r="G2053" t="str">
            <v>BU-075</v>
          </cell>
          <cell r="H2053" t="str">
            <v>WEST SLOPE OF COLORADO</v>
          </cell>
          <cell r="I2053" t="str">
            <v>DISCO OPS</v>
          </cell>
          <cell r="J2053" t="str">
            <v>DISCONTINUED OPERATIONS</v>
          </cell>
          <cell r="K2053" t="str">
            <v>CORPORATE</v>
          </cell>
          <cell r="L2053" t="str">
            <v>CORPORATE</v>
          </cell>
        </row>
        <row r="2054">
          <cell r="A2054">
            <v>929</v>
          </cell>
          <cell r="B2054" t="str">
            <v>929-10-A-FL-3PO-050</v>
          </cell>
          <cell r="C2054">
            <v>416</v>
          </cell>
          <cell r="D2054">
            <v>7845</v>
          </cell>
          <cell r="F2054" t="str">
            <v>Pasco County</v>
          </cell>
          <cell r="G2054" t="str">
            <v>BU-176</v>
          </cell>
          <cell r="H2054" t="str">
            <v>PASCO</v>
          </cell>
          <cell r="I2054" t="str">
            <v>DISCO OPS</v>
          </cell>
          <cell r="J2054" t="str">
            <v>DISCONTINUED OPERATIONS</v>
          </cell>
          <cell r="K2054" t="str">
            <v>CORPORATE</v>
          </cell>
          <cell r="L2054" t="str">
            <v>CORPORATE</v>
          </cell>
        </row>
        <row r="2055">
          <cell r="A2055">
            <v>948</v>
          </cell>
          <cell r="B2055" t="str">
            <v>948-10-A-FL-3PO-050</v>
          </cell>
          <cell r="C2055">
            <v>421</v>
          </cell>
          <cell r="D2055">
            <v>7846</v>
          </cell>
          <cell r="F2055" t="str">
            <v>Sarasota</v>
          </cell>
          <cell r="G2055" t="str">
            <v>BU-177</v>
          </cell>
          <cell r="H2055" t="str">
            <v>TAMPA</v>
          </cell>
          <cell r="I2055" t="str">
            <v>DISCO OPS</v>
          </cell>
          <cell r="J2055" t="str">
            <v>DISCONTINUED OPERATIONS</v>
          </cell>
          <cell r="K2055" t="str">
            <v>CORPORATE</v>
          </cell>
          <cell r="L2055" t="str">
            <v>CORPORATE</v>
          </cell>
        </row>
        <row r="2056">
          <cell r="A2056">
            <v>960</v>
          </cell>
          <cell r="B2056" t="str">
            <v>960-10-A-FL-3PO-050</v>
          </cell>
          <cell r="C2056">
            <v>428</v>
          </cell>
          <cell r="D2056">
            <v>7847</v>
          </cell>
          <cell r="F2056" t="str">
            <v>Fort Lauderdale</v>
          </cell>
          <cell r="G2056" t="str">
            <v>BU-179</v>
          </cell>
          <cell r="H2056" t="str">
            <v>S FLORIDA DISCO OPS</v>
          </cell>
          <cell r="I2056" t="str">
            <v>DISCO OPS</v>
          </cell>
          <cell r="J2056" t="str">
            <v>DISCONTINUED OPERATIONS</v>
          </cell>
          <cell r="K2056" t="str">
            <v>CORPORATE</v>
          </cell>
          <cell r="L2056" t="str">
            <v>CORPORATE</v>
          </cell>
        </row>
        <row r="2057">
          <cell r="A2057">
            <v>984</v>
          </cell>
          <cell r="B2057" t="str">
            <v>984-10-A-GA-9BO-050</v>
          </cell>
          <cell r="C2057">
            <v>439</v>
          </cell>
          <cell r="D2057">
            <v>7848</v>
          </cell>
          <cell r="F2057" t="str">
            <v>Augusta</v>
          </cell>
          <cell r="G2057" t="str">
            <v>BU-182</v>
          </cell>
          <cell r="H2057" t="str">
            <v>AUGUSTA</v>
          </cell>
          <cell r="I2057" t="str">
            <v>DISCO OPS</v>
          </cell>
          <cell r="J2057" t="str">
            <v>DISCONTINUED OPERATIONS</v>
          </cell>
          <cell r="K2057" t="str">
            <v>CORPORATE</v>
          </cell>
          <cell r="L2057" t="str">
            <v>CORPORATE</v>
          </cell>
        </row>
        <row r="2058">
          <cell r="A2058">
            <v>985</v>
          </cell>
          <cell r="B2058" t="str">
            <v>985-10-A-FL-3PO-050</v>
          </cell>
          <cell r="C2058">
            <v>440</v>
          </cell>
          <cell r="D2058">
            <v>7849</v>
          </cell>
          <cell r="F2058" t="str">
            <v>Palm Beach County</v>
          </cell>
          <cell r="G2058" t="str">
            <v>BU-179</v>
          </cell>
          <cell r="H2058" t="str">
            <v>S FLORIDA DISCO OPS</v>
          </cell>
          <cell r="I2058" t="str">
            <v>DISCO OPS</v>
          </cell>
          <cell r="J2058" t="str">
            <v>DISCONTINUED OPERATIONS</v>
          </cell>
          <cell r="K2058" t="str">
            <v>CORPORATE</v>
          </cell>
          <cell r="L2058" t="str">
            <v>CORPORATE</v>
          </cell>
        </row>
        <row r="2059">
          <cell r="A2059" t="str">
            <v>L31</v>
          </cell>
          <cell r="B2059" t="str">
            <v>L31-10-A-FL-6ZO-050</v>
          </cell>
          <cell r="C2059">
            <v>829</v>
          </cell>
          <cell r="D2059">
            <v>7850</v>
          </cell>
          <cell r="F2059" t="str">
            <v>Jones Road Landfill</v>
          </cell>
          <cell r="G2059" t="str">
            <v>BU-172</v>
          </cell>
          <cell r="H2059" t="str">
            <v>JACKSONVILLE</v>
          </cell>
          <cell r="I2059" t="str">
            <v>DISCO OPS</v>
          </cell>
          <cell r="J2059" t="str">
            <v>DISCONTINUED OPERATIONS</v>
          </cell>
          <cell r="K2059" t="str">
            <v>CORPORATE</v>
          </cell>
          <cell r="L2059" t="str">
            <v>CORPORATE</v>
          </cell>
        </row>
        <row r="2060">
          <cell r="A2060" t="str">
            <v>L32</v>
          </cell>
          <cell r="B2060" t="str">
            <v>L32-10-A-FL-3PO-050</v>
          </cell>
          <cell r="C2060">
            <v>830</v>
          </cell>
          <cell r="D2060">
            <v>7851</v>
          </cell>
          <cell r="F2060" t="str">
            <v>Nassau Landfill</v>
          </cell>
          <cell r="G2060" t="str">
            <v>BU-175</v>
          </cell>
          <cell r="H2060" t="str">
            <v>NASSAU</v>
          </cell>
          <cell r="I2060" t="str">
            <v>DISCO OPS</v>
          </cell>
          <cell r="J2060" t="str">
            <v>DISCONTINUED OPERATIONS</v>
          </cell>
          <cell r="K2060" t="str">
            <v>CORPORATE</v>
          </cell>
          <cell r="L2060" t="str">
            <v>CORPORATE</v>
          </cell>
        </row>
        <row r="2061">
          <cell r="A2061">
            <v>274</v>
          </cell>
          <cell r="B2061" t="str">
            <v>274-10-A-NY-13O-050</v>
          </cell>
          <cell r="C2061">
            <v>115</v>
          </cell>
          <cell r="D2061">
            <v>7852</v>
          </cell>
          <cell r="F2061" t="str">
            <v>AWS - Briarcliff Manor</v>
          </cell>
          <cell r="G2061" t="str">
            <v>BU-900</v>
          </cell>
          <cell r="H2061" t="str">
            <v>CORPORATE DIVESTITURE</v>
          </cell>
          <cell r="I2061" t="str">
            <v>DIVESTED</v>
          </cell>
          <cell r="J2061" t="str">
            <v>DIVESTED DIVS NON DISCO OPS</v>
          </cell>
          <cell r="K2061" t="str">
            <v>CORPORATE</v>
          </cell>
          <cell r="L2061" t="str">
            <v>CORPORATE</v>
          </cell>
        </row>
        <row r="2062">
          <cell r="A2062">
            <v>289</v>
          </cell>
          <cell r="B2062" t="str">
            <v>289-10-A-NY-50O-050</v>
          </cell>
          <cell r="C2062">
            <v>122</v>
          </cell>
          <cell r="D2062">
            <v>7853</v>
          </cell>
          <cell r="F2062" t="str">
            <v>AWS - Long Island</v>
          </cell>
          <cell r="G2062" t="str">
            <v>BU-900</v>
          </cell>
          <cell r="H2062" t="str">
            <v>CORPORATE DIVESTITURE</v>
          </cell>
          <cell r="I2062" t="str">
            <v>DIVESTED</v>
          </cell>
          <cell r="J2062" t="str">
            <v>DIVESTED DIVS NON DISCO OPS</v>
          </cell>
          <cell r="K2062" t="str">
            <v>CORPORATE</v>
          </cell>
          <cell r="L2062" t="str">
            <v>CORPORATE</v>
          </cell>
        </row>
        <row r="2063">
          <cell r="A2063">
            <v>293</v>
          </cell>
          <cell r="B2063" t="str">
            <v>293-10-A-NY-6VO-050</v>
          </cell>
          <cell r="C2063">
            <v>124</v>
          </cell>
          <cell r="D2063">
            <v>7854</v>
          </cell>
          <cell r="F2063" t="str">
            <v>AWS - Westchester County</v>
          </cell>
          <cell r="G2063" t="str">
            <v>BU-900</v>
          </cell>
          <cell r="H2063" t="str">
            <v>CORPORATE DIVESTITURE</v>
          </cell>
          <cell r="I2063" t="str">
            <v>DIVESTED</v>
          </cell>
          <cell r="J2063" t="str">
            <v>DIVESTED DIVS NON DISCO OPS</v>
          </cell>
          <cell r="K2063" t="str">
            <v>CORPORATE</v>
          </cell>
          <cell r="L2063" t="str">
            <v>CORPORATE</v>
          </cell>
        </row>
        <row r="2064">
          <cell r="A2064">
            <v>354</v>
          </cell>
          <cell r="B2064" t="str">
            <v>354-10-A-IL-1ZO-050</v>
          </cell>
          <cell r="C2064">
            <v>149</v>
          </cell>
          <cell r="D2064">
            <v>7855</v>
          </cell>
          <cell r="F2064" t="str">
            <v>Ingrum Waste Disposal</v>
          </cell>
          <cell r="G2064" t="str">
            <v>BU-900</v>
          </cell>
          <cell r="H2064" t="str">
            <v>CORPORATE DIVESTITURE</v>
          </cell>
          <cell r="I2064" t="str">
            <v>DIVESTED</v>
          </cell>
          <cell r="J2064" t="str">
            <v>DIVESTED DIVS NON DISCO OPS</v>
          </cell>
          <cell r="K2064" t="str">
            <v>CORPORATE</v>
          </cell>
          <cell r="L2064" t="str">
            <v>CORPORATE</v>
          </cell>
        </row>
        <row r="2065">
          <cell r="A2065">
            <v>355</v>
          </cell>
          <cell r="B2065" t="str">
            <v>355-10-A-IL-07O-050</v>
          </cell>
          <cell r="C2065">
            <v>150</v>
          </cell>
          <cell r="D2065">
            <v>7856</v>
          </cell>
          <cell r="F2065" t="str">
            <v>AWS - Charleston</v>
          </cell>
          <cell r="G2065" t="str">
            <v>BU-900</v>
          </cell>
          <cell r="H2065" t="str">
            <v>CORPORATE DIVESTITURE</v>
          </cell>
          <cell r="I2065" t="str">
            <v>DIVESTED</v>
          </cell>
          <cell r="J2065" t="str">
            <v>DIVESTED DIVS NON DISCO OPS</v>
          </cell>
          <cell r="K2065" t="str">
            <v>CORPORATE</v>
          </cell>
          <cell r="L2065" t="str">
            <v>CORPORATE</v>
          </cell>
        </row>
        <row r="2066">
          <cell r="A2066">
            <v>381</v>
          </cell>
          <cell r="B2066" t="str">
            <v>381-10-A-PA-3EO-050</v>
          </cell>
          <cell r="C2066">
            <v>168</v>
          </cell>
          <cell r="D2066">
            <v>7857</v>
          </cell>
          <cell r="F2066" t="str">
            <v>AWS - Clarion County</v>
          </cell>
          <cell r="G2066" t="str">
            <v>BU-900</v>
          </cell>
          <cell r="H2066" t="str">
            <v>CORPORATE DIVESTITURE</v>
          </cell>
          <cell r="I2066" t="str">
            <v>DIVESTED</v>
          </cell>
          <cell r="J2066" t="str">
            <v>DIVESTED DIVS NON DISCO OPS</v>
          </cell>
          <cell r="K2066" t="str">
            <v>CORPORATE</v>
          </cell>
          <cell r="L2066" t="str">
            <v>CORPORATE</v>
          </cell>
        </row>
        <row r="2067">
          <cell r="A2067">
            <v>397</v>
          </cell>
          <cell r="B2067" t="str">
            <v>397-10-A-IN-3CO-050</v>
          </cell>
          <cell r="C2067">
            <v>180</v>
          </cell>
          <cell r="D2067">
            <v>7858</v>
          </cell>
          <cell r="F2067" t="str">
            <v>AWS - Daviess County</v>
          </cell>
          <cell r="G2067" t="str">
            <v>BU-900</v>
          </cell>
          <cell r="H2067" t="str">
            <v>CORPORATE DIVESTITURE</v>
          </cell>
          <cell r="I2067" t="str">
            <v>DIVESTED</v>
          </cell>
          <cell r="J2067" t="str">
            <v>DIVESTED DIVS NON DISCO OPS</v>
          </cell>
          <cell r="K2067" t="str">
            <v>CORPORATE</v>
          </cell>
          <cell r="L2067" t="str">
            <v>CORPORATE</v>
          </cell>
        </row>
        <row r="2068">
          <cell r="A2068">
            <v>413</v>
          </cell>
          <cell r="B2068" t="str">
            <v>413-10-A-MD-9BO-050</v>
          </cell>
          <cell r="C2068">
            <v>185</v>
          </cell>
          <cell r="D2068">
            <v>7859</v>
          </cell>
          <cell r="F2068" t="str">
            <v>AWS - Prince George's County</v>
          </cell>
          <cell r="G2068" t="str">
            <v>BU-900</v>
          </cell>
          <cell r="H2068" t="str">
            <v>CORPORATE DIVESTITURE</v>
          </cell>
          <cell r="I2068" t="str">
            <v>DIVESTED</v>
          </cell>
          <cell r="J2068" t="str">
            <v>DIVESTED DIVS NON DISCO OPS</v>
          </cell>
          <cell r="K2068" t="str">
            <v>CORPORATE</v>
          </cell>
          <cell r="L2068" t="str">
            <v>CORPORATE</v>
          </cell>
        </row>
        <row r="2069">
          <cell r="A2069">
            <v>462</v>
          </cell>
          <cell r="B2069" t="str">
            <v>462-10-A-FL-2GO-050</v>
          </cell>
          <cell r="C2069">
            <v>202</v>
          </cell>
          <cell r="D2069">
            <v>7860</v>
          </cell>
          <cell r="F2069" t="str">
            <v>Manumit of Florida, Inc.</v>
          </cell>
          <cell r="G2069" t="str">
            <v>BU-900</v>
          </cell>
          <cell r="H2069" t="str">
            <v>CORPORATE DIVESTITURE</v>
          </cell>
          <cell r="I2069" t="str">
            <v>DIVESTED</v>
          </cell>
          <cell r="J2069" t="str">
            <v>DIVESTED DIVS NON DISCO OPS</v>
          </cell>
          <cell r="K2069" t="str">
            <v>CORPORATE</v>
          </cell>
          <cell r="L2069" t="str">
            <v>CORPORATE</v>
          </cell>
        </row>
        <row r="2070">
          <cell r="A2070">
            <v>465</v>
          </cell>
          <cell r="B2070" t="str">
            <v>465-10-A-TN-6BO-050</v>
          </cell>
          <cell r="C2070">
            <v>205</v>
          </cell>
          <cell r="D2070">
            <v>7861</v>
          </cell>
          <cell r="F2070" t="str">
            <v>Dependable Disposal</v>
          </cell>
          <cell r="G2070" t="str">
            <v>BU-900</v>
          </cell>
          <cell r="H2070" t="str">
            <v>CORPORATE DIVESTITURE</v>
          </cell>
          <cell r="I2070" t="str">
            <v>DIVESTED</v>
          </cell>
          <cell r="J2070" t="str">
            <v>DIVESTED DIVS NON DISCO OPS</v>
          </cell>
          <cell r="K2070" t="str">
            <v>CORPORATE</v>
          </cell>
          <cell r="L2070" t="str">
            <v>CORPORATE</v>
          </cell>
        </row>
        <row r="2071">
          <cell r="A2071">
            <v>476</v>
          </cell>
          <cell r="B2071" t="str">
            <v>476-10-A-NY-9NO-050</v>
          </cell>
          <cell r="C2071">
            <v>214</v>
          </cell>
          <cell r="D2071">
            <v>7862</v>
          </cell>
          <cell r="F2071" t="str">
            <v>Volks Montauk/Stanley Resid</v>
          </cell>
          <cell r="G2071" t="str">
            <v>BU-900</v>
          </cell>
          <cell r="H2071" t="str">
            <v>CORPORATE DIVESTITURE</v>
          </cell>
          <cell r="I2071" t="str">
            <v>DIVESTED</v>
          </cell>
          <cell r="J2071" t="str">
            <v>DIVESTED DIVS NON DISCO OPS</v>
          </cell>
          <cell r="K2071" t="str">
            <v>CORPORATE</v>
          </cell>
          <cell r="L2071" t="str">
            <v>CORPORATE</v>
          </cell>
        </row>
        <row r="2072">
          <cell r="A2072">
            <v>481</v>
          </cell>
          <cell r="B2072" t="str">
            <v>481-10-A-NY-13O-050</v>
          </cell>
          <cell r="C2072">
            <v>219</v>
          </cell>
          <cell r="D2072">
            <v>7863</v>
          </cell>
          <cell r="F2072" t="str">
            <v>Valley Carting Divested</v>
          </cell>
          <cell r="G2072" t="str">
            <v>BU-900</v>
          </cell>
          <cell r="H2072" t="str">
            <v>CORPORATE DIVESTITURE</v>
          </cell>
          <cell r="I2072" t="str">
            <v>DIVESTED</v>
          </cell>
          <cell r="J2072" t="str">
            <v>DIVESTED DIVS NON DISCO OPS</v>
          </cell>
          <cell r="K2072" t="str">
            <v>CORPORATE</v>
          </cell>
          <cell r="L2072" t="str">
            <v>CORPORATE</v>
          </cell>
        </row>
        <row r="2073">
          <cell r="A2073">
            <v>824</v>
          </cell>
          <cell r="B2073" t="str">
            <v>824-10-A-TN-9BO-050</v>
          </cell>
          <cell r="C2073">
            <v>361</v>
          </cell>
          <cell r="D2073">
            <v>7864</v>
          </cell>
          <cell r="F2073" t="str">
            <v>Knoxville</v>
          </cell>
          <cell r="G2073" t="str">
            <v>BU-900</v>
          </cell>
          <cell r="H2073" t="str">
            <v>CORPORATE DIVESTITURE</v>
          </cell>
          <cell r="I2073" t="str">
            <v>DIVESTED</v>
          </cell>
          <cell r="J2073" t="str">
            <v>DIVESTED DIVS NON DISCO OPS</v>
          </cell>
          <cell r="K2073" t="str">
            <v>CORPORATE</v>
          </cell>
          <cell r="L2073" t="str">
            <v>CORPORATE</v>
          </cell>
        </row>
        <row r="2074">
          <cell r="A2074">
            <v>828</v>
          </cell>
          <cell r="B2074" t="str">
            <v>828-10-A-KY-9BO-050</v>
          </cell>
          <cell r="C2074">
            <v>363</v>
          </cell>
          <cell r="D2074">
            <v>7865</v>
          </cell>
          <cell r="F2074" t="str">
            <v>AWS - Elizabethtown</v>
          </cell>
          <cell r="G2074" t="str">
            <v>BU-900</v>
          </cell>
          <cell r="H2074" t="str">
            <v>CORPORATE DIVESTITURE</v>
          </cell>
          <cell r="I2074" t="str">
            <v>DIVESTED</v>
          </cell>
          <cell r="J2074" t="str">
            <v>DIVESTED DIVS NON DISCO OPS</v>
          </cell>
          <cell r="K2074" t="str">
            <v>CORPORATE</v>
          </cell>
          <cell r="L2074" t="str">
            <v>CORPORATE</v>
          </cell>
        </row>
        <row r="2075">
          <cell r="A2075">
            <v>901</v>
          </cell>
          <cell r="B2075" t="str">
            <v>901-10-A-WY-3PO-050</v>
          </cell>
          <cell r="C2075">
            <v>401</v>
          </cell>
          <cell r="D2075">
            <v>7866</v>
          </cell>
          <cell r="F2075" t="str">
            <v>Westbank Sanitation</v>
          </cell>
          <cell r="G2075" t="str">
            <v>BU-900</v>
          </cell>
          <cell r="H2075" t="str">
            <v>CORPORATE DIVESTITURE</v>
          </cell>
          <cell r="I2075" t="str">
            <v>DIVESTED</v>
          </cell>
          <cell r="J2075" t="str">
            <v>DIVESTED DIVS NON DISCO OPS</v>
          </cell>
          <cell r="K2075" t="str">
            <v>CORPORATE</v>
          </cell>
          <cell r="L2075" t="str">
            <v>CORPORATE</v>
          </cell>
        </row>
        <row r="2076">
          <cell r="A2076">
            <v>905</v>
          </cell>
          <cell r="B2076" t="str">
            <v>905-10-A-WY-3PO-050</v>
          </cell>
          <cell r="C2076">
            <v>403</v>
          </cell>
          <cell r="D2076">
            <v>7867</v>
          </cell>
          <cell r="F2076" t="str">
            <v>Rock Springs</v>
          </cell>
          <cell r="G2076" t="str">
            <v>BU-900</v>
          </cell>
          <cell r="H2076" t="str">
            <v>CORPORATE DIVESTITURE</v>
          </cell>
          <cell r="I2076" t="str">
            <v>DIVESTED</v>
          </cell>
          <cell r="J2076" t="str">
            <v>DIVESTED DIVS NON DISCO OPS</v>
          </cell>
          <cell r="K2076" t="str">
            <v>CORPORATE</v>
          </cell>
          <cell r="L2076" t="str">
            <v>CORPORATE</v>
          </cell>
        </row>
        <row r="2077">
          <cell r="A2077">
            <v>909</v>
          </cell>
          <cell r="B2077" t="str">
            <v>909-10-A-ID-6UO-050</v>
          </cell>
          <cell r="C2077">
            <v>405</v>
          </cell>
          <cell r="D2077">
            <v>7868</v>
          </cell>
          <cell r="F2077" t="str">
            <v>PSI Waste Systems - Twin Falls</v>
          </cell>
          <cell r="G2077" t="str">
            <v>BU-900</v>
          </cell>
          <cell r="H2077" t="str">
            <v>CORPORATE DIVESTITURE</v>
          </cell>
          <cell r="I2077" t="str">
            <v>DIVESTED</v>
          </cell>
          <cell r="J2077" t="str">
            <v>DIVESTED DIVS NON DISCO OPS</v>
          </cell>
          <cell r="K2077" t="str">
            <v>CORPORATE</v>
          </cell>
          <cell r="L2077" t="str">
            <v>CORPORATE</v>
          </cell>
        </row>
        <row r="2078">
          <cell r="A2078">
            <v>926</v>
          </cell>
          <cell r="B2078" t="str">
            <v>926-10-A-CO-3PO-050</v>
          </cell>
          <cell r="C2078">
            <v>414</v>
          </cell>
          <cell r="D2078">
            <v>7869</v>
          </cell>
          <cell r="F2078" t="str">
            <v>Greeley</v>
          </cell>
          <cell r="G2078" t="str">
            <v>BU-900</v>
          </cell>
          <cell r="H2078" t="str">
            <v>CORPORATE DIVESTITURE</v>
          </cell>
          <cell r="I2078" t="str">
            <v>DIVESTED</v>
          </cell>
          <cell r="J2078" t="str">
            <v>DIVESTED DIVS NON DISCO OPS</v>
          </cell>
          <cell r="K2078" t="str">
            <v>CORPORATE</v>
          </cell>
          <cell r="L2078" t="str">
            <v>CORPORATE</v>
          </cell>
        </row>
        <row r="2079">
          <cell r="A2079">
            <v>958</v>
          </cell>
          <cell r="B2079" t="str">
            <v>958-10-A-VA-9BO-050</v>
          </cell>
          <cell r="C2079">
            <v>426</v>
          </cell>
          <cell r="D2079">
            <v>7870</v>
          </cell>
          <cell r="F2079" t="str">
            <v>Tidewater</v>
          </cell>
          <cell r="G2079" t="str">
            <v>BU-900</v>
          </cell>
          <cell r="H2079" t="str">
            <v>CORPORATE DIVESTITURE</v>
          </cell>
          <cell r="I2079" t="str">
            <v>DIVESTED</v>
          </cell>
          <cell r="J2079" t="str">
            <v>DIVESTED DIVS NON DISCO OPS</v>
          </cell>
          <cell r="K2079" t="str">
            <v>CORPORATE</v>
          </cell>
          <cell r="L2079" t="str">
            <v>CORPORATE</v>
          </cell>
        </row>
        <row r="2080">
          <cell r="A2080">
            <v>996</v>
          </cell>
          <cell r="B2080" t="str">
            <v>996-10-A-KY-9BO-050</v>
          </cell>
          <cell r="C2080">
            <v>445</v>
          </cell>
          <cell r="D2080">
            <v>7871</v>
          </cell>
          <cell r="F2080" t="str">
            <v>AWS - Owensboro</v>
          </cell>
          <cell r="G2080" t="str">
            <v>BU-900</v>
          </cell>
          <cell r="H2080" t="str">
            <v>CORPORATE DIVESTITURE</v>
          </cell>
          <cell r="I2080" t="str">
            <v>DIVESTED</v>
          </cell>
          <cell r="J2080" t="str">
            <v>DIVESTED DIVS NON DISCO OPS</v>
          </cell>
          <cell r="K2080" t="str">
            <v>CORPORATE</v>
          </cell>
          <cell r="L2080" t="str">
            <v>CORPORATE</v>
          </cell>
        </row>
        <row r="2081">
          <cell r="A2081" t="str">
            <v>AAA</v>
          </cell>
          <cell r="B2081" t="str">
            <v>AAA-10-A-WY-00O-050</v>
          </cell>
          <cell r="C2081">
            <v>461</v>
          </cell>
          <cell r="D2081">
            <v>7872</v>
          </cell>
          <cell r="F2081" t="str">
            <v>PSI Waste Systems - Twin Falls</v>
          </cell>
          <cell r="G2081" t="str">
            <v>BU-900</v>
          </cell>
          <cell r="H2081" t="str">
            <v>CORPORATE DIVESTITURE</v>
          </cell>
          <cell r="I2081" t="str">
            <v>DIVESTED</v>
          </cell>
          <cell r="J2081" t="str">
            <v>DIVESTED DIVS NON DISCO OPS</v>
          </cell>
          <cell r="K2081" t="str">
            <v>CORPORATE</v>
          </cell>
          <cell r="L2081" t="str">
            <v>CORPORATE</v>
          </cell>
        </row>
        <row r="2082">
          <cell r="A2082" t="str">
            <v>ACC</v>
          </cell>
          <cell r="B2082" t="str">
            <v>ACC-10-A-WY-00O-050</v>
          </cell>
          <cell r="C2082">
            <v>462</v>
          </cell>
          <cell r="D2082">
            <v>7873</v>
          </cell>
          <cell r="F2082" t="str">
            <v>Westbank Sanitation</v>
          </cell>
          <cell r="G2082" t="str">
            <v>BU-900</v>
          </cell>
          <cell r="H2082" t="str">
            <v>CORPORATE DIVESTITURE</v>
          </cell>
          <cell r="I2082" t="str">
            <v>DIVESTED</v>
          </cell>
          <cell r="J2082" t="str">
            <v>DIVESTED DIVS NON DISCO OPS</v>
          </cell>
          <cell r="K2082" t="str">
            <v>CORPORATE</v>
          </cell>
          <cell r="L2082" t="str">
            <v>CORPORATE</v>
          </cell>
        </row>
        <row r="2083">
          <cell r="A2083" t="str">
            <v>ADD</v>
          </cell>
          <cell r="B2083" t="str">
            <v>ADD-10-A-WY-00O-050</v>
          </cell>
          <cell r="C2083">
            <v>463</v>
          </cell>
          <cell r="D2083">
            <v>7874</v>
          </cell>
          <cell r="F2083" t="str">
            <v>Rock Springs</v>
          </cell>
          <cell r="G2083" t="str">
            <v>BU-900</v>
          </cell>
          <cell r="H2083" t="str">
            <v>CORPORATE DIVESTITURE</v>
          </cell>
          <cell r="I2083" t="str">
            <v>DIVESTED</v>
          </cell>
          <cell r="J2083" t="str">
            <v>DIVESTED DIVS NON DISCO OPS</v>
          </cell>
          <cell r="K2083" t="str">
            <v>CORPORATE</v>
          </cell>
          <cell r="L2083" t="str">
            <v>CORPORATE</v>
          </cell>
        </row>
        <row r="2084">
          <cell r="A2084" t="str">
            <v>AEE</v>
          </cell>
          <cell r="B2084" t="str">
            <v>AEE-10-A-WY-00O-050</v>
          </cell>
          <cell r="C2084">
            <v>465</v>
          </cell>
          <cell r="D2084">
            <v>7875</v>
          </cell>
          <cell r="F2084" t="str">
            <v>Westbank Sanitation</v>
          </cell>
          <cell r="G2084" t="str">
            <v>BU-900</v>
          </cell>
          <cell r="H2084" t="str">
            <v>CORPORATE DIVESTITURE</v>
          </cell>
          <cell r="I2084" t="str">
            <v>DIVESTED</v>
          </cell>
          <cell r="J2084" t="str">
            <v>DIVESTED DIVS NON DISCO OPS</v>
          </cell>
          <cell r="K2084" t="str">
            <v>CORPORATE</v>
          </cell>
          <cell r="L2084" t="str">
            <v>CORPORATE</v>
          </cell>
        </row>
        <row r="2085">
          <cell r="A2085" t="str">
            <v>D51</v>
          </cell>
          <cell r="B2085" t="str">
            <v>D51-10-A-TX-8ZO-050</v>
          </cell>
          <cell r="C2085">
            <v>496</v>
          </cell>
          <cell r="D2085">
            <v>7876</v>
          </cell>
          <cell r="F2085" t="str">
            <v>Dallas SGP</v>
          </cell>
          <cell r="G2085" t="str">
            <v>BU-900</v>
          </cell>
          <cell r="H2085" t="str">
            <v>CORPORATE DIVESTITURE</v>
          </cell>
          <cell r="I2085" t="str">
            <v>DIVESTED</v>
          </cell>
          <cell r="J2085" t="str">
            <v>DIVESTED DIVS NON DISCO OPS</v>
          </cell>
          <cell r="K2085" t="str">
            <v>CORPORATE</v>
          </cell>
          <cell r="L2085" t="str">
            <v>CORPORATE</v>
          </cell>
        </row>
        <row r="2086">
          <cell r="A2086" t="str">
            <v>E01</v>
          </cell>
          <cell r="B2086" t="str">
            <v>E01-10-A-TX-3PO-050</v>
          </cell>
          <cell r="C2086">
            <v>515</v>
          </cell>
          <cell r="D2086">
            <v>7877</v>
          </cell>
          <cell r="F2086" t="str">
            <v>Medical District Elimination</v>
          </cell>
          <cell r="G2086" t="str">
            <v>BU-900</v>
          </cell>
          <cell r="H2086" t="str">
            <v>CORPORATE DIVESTITURE</v>
          </cell>
          <cell r="I2086" t="str">
            <v>DIVESTED</v>
          </cell>
          <cell r="J2086" t="str">
            <v>DIVESTED DIVS NON DISCO OPS</v>
          </cell>
          <cell r="K2086" t="str">
            <v>CORPORATE</v>
          </cell>
          <cell r="L2086" t="str">
            <v>CORPORATE</v>
          </cell>
        </row>
        <row r="2087">
          <cell r="A2087" t="str">
            <v>E02</v>
          </cell>
          <cell r="B2087" t="str">
            <v>E02-10-A-TX-5AO-050</v>
          </cell>
          <cell r="C2087">
            <v>516</v>
          </cell>
          <cell r="D2087">
            <v>7878</v>
          </cell>
          <cell r="F2087" t="str">
            <v>BFGSI District Elimination Co.</v>
          </cell>
          <cell r="G2087" t="str">
            <v>BU-900</v>
          </cell>
          <cell r="H2087" t="str">
            <v>CORPORATE DIVESTITURE</v>
          </cell>
          <cell r="I2087" t="str">
            <v>DIVESTED</v>
          </cell>
          <cell r="J2087" t="str">
            <v>DIVESTED DIVS NON DISCO OPS</v>
          </cell>
          <cell r="K2087" t="str">
            <v>CORPORATE</v>
          </cell>
          <cell r="L2087" t="str">
            <v>CORPORATE</v>
          </cell>
        </row>
        <row r="2088">
          <cell r="A2088" t="str">
            <v>E03</v>
          </cell>
          <cell r="B2088" t="str">
            <v>E03-10-A-TX-3PO-050</v>
          </cell>
          <cell r="C2088">
            <v>517</v>
          </cell>
          <cell r="D2088">
            <v>7879</v>
          </cell>
          <cell r="F2088" t="str">
            <v>Divest District Elimination Co</v>
          </cell>
          <cell r="G2088" t="str">
            <v>BU-900</v>
          </cell>
          <cell r="H2088" t="str">
            <v>CORPORATE DIVESTITURE</v>
          </cell>
          <cell r="I2088" t="str">
            <v>DIVESTED</v>
          </cell>
          <cell r="J2088" t="str">
            <v>DIVESTED DIVS NON DISCO OPS</v>
          </cell>
          <cell r="K2088" t="str">
            <v>CORPORATE</v>
          </cell>
          <cell r="L2088" t="str">
            <v>CORPORATE</v>
          </cell>
        </row>
        <row r="2089">
          <cell r="A2089" t="str">
            <v>F36</v>
          </cell>
          <cell r="B2089" t="str">
            <v>F36-10-A-AL-7AO-050</v>
          </cell>
          <cell r="C2089">
            <v>576</v>
          </cell>
          <cell r="D2089">
            <v>7880</v>
          </cell>
          <cell r="F2089" t="str">
            <v>Brundidge Landfill</v>
          </cell>
          <cell r="G2089" t="str">
            <v>BU-900</v>
          </cell>
          <cell r="H2089" t="str">
            <v>CORPORATE DIVESTITURE</v>
          </cell>
          <cell r="I2089" t="str">
            <v>DIVESTED</v>
          </cell>
          <cell r="J2089" t="str">
            <v>DIVESTED DIVS NON DISCO OPS</v>
          </cell>
          <cell r="K2089" t="str">
            <v>CORPORATE</v>
          </cell>
          <cell r="L2089" t="str">
            <v>CORPORATE</v>
          </cell>
        </row>
        <row r="2090">
          <cell r="A2090" t="str">
            <v>F64</v>
          </cell>
          <cell r="B2090" t="str">
            <v>F64-10-A-MO-B4O-050</v>
          </cell>
          <cell r="C2090">
            <v>602</v>
          </cell>
          <cell r="D2090">
            <v>7881</v>
          </cell>
          <cell r="F2090" t="str">
            <v>SW (Tate's) Landfill</v>
          </cell>
          <cell r="G2090" t="str">
            <v>BU-900</v>
          </cell>
          <cell r="H2090" t="str">
            <v>CORPORATE DIVESTITURE</v>
          </cell>
          <cell r="I2090" t="str">
            <v>DIVESTED</v>
          </cell>
          <cell r="J2090" t="str">
            <v>DIVESTED DIVS NON DISCO OPS</v>
          </cell>
          <cell r="K2090" t="str">
            <v>CORPORATE</v>
          </cell>
          <cell r="L2090" t="str">
            <v>CORPORATE</v>
          </cell>
        </row>
        <row r="2091">
          <cell r="A2091" t="str">
            <v>R07</v>
          </cell>
          <cell r="B2091" t="str">
            <v>R07-10-A-TN-9BO-050</v>
          </cell>
          <cell r="C2091">
            <v>1270</v>
          </cell>
          <cell r="D2091">
            <v>7882</v>
          </cell>
          <cell r="F2091" t="str">
            <v>Knoxville Recylery</v>
          </cell>
          <cell r="G2091" t="str">
            <v>BU-900</v>
          </cell>
          <cell r="H2091" t="str">
            <v>CORPORATE DIVESTITURE</v>
          </cell>
          <cell r="I2091" t="str">
            <v>DIVESTED</v>
          </cell>
          <cell r="J2091" t="str">
            <v>DIVESTED DIVS NON DISCO OPS</v>
          </cell>
          <cell r="K2091" t="str">
            <v>CORPORATE</v>
          </cell>
          <cell r="L2091" t="str">
            <v>CORPORATE</v>
          </cell>
        </row>
        <row r="2092">
          <cell r="A2092" t="str">
            <v>R85</v>
          </cell>
          <cell r="B2092" t="str">
            <v>R85-10-A-IL-07O-050</v>
          </cell>
          <cell r="C2092">
            <v>1307</v>
          </cell>
          <cell r="D2092">
            <v>7883</v>
          </cell>
          <cell r="F2092" t="str">
            <v>Okaw Valley Recycling</v>
          </cell>
          <cell r="G2092" t="str">
            <v>BU-900</v>
          </cell>
          <cell r="H2092" t="str">
            <v>CORPORATE DIVESTITURE</v>
          </cell>
          <cell r="I2092" t="str">
            <v>DIVESTED</v>
          </cell>
          <cell r="J2092" t="str">
            <v>DIVESTED DIVS NON DISCO OPS</v>
          </cell>
          <cell r="K2092" t="str">
            <v>CORPORATE</v>
          </cell>
          <cell r="L2092" t="str">
            <v>CORPORATE</v>
          </cell>
        </row>
        <row r="2093">
          <cell r="A2093" t="str">
            <v>T33</v>
          </cell>
          <cell r="B2093" t="str">
            <v>T33-10-A-NY-6VO-050</v>
          </cell>
          <cell r="C2093">
            <v>1342</v>
          </cell>
          <cell r="D2093">
            <v>7884</v>
          </cell>
          <cell r="F2093" t="str">
            <v>Recycling Industries, Inc</v>
          </cell>
          <cell r="G2093" t="str">
            <v>BU-900</v>
          </cell>
          <cell r="H2093" t="str">
            <v>CORPORATE DIVESTITURE</v>
          </cell>
          <cell r="I2093" t="str">
            <v>DIVESTED</v>
          </cell>
          <cell r="J2093" t="str">
            <v>DIVESTED DIVS NON DISCO OPS</v>
          </cell>
          <cell r="K2093" t="str">
            <v>CORPORATE</v>
          </cell>
          <cell r="L2093" t="str">
            <v>CORPORATE</v>
          </cell>
        </row>
        <row r="2094">
          <cell r="A2094" t="str">
            <v>T40</v>
          </cell>
          <cell r="B2094" t="str">
            <v>T40-10-A-NY-13O-050</v>
          </cell>
          <cell r="C2094">
            <v>1347</v>
          </cell>
          <cell r="D2094">
            <v>7885</v>
          </cell>
          <cell r="F2094" t="str">
            <v>Mt Kisco Transfer Station</v>
          </cell>
          <cell r="G2094" t="str">
            <v>BU-900</v>
          </cell>
          <cell r="H2094" t="str">
            <v>CORPORATE DIVESTITURE</v>
          </cell>
          <cell r="I2094" t="str">
            <v>DIVESTED</v>
          </cell>
          <cell r="J2094" t="str">
            <v>DIVESTED DIVS NON DISCO OPS</v>
          </cell>
          <cell r="K2094" t="str">
            <v>CORPORATE</v>
          </cell>
          <cell r="L2094" t="str">
            <v>CORPORATE</v>
          </cell>
        </row>
        <row r="2095">
          <cell r="A2095" t="str">
            <v>T46</v>
          </cell>
          <cell r="B2095" t="str">
            <v>T46-10-A-NY-6XO-050</v>
          </cell>
          <cell r="C2095">
            <v>1349</v>
          </cell>
          <cell r="D2095">
            <v>7886</v>
          </cell>
          <cell r="F2095" t="str">
            <v>Metro Enviro Transfer</v>
          </cell>
          <cell r="G2095" t="str">
            <v>BU-900</v>
          </cell>
          <cell r="H2095" t="str">
            <v>CORPORATE DIVESTITURE</v>
          </cell>
          <cell r="I2095" t="str">
            <v>DIVESTED</v>
          </cell>
          <cell r="J2095" t="str">
            <v>DIVESTED DIVS NON DISCO OPS</v>
          </cell>
          <cell r="K2095" t="str">
            <v>CORPORATE</v>
          </cell>
          <cell r="L2095" t="str">
            <v>CORPORATE</v>
          </cell>
        </row>
        <row r="2096">
          <cell r="A2096" t="str">
            <v>U13</v>
          </cell>
          <cell r="B2096" t="str">
            <v>U13-10-A-NY-50O-050</v>
          </cell>
          <cell r="C2096">
            <v>1390</v>
          </cell>
          <cell r="D2096">
            <v>7887</v>
          </cell>
          <cell r="F2096" t="str">
            <v>Selas Transfer</v>
          </cell>
          <cell r="G2096" t="str">
            <v>BU-900</v>
          </cell>
          <cell r="H2096" t="str">
            <v>CORPORATE DIVESTITURE</v>
          </cell>
          <cell r="I2096" t="str">
            <v>DIVESTED</v>
          </cell>
          <cell r="J2096" t="str">
            <v>DIVESTED DIVS NON DISCO OPS</v>
          </cell>
          <cell r="K2096" t="str">
            <v>CORPORATE</v>
          </cell>
          <cell r="L2096" t="str">
            <v>CORPORATE</v>
          </cell>
        </row>
        <row r="2097">
          <cell r="A2097" t="str">
            <v>U17</v>
          </cell>
          <cell r="B2097" t="str">
            <v>U17-10-A-IL-07O-050</v>
          </cell>
          <cell r="C2097">
            <v>1392</v>
          </cell>
          <cell r="D2097">
            <v>7888</v>
          </cell>
          <cell r="F2097" t="str">
            <v>Herrin Transfer Station</v>
          </cell>
          <cell r="G2097" t="str">
            <v>BU-900</v>
          </cell>
          <cell r="H2097" t="str">
            <v>CORPORATE DIVESTITURE</v>
          </cell>
          <cell r="I2097" t="str">
            <v>DIVESTED</v>
          </cell>
          <cell r="J2097" t="str">
            <v>DIVESTED DIVS NON DISCO OPS</v>
          </cell>
          <cell r="K2097" t="str">
            <v>CORPORATE</v>
          </cell>
          <cell r="L2097" t="str">
            <v>CORPORATE</v>
          </cell>
        </row>
        <row r="2098">
          <cell r="A2098" t="str">
            <v>U25</v>
          </cell>
          <cell r="B2098" t="str">
            <v>U25-10-A-VA-9BO-050</v>
          </cell>
          <cell r="C2098">
            <v>1400</v>
          </cell>
          <cell r="D2098">
            <v>7889</v>
          </cell>
          <cell r="F2098" t="str">
            <v>Tidewater T/S</v>
          </cell>
          <cell r="G2098" t="str">
            <v>BU-900</v>
          </cell>
          <cell r="H2098" t="str">
            <v>CORPORATE DIVESTITURE</v>
          </cell>
          <cell r="I2098" t="str">
            <v>DIVESTED</v>
          </cell>
          <cell r="J2098" t="str">
            <v>DIVESTED DIVS NON DISCO OPS</v>
          </cell>
          <cell r="K2098" t="str">
            <v>CORPORATE</v>
          </cell>
          <cell r="L2098" t="str">
            <v>CORPORATE</v>
          </cell>
        </row>
        <row r="2099">
          <cell r="A2099" t="str">
            <v>U40</v>
          </cell>
          <cell r="B2099" t="str">
            <v>U40-10-A-IL-1ZO-050</v>
          </cell>
          <cell r="C2099">
            <v>1413</v>
          </cell>
          <cell r="D2099">
            <v>7890</v>
          </cell>
          <cell r="F2099" t="str">
            <v>City of Paris Transfer</v>
          </cell>
          <cell r="G2099" t="str">
            <v>BU-900</v>
          </cell>
          <cell r="H2099" t="str">
            <v>CORPORATE DIVESTITURE</v>
          </cell>
          <cell r="I2099" t="str">
            <v>DIVESTED</v>
          </cell>
          <cell r="J2099" t="str">
            <v>DIVESTED DIVS NON DISCO OPS</v>
          </cell>
          <cell r="K2099" t="str">
            <v>CORPORATE</v>
          </cell>
          <cell r="L2099" t="str">
            <v>CORPORATE</v>
          </cell>
        </row>
        <row r="2100">
          <cell r="A2100" t="str">
            <v>U44</v>
          </cell>
          <cell r="B2100" t="str">
            <v>U44-10-A-WY-3PO-050</v>
          </cell>
          <cell r="C2100">
            <v>1417</v>
          </cell>
          <cell r="D2100">
            <v>7891</v>
          </cell>
          <cell r="F2100" t="str">
            <v>Westbank Sanitation</v>
          </cell>
          <cell r="G2100" t="str">
            <v>BU-900</v>
          </cell>
          <cell r="H2100" t="str">
            <v>CORPORATE DIVESTITURE</v>
          </cell>
          <cell r="I2100" t="str">
            <v>DIVESTED</v>
          </cell>
          <cell r="J2100" t="str">
            <v>DIVESTED DIVS NON DISCO OPS</v>
          </cell>
          <cell r="K2100" t="str">
            <v>CORPORATE</v>
          </cell>
          <cell r="L2100" t="str">
            <v>CORPORATE</v>
          </cell>
        </row>
        <row r="2101">
          <cell r="A2101" t="str">
            <v>U46</v>
          </cell>
          <cell r="B2101" t="str">
            <v>U46-10-A-CO-3PO-050</v>
          </cell>
          <cell r="C2101">
            <v>1419</v>
          </cell>
          <cell r="D2101">
            <v>7892</v>
          </cell>
          <cell r="F2101" t="str">
            <v>Greeley Transfer Station</v>
          </cell>
          <cell r="G2101" t="str">
            <v>BU-900</v>
          </cell>
          <cell r="H2101" t="str">
            <v>CORPORATE DIVESTITURE</v>
          </cell>
          <cell r="I2101" t="str">
            <v>DIVESTED</v>
          </cell>
          <cell r="J2101" t="str">
            <v>DIVESTED DIVS NON DISCO OPS</v>
          </cell>
          <cell r="K2101" t="str">
            <v>CORPORATE</v>
          </cell>
          <cell r="L2101" t="str">
            <v>CORPORATE</v>
          </cell>
        </row>
        <row r="2102">
          <cell r="A2102" t="str">
            <v>U51</v>
          </cell>
          <cell r="B2102" t="str">
            <v>U51-10-A-KY-9BO-050</v>
          </cell>
          <cell r="C2102">
            <v>1424</v>
          </cell>
          <cell r="D2102">
            <v>7893</v>
          </cell>
          <cell r="F2102" t="str">
            <v>AW  Elizabethtown TS</v>
          </cell>
          <cell r="G2102" t="str">
            <v>BU-900</v>
          </cell>
          <cell r="H2102" t="str">
            <v>CORPORATE DIVESTITURE</v>
          </cell>
          <cell r="I2102" t="str">
            <v>DIVESTED</v>
          </cell>
          <cell r="J2102" t="str">
            <v>DIVESTED DIVS NON DISCO OPS</v>
          </cell>
          <cell r="K2102" t="str">
            <v>CORPORATE</v>
          </cell>
          <cell r="L2102" t="str">
            <v>CORPORATE</v>
          </cell>
        </row>
        <row r="2103">
          <cell r="A2103" t="str">
            <v>U57</v>
          </cell>
          <cell r="B2103" t="str">
            <v>U57-10-A-MO-06O-050</v>
          </cell>
          <cell r="C2103">
            <v>1430</v>
          </cell>
          <cell r="D2103">
            <v>7894</v>
          </cell>
          <cell r="F2103" t="str">
            <v>Harrisonville Transfer</v>
          </cell>
          <cell r="G2103" t="str">
            <v>BU-900</v>
          </cell>
          <cell r="H2103" t="str">
            <v>CORPORATE DIVESTITURE</v>
          </cell>
          <cell r="I2103" t="str">
            <v>DIVESTED</v>
          </cell>
          <cell r="J2103" t="str">
            <v>DIVESTED DIVS NON DISCO OPS</v>
          </cell>
          <cell r="K2103" t="str">
            <v>CORPORATE</v>
          </cell>
          <cell r="L2103" t="str">
            <v>CORPORATE</v>
          </cell>
        </row>
        <row r="2104">
          <cell r="A2104" t="str">
            <v>U69</v>
          </cell>
          <cell r="B2104" t="str">
            <v>U69-10-A-NY-5NO-050</v>
          </cell>
          <cell r="C2104">
            <v>1442</v>
          </cell>
          <cell r="D2104">
            <v>7895</v>
          </cell>
          <cell r="F2104" t="str">
            <v>Scott Ave C&amp;D T/S</v>
          </cell>
          <cell r="G2104" t="str">
            <v>BU-900</v>
          </cell>
          <cell r="H2104" t="str">
            <v>CORPORATE DIVESTITURE</v>
          </cell>
          <cell r="I2104" t="str">
            <v>DIVESTED</v>
          </cell>
          <cell r="J2104" t="str">
            <v>DIVESTED DIVS NON DISCO OPS</v>
          </cell>
          <cell r="K2104" t="str">
            <v>CORPORATE</v>
          </cell>
          <cell r="L2104" t="str">
            <v>CORPORATE</v>
          </cell>
        </row>
        <row r="2105">
          <cell r="A2105" t="str">
            <v>V09</v>
          </cell>
          <cell r="B2105" t="str">
            <v>V09-10-A-CT-3CO-050</v>
          </cell>
          <cell r="C2105">
            <v>1476</v>
          </cell>
          <cell r="D2105">
            <v>7896</v>
          </cell>
          <cell r="F2105" t="str">
            <v>Capital Recycling Brokerage</v>
          </cell>
          <cell r="G2105" t="str">
            <v>BU-900</v>
          </cell>
          <cell r="H2105" t="str">
            <v>CORPORATE DIVESTITURE</v>
          </cell>
          <cell r="I2105" t="str">
            <v>DIVESTED</v>
          </cell>
          <cell r="J2105" t="str">
            <v>DIVESTED DIVS NON DISCO OPS</v>
          </cell>
          <cell r="K2105" t="str">
            <v>CORPORATE</v>
          </cell>
          <cell r="L2105" t="str">
            <v>CORPORATE</v>
          </cell>
        </row>
        <row r="2106">
          <cell r="A2106" t="str">
            <v>V13</v>
          </cell>
          <cell r="B2106" t="str">
            <v>V13-10-A-NY-50O-050</v>
          </cell>
          <cell r="C2106">
            <v>1480</v>
          </cell>
          <cell r="D2106">
            <v>7897</v>
          </cell>
          <cell r="F2106" t="str">
            <v>Island Waste Services MRF</v>
          </cell>
          <cell r="G2106" t="str">
            <v>BU-900</v>
          </cell>
          <cell r="H2106" t="str">
            <v>CORPORATE DIVESTITURE</v>
          </cell>
          <cell r="I2106" t="str">
            <v>DIVESTED</v>
          </cell>
          <cell r="J2106" t="str">
            <v>DIVESTED DIVS NON DISCO OPS</v>
          </cell>
          <cell r="K2106" t="str">
            <v>CORPORATE</v>
          </cell>
          <cell r="L2106" t="str">
            <v>CORPORATE</v>
          </cell>
        </row>
        <row r="2107">
          <cell r="A2107" t="str">
            <v>Y27</v>
          </cell>
          <cell r="B2107" t="str">
            <v>Y27-10-A-IL-3PO-050</v>
          </cell>
          <cell r="C2107">
            <v>1895</v>
          </cell>
          <cell r="D2107">
            <v>7898</v>
          </cell>
          <cell r="F2107" t="str">
            <v>Spoon Ridge Landfill (Contra+)</v>
          </cell>
          <cell r="G2107" t="str">
            <v>BU-900</v>
          </cell>
          <cell r="H2107" t="str">
            <v>CORPORATE DIVESTITURE</v>
          </cell>
          <cell r="I2107" t="str">
            <v>DIVESTED</v>
          </cell>
          <cell r="J2107" t="str">
            <v>DIVESTED DIVS NON DISCO OPS</v>
          </cell>
          <cell r="K2107" t="str">
            <v>CORPORATE</v>
          </cell>
          <cell r="L2107" t="str">
            <v>CORPORATE</v>
          </cell>
        </row>
      </sheetData>
      <sheetData sheetId="12" refreshError="1"/>
      <sheetData sheetId="1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LOAD"/>
      <sheetName val="FB165 Job"/>
      <sheetName val="IC Div Input"/>
      <sheetName val="IC Summary"/>
      <sheetName val="Reporting"/>
      <sheetName val="Labor Reconciliation"/>
      <sheetName val="SALES Auto-Populate Key"/>
      <sheetName val="OTHER Auto-Populate Key"/>
      <sheetName val="COM LOB Summary"/>
      <sheetName val="COM Svce Rev"/>
      <sheetName val="COM Svce Rev Sum"/>
      <sheetName val="COM Repairs &amp; Maint"/>
      <sheetName val="COM Int Growth"/>
      <sheetName val="COM Direct Labor"/>
      <sheetName val="IND LOB Summary"/>
      <sheetName val="IND Perm OS Rev"/>
      <sheetName val="IND Temp OS Rev"/>
      <sheetName val="IND Svce Rev Sum"/>
      <sheetName val="IND Int Growth"/>
      <sheetName val="IND Direct Labor"/>
      <sheetName val="IND Repairs &amp; Maint"/>
      <sheetName val="UPLOAD2"/>
      <sheetName val="RES LOB Summary"/>
      <sheetName val="RES Svce Rev"/>
      <sheetName val="RES Svce Rev Sum"/>
      <sheetName val="RES Int Growth"/>
      <sheetName val="RES Direct Labor"/>
      <sheetName val="RES Repairs &amp; Maint"/>
      <sheetName val="COTH LOB Summary"/>
      <sheetName val="COTH Svce Rev"/>
      <sheetName val="COTH Int Growth"/>
      <sheetName val="COTH Direct Labor"/>
      <sheetName val="COTH Repairs &amp; Maint"/>
      <sheetName val="Risk"/>
      <sheetName val="2018 Risk Rates"/>
      <sheetName val="Risk Rates Bud"/>
      <sheetName val="Risk Rates Q4"/>
      <sheetName val="Disposal"/>
      <sheetName val="Sale of Mat'l"/>
      <sheetName val="Supervisory Labor"/>
      <sheetName val="Supr Benefits"/>
      <sheetName val="AM255"/>
      <sheetName val="Productivity Builder (optional)"/>
      <sheetName val="PASTE HEADCOUNT DATA (Optional)"/>
      <sheetName val="Blank1"/>
      <sheetName val="New Products"/>
      <sheetName val="IC Disposal"/>
      <sheetName val="IC Rev"/>
      <sheetName val="Disposal tons"/>
      <sheetName val="4178A Tstation"/>
      <sheetName val="IND Hauls"/>
      <sheetName val="Allocs"/>
    </sheetNames>
    <sheetDataSet>
      <sheetData sheetId="0">
        <row r="8">
          <cell r="F8">
            <v>2017</v>
          </cell>
          <cell r="M8">
            <v>2018</v>
          </cell>
          <cell r="AF8">
            <v>2016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>
            <v>1.2</v>
          </cell>
        </row>
      </sheetData>
      <sheetData sheetId="9"/>
      <sheetData sheetId="10">
        <row r="98">
          <cell r="F98">
            <v>94.762500000000003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94">
          <cell r="F94">
            <v>131.19999999999999</v>
          </cell>
        </row>
      </sheetData>
      <sheetData sheetId="18"/>
      <sheetData sheetId="19"/>
      <sheetData sheetId="20"/>
      <sheetData sheetId="21"/>
      <sheetData sheetId="22"/>
      <sheetData sheetId="23"/>
      <sheetData sheetId="24">
        <row r="101">
          <cell r="F101">
            <v>369.49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 map"/>
      <sheetName val="IC subs rev map"/>
      <sheetName val="expenses map"/>
      <sheetName val="IC sub exp map"/>
      <sheetName val="GL09-REV"/>
      <sheetName val="GL09-ICREV"/>
      <sheetName val="GL09-EXP"/>
      <sheetName val="GL09-ICEXP"/>
      <sheetName val="lawson extra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D2" t="str">
            <v>1100.0</v>
          </cell>
          <cell r="E2" t="str">
            <v>Ind Revenue/Route</v>
          </cell>
        </row>
        <row r="3">
          <cell r="D3" t="str">
            <v>1101.0</v>
          </cell>
          <cell r="E3" t="str">
            <v>Ind Revenue/Haul</v>
          </cell>
        </row>
        <row r="4">
          <cell r="D4" t="str">
            <v>1102.0</v>
          </cell>
          <cell r="E4" t="str">
            <v>Ind Net Revenue/Haul</v>
          </cell>
        </row>
        <row r="5">
          <cell r="D5" t="str">
            <v>1105.0</v>
          </cell>
          <cell r="E5" t="str">
            <v>Ind Recyc. Revenue/Ton</v>
          </cell>
        </row>
        <row r="6">
          <cell r="D6" t="str">
            <v>1110.0</v>
          </cell>
          <cell r="E6" t="str">
            <v>Ind Tons/Haul</v>
          </cell>
        </row>
        <row r="7">
          <cell r="D7" t="str">
            <v>1120.0</v>
          </cell>
          <cell r="E7" t="str">
            <v>Ind Hours/Haul</v>
          </cell>
        </row>
        <row r="8">
          <cell r="D8" t="str">
            <v>1121.0</v>
          </cell>
          <cell r="E8" t="str">
            <v>Ind Hauls/Day</v>
          </cell>
        </row>
        <row r="9">
          <cell r="D9" t="str">
            <v>1122.0</v>
          </cell>
          <cell r="E9" t="str">
            <v>Ind Routes/Day</v>
          </cell>
        </row>
        <row r="10">
          <cell r="D10" t="str">
            <v>1125.0</v>
          </cell>
          <cell r="E10" t="str">
            <v>Ind Hauls/Route/Day</v>
          </cell>
        </row>
        <row r="11">
          <cell r="D11" t="str">
            <v>1140.0</v>
          </cell>
          <cell r="E11" t="str">
            <v>Ind Truck Utilization</v>
          </cell>
        </row>
        <row r="12">
          <cell r="D12" t="str">
            <v>1150.0</v>
          </cell>
          <cell r="E12" t="str">
            <v>Ind Maint. Cost/Route</v>
          </cell>
        </row>
        <row r="13">
          <cell r="D13" t="str">
            <v>1200.0</v>
          </cell>
          <cell r="E13" t="str">
            <v>Com Revenue/Route</v>
          </cell>
        </row>
        <row r="14">
          <cell r="D14" t="str">
            <v>1201.0</v>
          </cell>
          <cell r="E14" t="str">
            <v>Com Revenue/Yards Srvd</v>
          </cell>
        </row>
        <row r="15">
          <cell r="D15" t="str">
            <v>1205.0</v>
          </cell>
          <cell r="E15" t="str">
            <v>Com Recyc. Revenue/Ton</v>
          </cell>
        </row>
        <row r="16">
          <cell r="D16" t="str">
            <v>1210.0</v>
          </cell>
          <cell r="E16" t="str">
            <v>Com Lbs/Yards Serviced</v>
          </cell>
        </row>
        <row r="17">
          <cell r="D17" t="str">
            <v>1220.0</v>
          </cell>
          <cell r="E17" t="str">
            <v>Com Yards Serviced/Hour</v>
          </cell>
        </row>
        <row r="18">
          <cell r="D18" t="str">
            <v>1221.0</v>
          </cell>
          <cell r="E18" t="str">
            <v>Com Yards Serviced/Day</v>
          </cell>
        </row>
        <row r="19">
          <cell r="D19" t="str">
            <v>1222.0</v>
          </cell>
          <cell r="E19" t="str">
            <v>Com Routes/Day</v>
          </cell>
        </row>
        <row r="20">
          <cell r="D20" t="str">
            <v>1225.0</v>
          </cell>
          <cell r="E20" t="str">
            <v>Com Yards Serv/Route/Day</v>
          </cell>
        </row>
        <row r="21">
          <cell r="D21" t="str">
            <v>1240.0</v>
          </cell>
          <cell r="E21" t="str">
            <v>Com Truck Utilization</v>
          </cell>
        </row>
        <row r="22">
          <cell r="D22" t="str">
            <v>1250.0</v>
          </cell>
          <cell r="E22" t="str">
            <v>Com Maint. Cost/Route</v>
          </cell>
        </row>
        <row r="23">
          <cell r="D23" t="str">
            <v>1300.0</v>
          </cell>
          <cell r="E23" t="str">
            <v>Resi Revenue/Route</v>
          </cell>
        </row>
        <row r="24">
          <cell r="D24" t="str">
            <v>1301.0</v>
          </cell>
          <cell r="E24" t="str">
            <v>Resi Revenue/Cust Billed</v>
          </cell>
        </row>
        <row r="25">
          <cell r="D25" t="str">
            <v>1305.0</v>
          </cell>
          <cell r="E25" t="str">
            <v>Resi Recyc. Revenue/Ton</v>
          </cell>
        </row>
        <row r="26">
          <cell r="D26" t="str">
            <v>1310.0</v>
          </cell>
          <cell r="E26" t="str">
            <v>Resi Lbs/Cust Serviced</v>
          </cell>
        </row>
        <row r="27">
          <cell r="D27" t="str">
            <v>1320.0</v>
          </cell>
          <cell r="E27" t="str">
            <v>Resi Cust Serviced/Hour</v>
          </cell>
        </row>
        <row r="28">
          <cell r="D28" t="str">
            <v>1321.0</v>
          </cell>
          <cell r="E28" t="str">
            <v>Resi Cust Serviced/Day</v>
          </cell>
        </row>
        <row r="29">
          <cell r="D29" t="str">
            <v>1322.0</v>
          </cell>
          <cell r="E29" t="str">
            <v>Resi Routes/Day</v>
          </cell>
        </row>
        <row r="30">
          <cell r="D30" t="str">
            <v>1325.0</v>
          </cell>
          <cell r="E30" t="str">
            <v>Resi Cust Serv/Route/Day</v>
          </cell>
        </row>
        <row r="31">
          <cell r="D31" t="str">
            <v>1340.0</v>
          </cell>
          <cell r="E31" t="str">
            <v>Resi Truck Utilization</v>
          </cell>
        </row>
        <row r="32">
          <cell r="D32" t="str">
            <v>1350.0</v>
          </cell>
          <cell r="E32" t="str">
            <v>Resi Maint. Cost/Route</v>
          </cell>
        </row>
        <row r="33">
          <cell r="D33" t="str">
            <v>6001.0</v>
          </cell>
          <cell r="E33" t="str">
            <v>LF Revenue/Ton</v>
          </cell>
        </row>
        <row r="34">
          <cell r="D34" t="str">
            <v>6002.0</v>
          </cell>
          <cell r="E34" t="str">
            <v>LF Revenue/External Ton</v>
          </cell>
        </row>
        <row r="35">
          <cell r="D35" t="str">
            <v>6003.0</v>
          </cell>
          <cell r="E35" t="str">
            <v>LF Revenue/Internal Ton</v>
          </cell>
        </row>
        <row r="36">
          <cell r="D36" t="str">
            <v>6005.0</v>
          </cell>
          <cell r="E36" t="str">
            <v>LF Recyc. Revenue/ton</v>
          </cell>
        </row>
        <row r="37">
          <cell r="D37" t="str">
            <v>6050.0</v>
          </cell>
          <cell r="E37" t="str">
            <v>LF UOC Rate-Closr/PostCl</v>
          </cell>
        </row>
        <row r="38">
          <cell r="D38" t="str">
            <v>6052.0</v>
          </cell>
          <cell r="E38" t="str">
            <v>LF UOC Rate-Depletion</v>
          </cell>
        </row>
        <row r="39">
          <cell r="D39" t="str">
            <v>6054.0</v>
          </cell>
          <cell r="E39" t="str">
            <v>LF UOC Rate-Amortization</v>
          </cell>
        </row>
        <row r="40">
          <cell r="D40" t="str">
            <v>6201.0</v>
          </cell>
          <cell r="E40" t="str">
            <v>TS Revenue/Ton</v>
          </cell>
        </row>
        <row r="41">
          <cell r="D41" t="str">
            <v>6202.0</v>
          </cell>
          <cell r="E41" t="str">
            <v>TS Revenue/External Ton</v>
          </cell>
        </row>
        <row r="42">
          <cell r="D42" t="str">
            <v>6203.0</v>
          </cell>
          <cell r="E42" t="str">
            <v>TS Revenue/Internal Ton</v>
          </cell>
        </row>
        <row r="43">
          <cell r="D43" t="str">
            <v>6205.0</v>
          </cell>
          <cell r="E43" t="str">
            <v>TS Recyc. Revenue/Ton</v>
          </cell>
        </row>
        <row r="44">
          <cell r="D44" t="str">
            <v>6401.0</v>
          </cell>
          <cell r="E44" t="str">
            <v>Recyclables Revenue/Ton</v>
          </cell>
        </row>
        <row r="45">
          <cell r="D45" t="str">
            <v>1103.0</v>
          </cell>
          <cell r="E45" t="str">
            <v>Ind Rev/Haul Perm</v>
          </cell>
        </row>
        <row r="46">
          <cell r="D46" t="str">
            <v>1104.0</v>
          </cell>
          <cell r="E46" t="str">
            <v>Ind Rev/Haul Temp</v>
          </cell>
        </row>
        <row r="47">
          <cell r="D47" t="str">
            <v>301900.0</v>
          </cell>
          <cell r="E47" t="str">
            <v>COth Default O/S</v>
          </cell>
        </row>
        <row r="48">
          <cell r="D48" t="str">
            <v>301920.0</v>
          </cell>
          <cell r="E48" t="str">
            <v>COth Recyc Default O/S</v>
          </cell>
        </row>
        <row r="49">
          <cell r="D49" t="str">
            <v>301950.0</v>
          </cell>
          <cell r="E49" t="str">
            <v>COth Subcntrct O/S</v>
          </cell>
        </row>
        <row r="50">
          <cell r="D50" t="str">
            <v>301955.0</v>
          </cell>
          <cell r="E50" t="str">
            <v>COth Toilets O/S</v>
          </cell>
        </row>
        <row r="51">
          <cell r="D51" t="str">
            <v>301958.0</v>
          </cell>
          <cell r="E51" t="str">
            <v>COth Medical O/S</v>
          </cell>
        </row>
        <row r="52">
          <cell r="D52" t="str">
            <v>301960.0</v>
          </cell>
          <cell r="E52" t="str">
            <v>COth SOM- OCC O/S</v>
          </cell>
        </row>
        <row r="53">
          <cell r="D53" t="str">
            <v>301961.0</v>
          </cell>
          <cell r="E53" t="str">
            <v>COth SOM-ONP O/S</v>
          </cell>
        </row>
        <row r="54">
          <cell r="D54" t="str">
            <v>301968.0</v>
          </cell>
          <cell r="E54" t="str">
            <v>COth SOM-Othr O/S</v>
          </cell>
        </row>
        <row r="55">
          <cell r="D55" t="str">
            <v>301968.20</v>
          </cell>
          <cell r="E55" t="str">
            <v>COth SOM-Paper O/S</v>
          </cell>
        </row>
        <row r="56">
          <cell r="D56" t="str">
            <v>301968.21</v>
          </cell>
          <cell r="E56" t="str">
            <v>COth SOM-Plastic O/S</v>
          </cell>
        </row>
        <row r="57">
          <cell r="D57" t="str">
            <v>301968.22</v>
          </cell>
          <cell r="E57" t="str">
            <v>COth SOM-Aluminum O/S</v>
          </cell>
        </row>
        <row r="58">
          <cell r="D58" t="str">
            <v>301968.23</v>
          </cell>
          <cell r="E58" t="str">
            <v>COth SOM-Tin O/S</v>
          </cell>
        </row>
        <row r="59">
          <cell r="D59" t="str">
            <v>301968.24</v>
          </cell>
          <cell r="E59" t="str">
            <v>COth SOM-Metal O/S</v>
          </cell>
        </row>
        <row r="60">
          <cell r="D60" t="str">
            <v>301968.25</v>
          </cell>
          <cell r="E60" t="str">
            <v>COth SOM-Glass O/S</v>
          </cell>
        </row>
        <row r="61">
          <cell r="D61" t="str">
            <v>301968.26</v>
          </cell>
          <cell r="E61" t="str">
            <v>COth SOM-Organics O/S</v>
          </cell>
        </row>
        <row r="62">
          <cell r="D62" t="str">
            <v>301968.27</v>
          </cell>
          <cell r="E62" t="str">
            <v>COth SOM-Other O/S</v>
          </cell>
        </row>
        <row r="63">
          <cell r="D63" t="str">
            <v>301969.0</v>
          </cell>
          <cell r="E63" t="str">
            <v>COth SOM-Legacy O/S</v>
          </cell>
        </row>
        <row r="64">
          <cell r="D64" t="str">
            <v>301990.0</v>
          </cell>
          <cell r="E64" t="str">
            <v>COth FF Pass Thrgh O/S</v>
          </cell>
        </row>
        <row r="65">
          <cell r="D65" t="str">
            <v>301995.0</v>
          </cell>
          <cell r="E65" t="str">
            <v>COth Env Fee O/S</v>
          </cell>
        </row>
        <row r="66">
          <cell r="D66" t="str">
            <v>301996.0</v>
          </cell>
          <cell r="E66" t="str">
            <v>COth Fuel Fee O/S</v>
          </cell>
        </row>
        <row r="67">
          <cell r="D67" t="str">
            <v>301997.0</v>
          </cell>
          <cell r="E67" t="str">
            <v>COth Resale-NwAssets O/S</v>
          </cell>
        </row>
        <row r="68">
          <cell r="D68" t="str">
            <v>301998.0</v>
          </cell>
          <cell r="E68" t="str">
            <v>COth Donated Services</v>
          </cell>
        </row>
        <row r="69">
          <cell r="D69" t="str">
            <v>301999.0</v>
          </cell>
          <cell r="E69" t="str">
            <v>COth Other O/S</v>
          </cell>
        </row>
        <row r="70">
          <cell r="D70" t="str">
            <v>311900.0</v>
          </cell>
          <cell r="E70" t="str">
            <v>COth Default I/C</v>
          </cell>
        </row>
        <row r="71">
          <cell r="D71" t="str">
            <v>311920.0</v>
          </cell>
          <cell r="E71" t="str">
            <v>COth Recyle Default I/C</v>
          </cell>
        </row>
        <row r="72">
          <cell r="D72" t="str">
            <v>311950.0</v>
          </cell>
          <cell r="E72" t="str">
            <v>COth Subcntrct I/C</v>
          </cell>
        </row>
        <row r="73">
          <cell r="D73" t="str">
            <v>311955.0</v>
          </cell>
          <cell r="E73" t="str">
            <v>COth Toilets I/C</v>
          </cell>
        </row>
        <row r="74">
          <cell r="D74" t="str">
            <v>311958.0</v>
          </cell>
          <cell r="E74" t="str">
            <v>COth Medical I/C</v>
          </cell>
        </row>
        <row r="75">
          <cell r="D75" t="str">
            <v>311960.0</v>
          </cell>
          <cell r="E75" t="str">
            <v>COth SOM-OCC  I/C</v>
          </cell>
        </row>
        <row r="76">
          <cell r="D76" t="str">
            <v>311961.0</v>
          </cell>
          <cell r="E76" t="str">
            <v>COth SOM-ONP I/C</v>
          </cell>
        </row>
        <row r="77">
          <cell r="D77" t="str">
            <v>311968.0</v>
          </cell>
          <cell r="E77" t="str">
            <v>COth SOM-Other I/C</v>
          </cell>
        </row>
        <row r="78">
          <cell r="D78" t="str">
            <v>311968.20</v>
          </cell>
          <cell r="E78" t="str">
            <v>COth SOM-Paper I/C</v>
          </cell>
        </row>
        <row r="79">
          <cell r="D79" t="str">
            <v>311968.21</v>
          </cell>
          <cell r="E79" t="str">
            <v>COth SOM-Plastic I/C</v>
          </cell>
        </row>
        <row r="80">
          <cell r="D80" t="str">
            <v>311968.22</v>
          </cell>
          <cell r="E80" t="str">
            <v>COth SOM-Aluminum I/C</v>
          </cell>
        </row>
        <row r="81">
          <cell r="D81" t="str">
            <v>311968.23</v>
          </cell>
          <cell r="E81" t="str">
            <v>COth SOM-Tin I/C</v>
          </cell>
        </row>
        <row r="82">
          <cell r="D82" t="str">
            <v>311968.24</v>
          </cell>
          <cell r="E82" t="str">
            <v>COth SOM-Metal I/C</v>
          </cell>
        </row>
        <row r="83">
          <cell r="D83" t="str">
            <v>311968.25</v>
          </cell>
          <cell r="E83" t="str">
            <v>COth SOM-Glass I/C</v>
          </cell>
        </row>
        <row r="84">
          <cell r="D84" t="str">
            <v>311968.26</v>
          </cell>
          <cell r="E84" t="str">
            <v>COth SOM-Organics I/C</v>
          </cell>
        </row>
        <row r="85">
          <cell r="D85" t="str">
            <v>311968.27</v>
          </cell>
          <cell r="E85" t="str">
            <v>COth SOM-Other  I/C</v>
          </cell>
        </row>
        <row r="86">
          <cell r="D86" t="str">
            <v>311969.0</v>
          </cell>
          <cell r="E86" t="str">
            <v>COth SOM-Legacy I/C</v>
          </cell>
        </row>
        <row r="87">
          <cell r="D87" t="str">
            <v>311998.0</v>
          </cell>
          <cell r="E87" t="str">
            <v>COth Other Rev Legacy I/C</v>
          </cell>
        </row>
        <row r="88">
          <cell r="D88" t="str">
            <v>311999.0</v>
          </cell>
          <cell r="E88" t="str">
            <v>COth Other Inter/C</v>
          </cell>
        </row>
        <row r="89">
          <cell r="D89" t="str">
            <v>321900.0</v>
          </cell>
          <cell r="E89" t="str">
            <v>COth Default I/D</v>
          </cell>
        </row>
        <row r="90">
          <cell r="D90" t="str">
            <v>321950.0</v>
          </cell>
          <cell r="E90" t="str">
            <v>COther Subcontract I/D</v>
          </cell>
        </row>
        <row r="91">
          <cell r="D91" t="str">
            <v>321960.0</v>
          </cell>
          <cell r="E91" t="str">
            <v>COth SOM-OCC I/D</v>
          </cell>
        </row>
        <row r="92">
          <cell r="D92" t="str">
            <v>321961.0</v>
          </cell>
          <cell r="E92" t="str">
            <v>COth SOM-ONP I/D</v>
          </cell>
        </row>
        <row r="93">
          <cell r="D93" t="str">
            <v>321968.0</v>
          </cell>
          <cell r="E93" t="str">
            <v>COth SOM-Other I/D</v>
          </cell>
        </row>
        <row r="94">
          <cell r="D94" t="str">
            <v>321968.20</v>
          </cell>
          <cell r="E94" t="str">
            <v>COth SOM-Paper I/D</v>
          </cell>
        </row>
        <row r="95">
          <cell r="D95" t="str">
            <v>321968.21</v>
          </cell>
          <cell r="E95" t="str">
            <v>COth SOM-Plastic I/D</v>
          </cell>
        </row>
        <row r="96">
          <cell r="D96" t="str">
            <v>321968.22</v>
          </cell>
          <cell r="E96" t="str">
            <v>COth SOM-Aluminum I/D</v>
          </cell>
        </row>
        <row r="97">
          <cell r="D97" t="str">
            <v>321968.23</v>
          </cell>
          <cell r="E97" t="str">
            <v>COth SOM-Tin I/D</v>
          </cell>
        </row>
        <row r="98">
          <cell r="D98" t="str">
            <v>321968.24</v>
          </cell>
          <cell r="E98" t="str">
            <v>COth SOM-Metal I/D</v>
          </cell>
        </row>
        <row r="99">
          <cell r="D99" t="str">
            <v>321968.25</v>
          </cell>
          <cell r="E99" t="str">
            <v>COth SOM-Glass I/D</v>
          </cell>
        </row>
        <row r="100">
          <cell r="D100" t="str">
            <v>321968.26</v>
          </cell>
          <cell r="E100" t="str">
            <v>Coll SOM-Organics I/D</v>
          </cell>
        </row>
        <row r="101">
          <cell r="D101" t="str">
            <v>321968.27</v>
          </cell>
          <cell r="E101" t="str">
            <v>Coll SOM-Other I/D</v>
          </cell>
        </row>
        <row r="102">
          <cell r="D102" t="str">
            <v>321999.0</v>
          </cell>
          <cell r="E102" t="str">
            <v>COth Other Rev I/D</v>
          </cell>
        </row>
        <row r="103">
          <cell r="D103" t="str">
            <v>81400.0</v>
          </cell>
          <cell r="E103" t="str">
            <v>Coll Other Drivers</v>
          </cell>
        </row>
        <row r="104">
          <cell r="D104" t="str">
            <v>81401.0</v>
          </cell>
          <cell r="E104" t="str">
            <v>Coll Other Helpers</v>
          </cell>
        </row>
        <row r="105">
          <cell r="D105" t="str">
            <v>401990.0</v>
          </cell>
          <cell r="E105" t="str">
            <v>COth FF Non Pass Thrgh O/S</v>
          </cell>
        </row>
        <row r="106">
          <cell r="D106" t="str">
            <v>401997.0</v>
          </cell>
          <cell r="E106" t="str">
            <v>COth COGS Rsle NewAssts O/S</v>
          </cell>
        </row>
        <row r="107">
          <cell r="D107" t="str">
            <v>401999.0</v>
          </cell>
          <cell r="E107" t="str">
            <v>COth COGS Other O/S</v>
          </cell>
        </row>
        <row r="108">
          <cell r="D108" t="str">
            <v>411999.0</v>
          </cell>
          <cell r="E108" t="str">
            <v>COth COGS Other I/C</v>
          </cell>
        </row>
        <row r="109">
          <cell r="D109" t="str">
            <v>421999.0</v>
          </cell>
          <cell r="E109" t="str">
            <v>Coll Oth COGS Other Intra/D</v>
          </cell>
        </row>
        <row r="110">
          <cell r="D110" t="str">
            <v>401900.0</v>
          </cell>
          <cell r="E110" t="str">
            <v>COth Disposal O/S</v>
          </cell>
        </row>
        <row r="111">
          <cell r="D111" t="str">
            <v>401955.0</v>
          </cell>
          <cell r="E111" t="str">
            <v>COth Disposal Toilets O/S</v>
          </cell>
        </row>
        <row r="112">
          <cell r="D112" t="str">
            <v>401958.0</v>
          </cell>
          <cell r="E112" t="str">
            <v>COth Disposal Med Waste O/S</v>
          </cell>
        </row>
        <row r="113">
          <cell r="D113" t="str">
            <v>411900.0</v>
          </cell>
          <cell r="E113" t="str">
            <v>COth Disposal-Default I/C</v>
          </cell>
        </row>
        <row r="114">
          <cell r="D114" t="str">
            <v>411955.0</v>
          </cell>
          <cell r="E114" t="str">
            <v>COth Disposal-Toilets I/C</v>
          </cell>
        </row>
        <row r="115">
          <cell r="D115" t="str">
            <v>411958.0</v>
          </cell>
          <cell r="E115" t="str">
            <v>COth Disposal-Med Waste I/C</v>
          </cell>
        </row>
        <row r="116">
          <cell r="D116" t="str">
            <v>421900.0</v>
          </cell>
          <cell r="E116" t="str">
            <v>Coll Oth Disp Intra/D Default</v>
          </cell>
        </row>
        <row r="117">
          <cell r="D117" t="str">
            <v>421955.0</v>
          </cell>
          <cell r="E117" t="str">
            <v>Coll Oth Disp Intra/D Toilets</v>
          </cell>
        </row>
        <row r="118">
          <cell r="D118" t="str">
            <v>421958.0</v>
          </cell>
          <cell r="E118" t="str">
            <v>Coll Oth Disp Intra/D Med Wste</v>
          </cell>
        </row>
        <row r="119">
          <cell r="D119" t="str">
            <v>401960.0</v>
          </cell>
          <cell r="E119" t="str">
            <v>COth COGS Rec-OCC O/S</v>
          </cell>
        </row>
        <row r="120">
          <cell r="D120" t="str">
            <v>411960.0</v>
          </cell>
          <cell r="E120" t="str">
            <v>COth COGS Rec-OCC I/C</v>
          </cell>
        </row>
        <row r="121">
          <cell r="D121" t="str">
            <v>421960.0</v>
          </cell>
          <cell r="E121" t="str">
            <v>Coll Oth COGS Rec-OCC Intra/D</v>
          </cell>
        </row>
        <row r="122">
          <cell r="D122" t="str">
            <v>401961.0</v>
          </cell>
          <cell r="E122" t="str">
            <v>COth COGS Rec-ONP O/S</v>
          </cell>
        </row>
        <row r="123">
          <cell r="D123" t="str">
            <v>411961.0</v>
          </cell>
          <cell r="E123" t="str">
            <v>COth COGS Rec-ONP I/C</v>
          </cell>
        </row>
        <row r="124">
          <cell r="D124" t="str">
            <v>421961.0</v>
          </cell>
          <cell r="E124" t="str">
            <v>Coll Oth COGS Rec-ONP Intra/D</v>
          </cell>
        </row>
        <row r="125">
          <cell r="D125" t="str">
            <v>401968.0</v>
          </cell>
          <cell r="E125" t="str">
            <v>COth COGS Rec-Other O/S</v>
          </cell>
        </row>
        <row r="126">
          <cell r="D126" t="str">
            <v>401968.20</v>
          </cell>
          <cell r="E126" t="str">
            <v>COth COGS Rec Paper O/S</v>
          </cell>
        </row>
        <row r="127">
          <cell r="D127" t="str">
            <v>401968.21</v>
          </cell>
          <cell r="E127" t="str">
            <v>COth COGS Rec Plastic O/S</v>
          </cell>
        </row>
        <row r="128">
          <cell r="D128" t="str">
            <v>401968.22</v>
          </cell>
          <cell r="E128" t="str">
            <v>COth COGS Rec Aluminum O/S</v>
          </cell>
        </row>
        <row r="129">
          <cell r="D129" t="str">
            <v>401968.23</v>
          </cell>
          <cell r="E129" t="str">
            <v>COth COGS Rec Tin O/S</v>
          </cell>
        </row>
        <row r="130">
          <cell r="D130" t="str">
            <v>401968.24</v>
          </cell>
          <cell r="E130" t="str">
            <v>COth COGS Rec Metal O/S</v>
          </cell>
        </row>
        <row r="131">
          <cell r="D131" t="str">
            <v>401968.25</v>
          </cell>
          <cell r="E131" t="str">
            <v>COth COGS Rec Glass O/S</v>
          </cell>
        </row>
        <row r="132">
          <cell r="D132" t="str">
            <v>401968.26</v>
          </cell>
          <cell r="E132" t="str">
            <v>COth CoGS Rec Organics O/S</v>
          </cell>
        </row>
        <row r="133">
          <cell r="D133" t="str">
            <v>401968.27</v>
          </cell>
          <cell r="E133" t="str">
            <v>COth COGS Rec Other O/S</v>
          </cell>
        </row>
        <row r="134">
          <cell r="D134" t="str">
            <v>401968.29</v>
          </cell>
          <cell r="E134" t="str">
            <v>COth COGS - Inactive</v>
          </cell>
        </row>
        <row r="135">
          <cell r="D135" t="str">
            <v>401969.0</v>
          </cell>
          <cell r="E135" t="str">
            <v>COth COGS-Legacy Rec O/S</v>
          </cell>
        </row>
        <row r="136">
          <cell r="D136" t="str">
            <v>411968.0</v>
          </cell>
          <cell r="E136" t="str">
            <v>COth COGS Rec-Other I/C</v>
          </cell>
        </row>
        <row r="137">
          <cell r="D137" t="str">
            <v>411968.20</v>
          </cell>
          <cell r="E137" t="str">
            <v>COth COGS Rec Paper I/C</v>
          </cell>
        </row>
        <row r="138">
          <cell r="D138" t="str">
            <v>411968.21</v>
          </cell>
          <cell r="E138" t="str">
            <v>COth COGS Rec Plastic I/C</v>
          </cell>
        </row>
        <row r="139">
          <cell r="D139" t="str">
            <v>411968.22</v>
          </cell>
          <cell r="E139" t="str">
            <v>COth COGS Rec Alum I/C</v>
          </cell>
        </row>
        <row r="140">
          <cell r="D140" t="str">
            <v>411968.23</v>
          </cell>
          <cell r="E140" t="str">
            <v>COth COGS Rec Tin I/C</v>
          </cell>
        </row>
        <row r="141">
          <cell r="D141" t="str">
            <v>411968.24</v>
          </cell>
          <cell r="E141" t="str">
            <v>COth COGS Rec Metal I/C</v>
          </cell>
        </row>
        <row r="142">
          <cell r="D142" t="str">
            <v>411968.25</v>
          </cell>
          <cell r="E142" t="str">
            <v>COth COGS Rec Glass I/C</v>
          </cell>
        </row>
        <row r="143">
          <cell r="D143" t="str">
            <v>411968.26</v>
          </cell>
          <cell r="E143" t="str">
            <v>COth COGS Rec Organics I/C</v>
          </cell>
        </row>
        <row r="144">
          <cell r="D144" t="str">
            <v>411968.27</v>
          </cell>
          <cell r="E144" t="str">
            <v>COth COGS Rec Other I/C</v>
          </cell>
        </row>
        <row r="145">
          <cell r="D145" t="str">
            <v>411969.0</v>
          </cell>
          <cell r="E145" t="str">
            <v>COth COGS Rec-Legacy I/C</v>
          </cell>
        </row>
        <row r="146">
          <cell r="D146" t="str">
            <v>421968.0</v>
          </cell>
          <cell r="E146" t="str">
            <v>Coll Oth COGS Rec-Oth Intra/D</v>
          </cell>
        </row>
        <row r="147">
          <cell r="D147" t="str">
            <v>421968.20</v>
          </cell>
          <cell r="E147" t="str">
            <v>Coll Oth CGS Rec Intra/D Paper</v>
          </cell>
        </row>
        <row r="148">
          <cell r="D148" t="str">
            <v>421968.21</v>
          </cell>
          <cell r="E148" t="str">
            <v>Coll Oth CGS Rec Intra/D Plstc</v>
          </cell>
        </row>
        <row r="149">
          <cell r="D149" t="str">
            <v>421968.22</v>
          </cell>
          <cell r="E149" t="str">
            <v>Coll Oth CGS Rec Intra/D Alum</v>
          </cell>
        </row>
        <row r="150">
          <cell r="D150" t="str">
            <v>421968.23</v>
          </cell>
          <cell r="E150" t="str">
            <v>Coll Oth CGS Rec Intra/D Tin</v>
          </cell>
        </row>
        <row r="151">
          <cell r="D151" t="str">
            <v>421968.24</v>
          </cell>
          <cell r="E151" t="str">
            <v>Coll Oth CGS Rec Intra/D Metl</v>
          </cell>
        </row>
        <row r="152">
          <cell r="D152" t="str">
            <v>421968.25</v>
          </cell>
          <cell r="E152" t="str">
            <v>Coll Oth CGS Rec Intra/D Glas</v>
          </cell>
        </row>
        <row r="153">
          <cell r="D153" t="str">
            <v>421968.26</v>
          </cell>
          <cell r="E153" t="str">
            <v>Coll Oth CGS Rec Intra/D Orgnc</v>
          </cell>
        </row>
        <row r="154">
          <cell r="D154" t="str">
            <v>421968.27</v>
          </cell>
          <cell r="E154" t="str">
            <v>Coll Oth CGS Rec Intra/D Othr</v>
          </cell>
        </row>
        <row r="155">
          <cell r="D155" t="str">
            <v>401992.0</v>
          </cell>
          <cell r="E155" t="str">
            <v>COth Subcontract Haul O/S</v>
          </cell>
        </row>
        <row r="156">
          <cell r="D156" t="str">
            <v>411992.0</v>
          </cell>
          <cell r="E156" t="str">
            <v>COth Subcontract Haul I/C</v>
          </cell>
        </row>
        <row r="157">
          <cell r="D157" t="str">
            <v>421992.0</v>
          </cell>
          <cell r="E157" t="str">
            <v>Coll Othr Subcontract Haul I/D</v>
          </cell>
        </row>
        <row r="158">
          <cell r="D158" t="str">
            <v>19200.0</v>
          </cell>
          <cell r="E158" t="str">
            <v>COth-Disposal Tns O/S</v>
          </cell>
        </row>
        <row r="159">
          <cell r="D159" t="str">
            <v>19201.0</v>
          </cell>
          <cell r="E159" t="str">
            <v>COth-Disposal Tns I/C</v>
          </cell>
        </row>
        <row r="160">
          <cell r="D160" t="str">
            <v>19350.0</v>
          </cell>
          <cell r="E160" t="str">
            <v>COth-OCC Tns O/S</v>
          </cell>
        </row>
        <row r="161">
          <cell r="D161" t="str">
            <v>19351.0</v>
          </cell>
          <cell r="E161" t="str">
            <v>COth-OCC Tns I/C</v>
          </cell>
        </row>
        <row r="162">
          <cell r="D162" t="str">
            <v>19352.0</v>
          </cell>
          <cell r="E162" t="str">
            <v>COth-ONP Tns O/S</v>
          </cell>
        </row>
        <row r="163">
          <cell r="D163" t="str">
            <v>19353.0</v>
          </cell>
          <cell r="E163" t="str">
            <v>COth-ONP Tns I/C</v>
          </cell>
        </row>
        <row r="164">
          <cell r="D164" t="str">
            <v>19398.0</v>
          </cell>
          <cell r="E164" t="str">
            <v>COth-Recyl Oth Tns O/S</v>
          </cell>
        </row>
        <row r="165">
          <cell r="D165" t="str">
            <v>19399.0</v>
          </cell>
          <cell r="E165" t="str">
            <v>COth-Recyl Oth Tns I/C</v>
          </cell>
        </row>
        <row r="166">
          <cell r="D166" t="str">
            <v>19500.0</v>
          </cell>
          <cell r="E166" t="str">
            <v>COth-Net Rate Increase</v>
          </cell>
        </row>
        <row r="167">
          <cell r="D167" t="str">
            <v>19501.0</v>
          </cell>
          <cell r="E167" t="str">
            <v>COth-Fuel Rate Increase</v>
          </cell>
        </row>
        <row r="168">
          <cell r="D168" t="str">
            <v>19502.0</v>
          </cell>
          <cell r="E168" t="str">
            <v>COth-Env Rate Increase</v>
          </cell>
        </row>
        <row r="169">
          <cell r="D169" t="str">
            <v>19530.0</v>
          </cell>
          <cell r="E169" t="str">
            <v>COth-New Business Rev</v>
          </cell>
        </row>
        <row r="170">
          <cell r="D170" t="str">
            <v>19535.0</v>
          </cell>
          <cell r="E170" t="str">
            <v>COth-New Business Units</v>
          </cell>
        </row>
        <row r="171">
          <cell r="D171" t="str">
            <v>19540.0</v>
          </cell>
          <cell r="E171" t="str">
            <v>COth-Lost Business Rev</v>
          </cell>
        </row>
        <row r="172">
          <cell r="D172" t="str">
            <v>19545.0</v>
          </cell>
          <cell r="E172" t="str">
            <v>COth-Lost Business Units</v>
          </cell>
        </row>
        <row r="173">
          <cell r="D173" t="str">
            <v>19547.0</v>
          </cell>
          <cell r="E173" t="str">
            <v>COth-Inc/(Dec) Exist Rev</v>
          </cell>
        </row>
        <row r="174">
          <cell r="D174" t="str">
            <v>19549.0</v>
          </cell>
          <cell r="E174" t="str">
            <v>COth-Inc/(Dec) Exist Units</v>
          </cell>
        </row>
        <row r="175">
          <cell r="D175" t="str">
            <v>19550.0</v>
          </cell>
          <cell r="E175" t="str">
            <v>COth-Franchise Busin Rev</v>
          </cell>
        </row>
        <row r="176">
          <cell r="D176" t="str">
            <v>19555.0</v>
          </cell>
          <cell r="E176" t="str">
            <v>COth-Franchise Busin Units</v>
          </cell>
        </row>
        <row r="177">
          <cell r="D177" t="str">
            <v>19560.0</v>
          </cell>
          <cell r="E177" t="str">
            <v>COth-New Temp Rev</v>
          </cell>
        </row>
        <row r="178">
          <cell r="D178" t="str">
            <v>19565.0</v>
          </cell>
          <cell r="E178" t="str">
            <v>COth-New Temp Units</v>
          </cell>
        </row>
        <row r="179">
          <cell r="D179" t="str">
            <v>19570.0</v>
          </cell>
          <cell r="E179" t="str">
            <v>COth-Season inc/(dec) Rev</v>
          </cell>
        </row>
        <row r="180">
          <cell r="D180" t="str">
            <v>19575.0</v>
          </cell>
          <cell r="E180" t="str">
            <v>COth-Season inc/(dec) Unit</v>
          </cell>
        </row>
        <row r="181">
          <cell r="D181" t="str">
            <v>19525.0</v>
          </cell>
          <cell r="E181" t="str">
            <v>Inactive1</v>
          </cell>
        </row>
        <row r="182">
          <cell r="D182" t="str">
            <v>19001.0</v>
          </cell>
          <cell r="E182" t="str">
            <v>COTH-Key Statistic</v>
          </cell>
        </row>
        <row r="183">
          <cell r="D183" t="str">
            <v>19003.0</v>
          </cell>
          <cell r="E183" t="str">
            <v>COTH-Driver Hours</v>
          </cell>
        </row>
        <row r="184">
          <cell r="D184" t="str">
            <v>19004.0</v>
          </cell>
          <cell r="E184" t="str">
            <v>COTH-Helper Hours</v>
          </cell>
        </row>
        <row r="185">
          <cell r="D185" t="str">
            <v>19012.0</v>
          </cell>
          <cell r="E185" t="str">
            <v>COTH-Engine Hours</v>
          </cell>
        </row>
        <row r="186">
          <cell r="D186" t="str">
            <v>19100.0</v>
          </cell>
          <cell r="E186" t="str">
            <v>COTH-Trucks/Roll-Off</v>
          </cell>
        </row>
        <row r="187">
          <cell r="D187" t="str">
            <v>19122.0</v>
          </cell>
          <cell r="E187" t="str">
            <v>COTH-Trucks/RPV Other</v>
          </cell>
        </row>
        <row r="188">
          <cell r="D188" t="str">
            <v>19125.0</v>
          </cell>
          <cell r="E188" t="str">
            <v>COTH-Tractors</v>
          </cell>
        </row>
        <row r="189">
          <cell r="D189" t="str">
            <v>19505.0</v>
          </cell>
          <cell r="E189" t="str">
            <v>COth-Budgeted Sales</v>
          </cell>
        </row>
        <row r="190">
          <cell r="D190" t="str">
            <v>19510.0</v>
          </cell>
          <cell r="E190" t="str">
            <v>COth-Prior Mth End Revenu</v>
          </cell>
        </row>
        <row r="191">
          <cell r="D191" t="str">
            <v>19515.0</v>
          </cell>
          <cell r="E191" t="str">
            <v>COth-Prior Mth Ending Unit</v>
          </cell>
        </row>
        <row r="192">
          <cell r="D192" t="str">
            <v>19520.0</v>
          </cell>
          <cell r="E192" t="str">
            <v>COth-Increm Rev/WrkDy</v>
          </cell>
        </row>
        <row r="193">
          <cell r="D193" t="str">
            <v>19980.0</v>
          </cell>
          <cell r="E193" t="str">
            <v>COth-PI Rest</v>
          </cell>
        </row>
        <row r="194">
          <cell r="D194" t="str">
            <v>19981.0</v>
          </cell>
          <cell r="E194" t="str">
            <v>COth-PI Open</v>
          </cell>
        </row>
        <row r="195">
          <cell r="D195" t="str">
            <v>19990.0</v>
          </cell>
          <cell r="E195" t="str">
            <v>Coth-Franch/Muni PI</v>
          </cell>
        </row>
        <row r="196">
          <cell r="D196" t="str">
            <v>19995.10</v>
          </cell>
          <cell r="E196" t="str">
            <v>COTH-Restrict</v>
          </cell>
        </row>
        <row r="197">
          <cell r="D197" t="str">
            <v>19995.40</v>
          </cell>
          <cell r="E197" t="str">
            <v>COTH-w/o Restrict</v>
          </cell>
        </row>
        <row r="198">
          <cell r="D198" t="str">
            <v>19995.90</v>
          </cell>
          <cell r="E198" t="str">
            <v>COTH-Franch/Muni</v>
          </cell>
        </row>
        <row r="199">
          <cell r="D199" t="str">
            <v>19996.10</v>
          </cell>
          <cell r="E199" t="str">
            <v>COTH-Rev Restrict</v>
          </cell>
        </row>
        <row r="200">
          <cell r="D200" t="str">
            <v>19996.40</v>
          </cell>
          <cell r="E200" t="str">
            <v>COTH-Rev w/o Restrict</v>
          </cell>
        </row>
        <row r="201">
          <cell r="D201" t="str">
            <v>19996.90</v>
          </cell>
          <cell r="E201" t="str">
            <v>COTH-Rev Franch/Muni</v>
          </cell>
        </row>
        <row r="202">
          <cell r="D202" t="str">
            <v>19000.0</v>
          </cell>
          <cell r="E202" t="str">
            <v>COTH-Workdays</v>
          </cell>
        </row>
        <row r="203">
          <cell r="D203" t="str">
            <v>81200.0</v>
          </cell>
          <cell r="E203" t="str">
            <v>Comm Drivers</v>
          </cell>
        </row>
        <row r="204">
          <cell r="D204" t="str">
            <v>81201.0</v>
          </cell>
          <cell r="E204" t="str">
            <v>Comm Helpers</v>
          </cell>
        </row>
        <row r="205">
          <cell r="D205" t="str">
            <v>12600.0</v>
          </cell>
          <cell r="E205" t="str">
            <v>R1 Com/Prm-Rate Inc</v>
          </cell>
        </row>
        <row r="206">
          <cell r="D206" t="str">
            <v>12601.0</v>
          </cell>
          <cell r="E206" t="str">
            <v>R1 Com/Prm-Rate Dec</v>
          </cell>
        </row>
        <row r="207">
          <cell r="D207" t="str">
            <v>12605.0</v>
          </cell>
          <cell r="E207" t="str">
            <v>R1 Com/Prm-Active Loc</v>
          </cell>
        </row>
        <row r="208">
          <cell r="D208" t="str">
            <v>12630.0</v>
          </cell>
          <cell r="E208" t="str">
            <v>R1 Com/Prm-New Bus Rev</v>
          </cell>
        </row>
        <row r="209">
          <cell r="D209" t="str">
            <v>12635.0</v>
          </cell>
          <cell r="E209" t="str">
            <v>R1 Com/Prm-New Bus Yds</v>
          </cell>
        </row>
        <row r="210">
          <cell r="D210" t="str">
            <v>12636.0</v>
          </cell>
          <cell r="E210" t="str">
            <v>R1 Com/Prm-New Bus-Loc</v>
          </cell>
        </row>
        <row r="211">
          <cell r="D211" t="str">
            <v>12640.0</v>
          </cell>
          <cell r="E211" t="str">
            <v>R1 Com/Prm-Lost Bus Rev</v>
          </cell>
        </row>
        <row r="212">
          <cell r="D212" t="str">
            <v>12645.0</v>
          </cell>
          <cell r="E212" t="str">
            <v>R1 Com/Prm-Lost Bus Yds</v>
          </cell>
        </row>
        <row r="213">
          <cell r="D213" t="str">
            <v>12646.0</v>
          </cell>
          <cell r="E213" t="str">
            <v>R1 Com/Prm-Lost Bus-Loc</v>
          </cell>
        </row>
        <row r="214">
          <cell r="D214" t="str">
            <v>12648.0</v>
          </cell>
          <cell r="E214" t="str">
            <v>R1 Com/Prm-Change Srv Rev</v>
          </cell>
        </row>
        <row r="215">
          <cell r="D215" t="str">
            <v>12650.0</v>
          </cell>
          <cell r="E215" t="str">
            <v>R1 Com/Prm-Franch Rev +/-</v>
          </cell>
        </row>
        <row r="216">
          <cell r="D216" t="str">
            <v>12655.0</v>
          </cell>
          <cell r="E216" t="str">
            <v>R1 Com/Prm-Franch Yds +/-</v>
          </cell>
        </row>
        <row r="217">
          <cell r="D217" t="str">
            <v>12660.0</v>
          </cell>
          <cell r="E217" t="str">
            <v>R1 Com/Temp-New Rev</v>
          </cell>
        </row>
        <row r="218">
          <cell r="D218" t="str">
            <v>12665.0</v>
          </cell>
          <cell r="E218" t="str">
            <v>R1 Com/Temp-New Yds</v>
          </cell>
        </row>
        <row r="219">
          <cell r="D219" t="str">
            <v>12200.0</v>
          </cell>
          <cell r="E219" t="str">
            <v>Com-Disposal Tns-O/S</v>
          </cell>
        </row>
        <row r="220">
          <cell r="D220" t="str">
            <v>12201.0</v>
          </cell>
          <cell r="E220" t="str">
            <v>Com-Disposal Tns-I/C</v>
          </cell>
        </row>
        <row r="221">
          <cell r="D221" t="str">
            <v>12299.0</v>
          </cell>
          <cell r="E221" t="str">
            <v>Com-Disposal Tns-Legacy</v>
          </cell>
        </row>
        <row r="222">
          <cell r="D222" t="str">
            <v>12350.0</v>
          </cell>
          <cell r="E222" t="str">
            <v>Com-OCC Tns O/S</v>
          </cell>
        </row>
        <row r="223">
          <cell r="D223" t="str">
            <v>12351.0</v>
          </cell>
          <cell r="E223" t="str">
            <v>Com-OCC Tns I/C</v>
          </cell>
        </row>
        <row r="224">
          <cell r="D224" t="str">
            <v>12352.0</v>
          </cell>
          <cell r="E224" t="str">
            <v>Com-ONP Tns O/S</v>
          </cell>
        </row>
        <row r="225">
          <cell r="D225" t="str">
            <v>12353.0</v>
          </cell>
          <cell r="E225" t="str">
            <v>Com-ONP Tns I/C</v>
          </cell>
        </row>
        <row r="226">
          <cell r="D226" t="str">
            <v>12390.0</v>
          </cell>
          <cell r="E226" t="str">
            <v>Com-Recy Tns Legacy O/S</v>
          </cell>
        </row>
        <row r="227">
          <cell r="D227" t="str">
            <v>12398.0</v>
          </cell>
          <cell r="E227" t="str">
            <v>Com-Recyl Oth Tns O/S</v>
          </cell>
        </row>
        <row r="228">
          <cell r="D228" t="str">
            <v>12399.0</v>
          </cell>
          <cell r="E228" t="str">
            <v>Com-Recyl Oth Tns I/C</v>
          </cell>
        </row>
        <row r="229">
          <cell r="D229" t="str">
            <v>12500.0</v>
          </cell>
          <cell r="E229" t="str">
            <v>Com-Net Rate Increase</v>
          </cell>
        </row>
        <row r="230">
          <cell r="D230" t="str">
            <v>12501.0</v>
          </cell>
          <cell r="E230" t="str">
            <v>Com-Fuel Rate Increase</v>
          </cell>
        </row>
        <row r="231">
          <cell r="D231" t="str">
            <v>12502.0</v>
          </cell>
          <cell r="E231" t="str">
            <v>Com-Env Rate Increase</v>
          </cell>
        </row>
        <row r="232">
          <cell r="D232" t="str">
            <v>12508.0</v>
          </cell>
          <cell r="E232" t="str">
            <v>Com-PY/E Def Loc</v>
          </cell>
        </row>
        <row r="233">
          <cell r="D233" t="str">
            <v>12530.0</v>
          </cell>
          <cell r="E233" t="str">
            <v>Com-New Bus Rev Perm OM</v>
          </cell>
        </row>
        <row r="234">
          <cell r="D234" t="str">
            <v>12532.0</v>
          </cell>
          <cell r="E234" t="str">
            <v>Com-New Bus Locs Perm OM</v>
          </cell>
        </row>
        <row r="235">
          <cell r="D235" t="str">
            <v>12535.0</v>
          </cell>
          <cell r="E235" t="str">
            <v>Com-New Bus Yds Perm OM</v>
          </cell>
        </row>
        <row r="236">
          <cell r="D236" t="str">
            <v>12540.0</v>
          </cell>
          <cell r="E236" t="str">
            <v>Com-Lost Bus Rev Perm OM</v>
          </cell>
        </row>
        <row r="237">
          <cell r="D237" t="str">
            <v>12542.0</v>
          </cell>
          <cell r="E237" t="str">
            <v>Com-Lost Bus Locs Perm OM</v>
          </cell>
        </row>
        <row r="238">
          <cell r="D238" t="str">
            <v>12545.0</v>
          </cell>
          <cell r="E238" t="str">
            <v>Com-Lost Bus Yds Perm OM</v>
          </cell>
        </row>
        <row r="239">
          <cell r="D239" t="str">
            <v>12546.0</v>
          </cell>
          <cell r="E239" t="str">
            <v>Com-Def Lost Locs Perm OM</v>
          </cell>
        </row>
        <row r="240">
          <cell r="D240" t="str">
            <v>12547.0</v>
          </cell>
          <cell r="E240" t="str">
            <v>Com-Inc/(Dec) Exist Rev Perm OS</v>
          </cell>
        </row>
        <row r="241">
          <cell r="D241" t="str">
            <v>12549.0</v>
          </cell>
          <cell r="E241" t="str">
            <v>Com-Inc/(Dec) Exist Yds Perm OM</v>
          </cell>
        </row>
        <row r="242">
          <cell r="D242" t="str">
            <v>12550.0</v>
          </cell>
          <cell r="E242" t="str">
            <v>Com-Inc/(Dec) Franch Rev</v>
          </cell>
        </row>
        <row r="243">
          <cell r="D243" t="str">
            <v>12555.0</v>
          </cell>
          <cell r="E243" t="str">
            <v>Com-Inc/(Dec) Franch Yds</v>
          </cell>
        </row>
        <row r="244">
          <cell r="D244" t="str">
            <v>12560.0</v>
          </cell>
          <cell r="E244" t="str">
            <v>Com-Inc/(Dec) Temp OM Rev</v>
          </cell>
        </row>
        <row r="245">
          <cell r="D245" t="str">
            <v>12565.0</v>
          </cell>
          <cell r="E245" t="str">
            <v>Com-Inc/(Dec) Temp OM Yards</v>
          </cell>
        </row>
        <row r="246">
          <cell r="D246" t="str">
            <v>12570.0</v>
          </cell>
          <cell r="E246" t="str">
            <v>Com-Inc/(Dec) Acq Rev</v>
          </cell>
        </row>
        <row r="247">
          <cell r="D247" t="str">
            <v>12575.0</v>
          </cell>
          <cell r="E247" t="str">
            <v>Com-Inc/(Dec) Acq Yards</v>
          </cell>
        </row>
        <row r="248">
          <cell r="D248" t="str">
            <v>12000.0</v>
          </cell>
          <cell r="E248" t="str">
            <v>Com-Workdays</v>
          </cell>
        </row>
        <row r="249">
          <cell r="D249" t="str">
            <v>12001.0</v>
          </cell>
          <cell r="E249" t="str">
            <v>Com-Yards Serviced</v>
          </cell>
        </row>
        <row r="250">
          <cell r="D250" t="str">
            <v>12002.0</v>
          </cell>
          <cell r="E250" t="str">
            <v>Com-Routes</v>
          </cell>
        </row>
        <row r="251">
          <cell r="D251" t="str">
            <v>12003.0</v>
          </cell>
          <cell r="E251" t="str">
            <v>Com-Driver Hours</v>
          </cell>
        </row>
        <row r="252">
          <cell r="D252" t="str">
            <v>12004.0</v>
          </cell>
          <cell r="E252" t="str">
            <v>Com-Helper Hours</v>
          </cell>
        </row>
        <row r="253">
          <cell r="D253" t="str">
            <v>12005.0</v>
          </cell>
          <cell r="E253" t="str">
            <v>Com-Locations</v>
          </cell>
        </row>
        <row r="254">
          <cell r="D254" t="str">
            <v>12006.0</v>
          </cell>
          <cell r="E254" t="str">
            <v>Com-Yards Billed</v>
          </cell>
        </row>
        <row r="255">
          <cell r="D255" t="str">
            <v>12012.0</v>
          </cell>
          <cell r="E255" t="str">
            <v>Com-Engine Hours</v>
          </cell>
        </row>
        <row r="256">
          <cell r="D256" t="str">
            <v>12100.0</v>
          </cell>
          <cell r="E256" t="str">
            <v>Com-Trucks/Rolloff</v>
          </cell>
        </row>
        <row r="257">
          <cell r="D257" t="str">
            <v>12105.0</v>
          </cell>
          <cell r="E257" t="str">
            <v>Com-Trucks/REL</v>
          </cell>
        </row>
        <row r="258">
          <cell r="D258" t="str">
            <v>12110.0</v>
          </cell>
          <cell r="E258" t="str">
            <v>Com-Trucks/FEL</v>
          </cell>
        </row>
        <row r="259">
          <cell r="D259" t="str">
            <v>12115.0</v>
          </cell>
          <cell r="E259" t="str">
            <v>Com-Trucks/ASL</v>
          </cell>
        </row>
        <row r="260">
          <cell r="D260" t="str">
            <v>12120.0</v>
          </cell>
          <cell r="E260" t="str">
            <v>Com-Trucks/Recycle</v>
          </cell>
        </row>
        <row r="261">
          <cell r="D261" t="str">
            <v>12122.0</v>
          </cell>
          <cell r="E261" t="str">
            <v>Com-Trucks/RPV Other</v>
          </cell>
        </row>
        <row r="262">
          <cell r="D262" t="str">
            <v>12130.0</v>
          </cell>
          <cell r="E262" t="str">
            <v>Com-Cont/Comp Count</v>
          </cell>
        </row>
        <row r="263">
          <cell r="D263" t="str">
            <v>12131.0</v>
          </cell>
          <cell r="E263" t="str">
            <v>Com-Toters</v>
          </cell>
        </row>
        <row r="264">
          <cell r="D264" t="str">
            <v>12132.0</v>
          </cell>
          <cell r="E264" t="str">
            <v>Com-Recycle Bins</v>
          </cell>
        </row>
        <row r="265">
          <cell r="D265" t="str">
            <v>12190.0</v>
          </cell>
          <cell r="E265" t="str">
            <v>Com-Trucks/Average Age</v>
          </cell>
        </row>
        <row r="266">
          <cell r="D266" t="str">
            <v>12505.0</v>
          </cell>
          <cell r="E266" t="str">
            <v>Com-Svc Rev</v>
          </cell>
        </row>
        <row r="267">
          <cell r="D267" t="str">
            <v>12510.0</v>
          </cell>
          <cell r="E267" t="str">
            <v>Com-Prior Mth Rev</v>
          </cell>
        </row>
        <row r="268">
          <cell r="D268" t="str">
            <v>12515.0</v>
          </cell>
          <cell r="E268" t="str">
            <v>Com-Prior Mth Yards</v>
          </cell>
        </row>
        <row r="269">
          <cell r="D269" t="str">
            <v>12525.0</v>
          </cell>
          <cell r="E269" t="str">
            <v>Com-Yards/Wkdys</v>
          </cell>
        </row>
        <row r="270">
          <cell r="D270" t="str">
            <v>12980.0</v>
          </cell>
          <cell r="E270" t="str">
            <v>Com-Perm PI-Rest</v>
          </cell>
        </row>
        <row r="271">
          <cell r="D271" t="str">
            <v>12981.0</v>
          </cell>
          <cell r="E271" t="str">
            <v>Com-Perm PI-Open</v>
          </cell>
        </row>
        <row r="272">
          <cell r="D272" t="str">
            <v>12985.0</v>
          </cell>
          <cell r="E272" t="str">
            <v>Com-Temp PI-Rest</v>
          </cell>
        </row>
        <row r="273">
          <cell r="D273" t="str">
            <v>12986.0</v>
          </cell>
          <cell r="E273" t="str">
            <v>Com-Temp PI-Open</v>
          </cell>
        </row>
        <row r="274">
          <cell r="D274" t="str">
            <v>12990.0</v>
          </cell>
          <cell r="E274" t="str">
            <v>Com-Franch/Muni Perm</v>
          </cell>
        </row>
        <row r="275">
          <cell r="D275" t="str">
            <v>12991.0</v>
          </cell>
          <cell r="E275" t="str">
            <v>Com-Franch/Muni Temp</v>
          </cell>
        </row>
        <row r="276">
          <cell r="D276" t="str">
            <v>12995.10</v>
          </cell>
          <cell r="E276" t="str">
            <v>Com-Perm Restrict</v>
          </cell>
        </row>
        <row r="277">
          <cell r="D277" t="str">
            <v>12995.40</v>
          </cell>
          <cell r="E277" t="str">
            <v>Com-Perm w/o Restrict</v>
          </cell>
        </row>
        <row r="278">
          <cell r="D278" t="str">
            <v>12995.70</v>
          </cell>
          <cell r="E278" t="str">
            <v>Com-Temp Restrict</v>
          </cell>
        </row>
        <row r="279">
          <cell r="D279" t="str">
            <v>12995.80</v>
          </cell>
          <cell r="E279" t="str">
            <v>Com-Temp w/o Restrict</v>
          </cell>
        </row>
        <row r="280">
          <cell r="D280" t="str">
            <v>12995.90</v>
          </cell>
          <cell r="E280" t="str">
            <v>Com-Perm Franch/Muni</v>
          </cell>
        </row>
        <row r="281">
          <cell r="D281" t="str">
            <v>12995.100</v>
          </cell>
          <cell r="E281" t="str">
            <v>Com-Temp Franch/Muni</v>
          </cell>
        </row>
        <row r="282">
          <cell r="D282" t="str">
            <v>12996.10</v>
          </cell>
          <cell r="E282" t="str">
            <v>Com-Perm Rev Restrict</v>
          </cell>
        </row>
        <row r="283">
          <cell r="D283" t="str">
            <v>12996.40</v>
          </cell>
          <cell r="E283" t="str">
            <v>Com-Perm Rev w/o Restrict</v>
          </cell>
        </row>
        <row r="284">
          <cell r="D284" t="str">
            <v>12996.70</v>
          </cell>
          <cell r="E284" t="str">
            <v>Com-Temp Rev Restrict</v>
          </cell>
        </row>
        <row r="285">
          <cell r="D285" t="str">
            <v>12996.80</v>
          </cell>
          <cell r="E285" t="str">
            <v>Com-Temp Rev w/o Restrict</v>
          </cell>
        </row>
        <row r="286">
          <cell r="D286" t="str">
            <v>12996.90</v>
          </cell>
          <cell r="E286" t="str">
            <v>Com-Perm Franch/Muni Rev</v>
          </cell>
        </row>
        <row r="287">
          <cell r="D287" t="str">
            <v>12996.100</v>
          </cell>
          <cell r="E287" t="str">
            <v>Com-Temp Franch/Muni Rev</v>
          </cell>
        </row>
        <row r="288">
          <cell r="D288" t="str">
            <v>12116.0</v>
          </cell>
          <cell r="E288" t="str">
            <v>Com-Trucks/MSL</v>
          </cell>
        </row>
        <row r="289">
          <cell r="D289" t="str">
            <v>12007.0</v>
          </cell>
          <cell r="E289" t="str">
            <v>Com-Perm OM Locations</v>
          </cell>
        </row>
        <row r="290">
          <cell r="D290" t="str">
            <v>12505.10</v>
          </cell>
          <cell r="E290" t="str">
            <v>Com-Svc Rev OM</v>
          </cell>
        </row>
        <row r="291">
          <cell r="D291" t="str">
            <v>12505.12</v>
          </cell>
          <cell r="E291" t="str">
            <v>Com-Svc Rev Franch</v>
          </cell>
        </row>
        <row r="292">
          <cell r="D292" t="str">
            <v>12510.10</v>
          </cell>
          <cell r="E292" t="str">
            <v>Com-Prior Mth OM Rev</v>
          </cell>
        </row>
        <row r="293">
          <cell r="D293" t="str">
            <v>12510.12</v>
          </cell>
          <cell r="E293" t="str">
            <v>Com-Prior Mth Franch Rev</v>
          </cell>
        </row>
        <row r="294">
          <cell r="D294" t="str">
            <v>12515.10</v>
          </cell>
          <cell r="E294" t="str">
            <v>Com-Prior Mth OM Yards</v>
          </cell>
        </row>
        <row r="295">
          <cell r="D295" t="str">
            <v>12515.12</v>
          </cell>
          <cell r="E295" t="str">
            <v>Com-Prior Mth Franch Yards</v>
          </cell>
        </row>
        <row r="296">
          <cell r="D296" t="str">
            <v>12520.0</v>
          </cell>
          <cell r="E296" t="str">
            <v>Com-Rev/Wkdys</v>
          </cell>
        </row>
        <row r="297">
          <cell r="D297" t="str">
            <v>12520.10</v>
          </cell>
          <cell r="E297" t="str">
            <v>Com-Rev/Wkdys OM</v>
          </cell>
        </row>
        <row r="298">
          <cell r="D298" t="str">
            <v>12520.12</v>
          </cell>
          <cell r="E298" t="str">
            <v>Com-Rev/Wkdys Franch</v>
          </cell>
        </row>
        <row r="299">
          <cell r="D299" t="str">
            <v>12525.10</v>
          </cell>
          <cell r="E299" t="str">
            <v>Com-Yards/Wkdys OM</v>
          </cell>
        </row>
        <row r="300">
          <cell r="D300" t="str">
            <v>12525.12</v>
          </cell>
          <cell r="E300" t="str">
            <v>Com-Yards/Wkdys Franch</v>
          </cell>
        </row>
        <row r="301">
          <cell r="D301" t="str">
            <v>12570.10</v>
          </cell>
          <cell r="E301" t="str">
            <v>Com-Inc/(Dec) Acq Rev OM</v>
          </cell>
        </row>
        <row r="302">
          <cell r="D302" t="str">
            <v>12570.12</v>
          </cell>
          <cell r="E302" t="str">
            <v>Com-Inc/(Dec) Acq Rev Franch</v>
          </cell>
        </row>
        <row r="303">
          <cell r="D303" t="str">
            <v>12575.10</v>
          </cell>
          <cell r="E303" t="str">
            <v>Com-Inc/(Dec) Acq Yards OM</v>
          </cell>
        </row>
        <row r="304">
          <cell r="D304" t="str">
            <v>12575.12</v>
          </cell>
          <cell r="E304" t="str">
            <v>Com-Inc/(Dec) Acq Yards Franch</v>
          </cell>
        </row>
        <row r="305">
          <cell r="D305" t="str">
            <v>12507.10</v>
          </cell>
          <cell r="E305" t="str">
            <v>Com-Bud Yards OM</v>
          </cell>
        </row>
        <row r="306">
          <cell r="D306" t="str">
            <v>12507.12</v>
          </cell>
          <cell r="E306" t="str">
            <v>Com-Bud Yards Franch</v>
          </cell>
        </row>
        <row r="307">
          <cell r="D307" t="str">
            <v>301200.0</v>
          </cell>
          <cell r="E307" t="str">
            <v>Comm Default O/S</v>
          </cell>
        </row>
        <row r="308">
          <cell r="D308" t="str">
            <v>301210.0</v>
          </cell>
          <cell r="E308" t="str">
            <v>Comm Perm O/S</v>
          </cell>
        </row>
        <row r="309">
          <cell r="D309" t="str">
            <v>301210.10</v>
          </cell>
          <cell r="E309" t="str">
            <v>Comm Perm O/S Stand Charge</v>
          </cell>
        </row>
        <row r="310">
          <cell r="D310" t="str">
            <v>301210.11</v>
          </cell>
          <cell r="E310" t="str">
            <v>Comm Perm O/S Haul Charge</v>
          </cell>
        </row>
        <row r="311">
          <cell r="D311" t="str">
            <v>301210.12</v>
          </cell>
          <cell r="E311" t="str">
            <v>Comm Perm O/S Adjust</v>
          </cell>
        </row>
        <row r="312">
          <cell r="D312" t="str">
            <v>301210.13</v>
          </cell>
          <cell r="E312" t="str">
            <v>Comm Perm O/S Inactive</v>
          </cell>
        </row>
        <row r="313">
          <cell r="D313" t="str">
            <v>301215.0</v>
          </cell>
          <cell r="E313" t="str">
            <v>Comm Temp O/S</v>
          </cell>
        </row>
        <row r="314">
          <cell r="D314" t="str">
            <v>301215.10</v>
          </cell>
          <cell r="E314" t="str">
            <v>Comm Temp O/S Stand Charge</v>
          </cell>
        </row>
        <row r="315">
          <cell r="D315" t="str">
            <v>301215.11</v>
          </cell>
          <cell r="E315" t="str">
            <v>Comm Temp O/S Haul Charge</v>
          </cell>
        </row>
        <row r="316">
          <cell r="D316" t="str">
            <v>301215.12</v>
          </cell>
          <cell r="E316" t="str">
            <v>Comm Temp O/S Adjust</v>
          </cell>
        </row>
        <row r="317">
          <cell r="D317" t="str">
            <v>301215.13</v>
          </cell>
          <cell r="E317" t="str">
            <v>Comm Temp O/S Inactive</v>
          </cell>
        </row>
        <row r="318">
          <cell r="D318" t="str">
            <v>301220.0</v>
          </cell>
          <cell r="E318" t="str">
            <v>Comm Recy Default O/S</v>
          </cell>
        </row>
        <row r="319">
          <cell r="D319" t="str">
            <v>301225.0</v>
          </cell>
          <cell r="E319" t="str">
            <v>Comm Recy Perm O/S</v>
          </cell>
        </row>
        <row r="320">
          <cell r="D320" t="str">
            <v>301225.10</v>
          </cell>
          <cell r="E320" t="str">
            <v>Comm Recy O/S Stand Chge</v>
          </cell>
        </row>
        <row r="321">
          <cell r="D321" t="str">
            <v>301225.11</v>
          </cell>
          <cell r="E321" t="str">
            <v>Comm Recy O/S Haul Chge</v>
          </cell>
        </row>
        <row r="322">
          <cell r="D322" t="str">
            <v>301225.12</v>
          </cell>
          <cell r="E322" t="str">
            <v>Comm Recy O/S Adjust</v>
          </cell>
        </row>
        <row r="323">
          <cell r="D323" t="str">
            <v>301225.13</v>
          </cell>
          <cell r="E323" t="str">
            <v>Comm Recy O/S Inactive</v>
          </cell>
        </row>
        <row r="324">
          <cell r="D324" t="str">
            <v>301230.0</v>
          </cell>
          <cell r="E324" t="str">
            <v>Comm Recy Temp O/S</v>
          </cell>
        </row>
        <row r="325">
          <cell r="D325" t="str">
            <v>301230.10</v>
          </cell>
          <cell r="E325" t="str">
            <v>Comm Recy O/S Stand Charge</v>
          </cell>
        </row>
        <row r="326">
          <cell r="D326" t="str">
            <v>301230.11</v>
          </cell>
          <cell r="E326" t="str">
            <v>Comm Recy O/S Haul Charge</v>
          </cell>
        </row>
        <row r="327">
          <cell r="D327" t="str">
            <v>301230.12</v>
          </cell>
          <cell r="E327" t="str">
            <v>Comm Recy O/S Temp Adj</v>
          </cell>
        </row>
        <row r="328">
          <cell r="D328" t="str">
            <v>301230.13</v>
          </cell>
          <cell r="E328" t="str">
            <v>Comm Recy O/S Temp Inactive</v>
          </cell>
        </row>
        <row r="329">
          <cell r="D329" t="str">
            <v>301250.0</v>
          </cell>
          <cell r="E329" t="str">
            <v>Comm Subcntrct O/S</v>
          </cell>
        </row>
        <row r="330">
          <cell r="D330" t="str">
            <v>301260.0</v>
          </cell>
          <cell r="E330" t="str">
            <v>Comm SOM-OCC O/S</v>
          </cell>
        </row>
        <row r="331">
          <cell r="D331" t="str">
            <v>301261.0</v>
          </cell>
          <cell r="E331" t="str">
            <v>Comm SOM-ONP O/S</v>
          </cell>
        </row>
        <row r="332">
          <cell r="D332" t="str">
            <v>301268.0</v>
          </cell>
          <cell r="E332" t="str">
            <v>Comm SOM-Oth O/S</v>
          </cell>
        </row>
        <row r="333">
          <cell r="D333" t="str">
            <v>301268.20</v>
          </cell>
          <cell r="E333" t="str">
            <v>Comm SOM-Paper O/S</v>
          </cell>
        </row>
        <row r="334">
          <cell r="D334" t="str">
            <v>301268.21</v>
          </cell>
          <cell r="E334" t="str">
            <v>Comm SOM-Plastic O/S</v>
          </cell>
        </row>
        <row r="335">
          <cell r="D335" t="str">
            <v>301268.22</v>
          </cell>
          <cell r="E335" t="str">
            <v>Comm SOM-Aluminum O/S</v>
          </cell>
        </row>
        <row r="336">
          <cell r="D336" t="str">
            <v>301268.23</v>
          </cell>
          <cell r="E336" t="str">
            <v>Comm SOM-Tin O/S</v>
          </cell>
        </row>
        <row r="337">
          <cell r="D337" t="str">
            <v>301268.24</v>
          </cell>
          <cell r="E337" t="str">
            <v>Comm SOM-Metal O/S</v>
          </cell>
        </row>
        <row r="338">
          <cell r="D338" t="str">
            <v>301268.25</v>
          </cell>
          <cell r="E338" t="str">
            <v>Comm SOM-Glass O/S</v>
          </cell>
        </row>
        <row r="339">
          <cell r="D339" t="str">
            <v>301268.26</v>
          </cell>
          <cell r="E339" t="str">
            <v>Comm SOM-Organics O/S</v>
          </cell>
        </row>
        <row r="340">
          <cell r="D340" t="str">
            <v>301268.27</v>
          </cell>
          <cell r="E340" t="str">
            <v>Comm SOM-Other O/S</v>
          </cell>
        </row>
        <row r="341">
          <cell r="D341" t="str">
            <v>301269.0</v>
          </cell>
          <cell r="E341" t="str">
            <v>Comm SOM-Legacy O/S</v>
          </cell>
        </row>
        <row r="342">
          <cell r="D342" t="str">
            <v>301290.0</v>
          </cell>
          <cell r="E342" t="str">
            <v>Comm FF Pass Thru O/S</v>
          </cell>
        </row>
        <row r="343">
          <cell r="D343" t="str">
            <v>301295.0</v>
          </cell>
          <cell r="E343" t="str">
            <v>Comm Env Fee O/S</v>
          </cell>
        </row>
        <row r="344">
          <cell r="D344" t="str">
            <v>301296.0</v>
          </cell>
          <cell r="E344" t="str">
            <v>Comm Fuel Fee O/S</v>
          </cell>
        </row>
        <row r="345">
          <cell r="D345" t="str">
            <v>301297.0</v>
          </cell>
          <cell r="E345" t="str">
            <v>Comm Resale of New Assets O/S</v>
          </cell>
        </row>
        <row r="346">
          <cell r="D346" t="str">
            <v>301298.0</v>
          </cell>
          <cell r="E346" t="str">
            <v>Comm Donated Services</v>
          </cell>
        </row>
        <row r="347">
          <cell r="D347" t="str">
            <v>301299.0</v>
          </cell>
          <cell r="E347" t="str">
            <v>Comm Other O/S</v>
          </cell>
        </row>
        <row r="348">
          <cell r="D348" t="str">
            <v>311200.0</v>
          </cell>
          <cell r="E348" t="str">
            <v>Comm Default I/C</v>
          </cell>
        </row>
        <row r="349">
          <cell r="D349" t="str">
            <v>311210.0</v>
          </cell>
          <cell r="E349" t="str">
            <v>Comm Perm I/C</v>
          </cell>
        </row>
        <row r="350">
          <cell r="D350" t="str">
            <v>311220.0</v>
          </cell>
          <cell r="E350" t="str">
            <v>Comm Rec I/C</v>
          </cell>
        </row>
        <row r="351">
          <cell r="D351" t="str">
            <v>311250.0</v>
          </cell>
          <cell r="E351" t="str">
            <v>Comm Subcontrct I/C</v>
          </cell>
        </row>
        <row r="352">
          <cell r="D352" t="str">
            <v>311260.0</v>
          </cell>
          <cell r="E352" t="str">
            <v>Comm SOM-OCC I/C</v>
          </cell>
        </row>
        <row r="353">
          <cell r="D353" t="str">
            <v>311261.0</v>
          </cell>
          <cell r="E353" t="str">
            <v>Comm SOM-ONP I/C</v>
          </cell>
        </row>
        <row r="354">
          <cell r="D354" t="str">
            <v>311268.0</v>
          </cell>
          <cell r="E354" t="str">
            <v>Comm SOM-Othr I/C</v>
          </cell>
        </row>
        <row r="355">
          <cell r="D355" t="str">
            <v>311268.20</v>
          </cell>
          <cell r="E355" t="str">
            <v>Comm SOM-Paper I/C</v>
          </cell>
        </row>
        <row r="356">
          <cell r="D356" t="str">
            <v>311268.21</v>
          </cell>
          <cell r="E356" t="str">
            <v>Comm SOM-Plastic I/C</v>
          </cell>
        </row>
        <row r="357">
          <cell r="D357" t="str">
            <v>311268.22</v>
          </cell>
          <cell r="E357" t="str">
            <v>Comm SOM-Aluminum I/C</v>
          </cell>
        </row>
        <row r="358">
          <cell r="D358" t="str">
            <v>311268.23</v>
          </cell>
          <cell r="E358" t="str">
            <v>Comm SOM-Tin I/C</v>
          </cell>
        </row>
        <row r="359">
          <cell r="D359" t="str">
            <v>311268.24</v>
          </cell>
          <cell r="E359" t="str">
            <v>Comm SOM-Metal I/C</v>
          </cell>
        </row>
        <row r="360">
          <cell r="D360" t="str">
            <v>311268.25</v>
          </cell>
          <cell r="E360" t="str">
            <v>Comm SOM-Glass I/C</v>
          </cell>
        </row>
        <row r="361">
          <cell r="D361" t="str">
            <v>311268.26</v>
          </cell>
          <cell r="E361" t="str">
            <v>Comm SOM-Organics I/C</v>
          </cell>
        </row>
        <row r="362">
          <cell r="D362" t="str">
            <v>311268.27</v>
          </cell>
          <cell r="E362" t="str">
            <v>Comm SOM-Other I/C</v>
          </cell>
        </row>
        <row r="363">
          <cell r="D363" t="str">
            <v>311269.0</v>
          </cell>
          <cell r="E363" t="str">
            <v>Comm SOM-Legacy I/C</v>
          </cell>
        </row>
        <row r="364">
          <cell r="D364" t="str">
            <v>311298.0</v>
          </cell>
          <cell r="E364" t="str">
            <v>Comm Oth Rev Legcy-I/C</v>
          </cell>
        </row>
        <row r="365">
          <cell r="D365" t="str">
            <v>311299.0</v>
          </cell>
          <cell r="E365" t="str">
            <v>Comm Other I/C</v>
          </cell>
        </row>
        <row r="366">
          <cell r="D366" t="str">
            <v>321200.0</v>
          </cell>
          <cell r="E366" t="str">
            <v>Comm Default I/D</v>
          </cell>
        </row>
        <row r="367">
          <cell r="D367" t="str">
            <v>321220.0</v>
          </cell>
          <cell r="E367" t="str">
            <v>Comm Recycle Default I/D</v>
          </cell>
        </row>
        <row r="368">
          <cell r="D368" t="str">
            <v>321250.0</v>
          </cell>
          <cell r="E368" t="str">
            <v>Comm Subcontract I/D</v>
          </cell>
        </row>
        <row r="369">
          <cell r="D369" t="str">
            <v>321260.0</v>
          </cell>
          <cell r="E369" t="str">
            <v>Comm SOM-OCC I/D</v>
          </cell>
        </row>
        <row r="370">
          <cell r="D370" t="str">
            <v>321261.0</v>
          </cell>
          <cell r="E370" t="str">
            <v>Comm SOM-ONP I/D</v>
          </cell>
        </row>
        <row r="371">
          <cell r="D371" t="str">
            <v>321268.0</v>
          </cell>
          <cell r="E371" t="str">
            <v>Comm SOM-Other I/D</v>
          </cell>
        </row>
        <row r="372">
          <cell r="D372" t="str">
            <v>321268.20</v>
          </cell>
          <cell r="E372" t="str">
            <v>Comm SOM-Paper I/D</v>
          </cell>
        </row>
        <row r="373">
          <cell r="D373" t="str">
            <v>321268.21</v>
          </cell>
          <cell r="E373" t="str">
            <v>Comm SOM-Plastic I/D</v>
          </cell>
        </row>
        <row r="374">
          <cell r="D374" t="str">
            <v>321268.22</v>
          </cell>
          <cell r="E374" t="str">
            <v>Comm SOM-Aluminum I/D</v>
          </cell>
        </row>
        <row r="375">
          <cell r="D375" t="str">
            <v>321268.23</v>
          </cell>
          <cell r="E375" t="str">
            <v>Comm SOM-Tin I/D</v>
          </cell>
        </row>
        <row r="376">
          <cell r="D376" t="str">
            <v>321268.24</v>
          </cell>
          <cell r="E376" t="str">
            <v>Comm SOM-Metal I/D</v>
          </cell>
        </row>
        <row r="377">
          <cell r="D377" t="str">
            <v>321268.25</v>
          </cell>
          <cell r="E377" t="str">
            <v>Comm SOM-Glass I/D</v>
          </cell>
        </row>
        <row r="378">
          <cell r="D378" t="str">
            <v>321268.26</v>
          </cell>
          <cell r="E378" t="str">
            <v>Comm SOM-Organics I/D</v>
          </cell>
        </row>
        <row r="379">
          <cell r="D379" t="str">
            <v>321268.27</v>
          </cell>
          <cell r="E379" t="str">
            <v>Comm SOM-Other  I/D</v>
          </cell>
        </row>
        <row r="380">
          <cell r="D380" t="str">
            <v>321299.0</v>
          </cell>
          <cell r="E380" t="str">
            <v>Comm Other I/D</v>
          </cell>
        </row>
        <row r="381">
          <cell r="D381" t="str">
            <v>401290.0</v>
          </cell>
          <cell r="E381" t="str">
            <v>Comm FF NonPass Thrgh O/S</v>
          </cell>
        </row>
        <row r="382">
          <cell r="D382" t="str">
            <v>401297.0</v>
          </cell>
          <cell r="E382" t="str">
            <v>Comm CGS Resale-NwAssts O/S</v>
          </cell>
        </row>
        <row r="383">
          <cell r="D383" t="str">
            <v>401299.0</v>
          </cell>
          <cell r="E383" t="str">
            <v>Comm COGS Other O/S</v>
          </cell>
        </row>
        <row r="384">
          <cell r="D384" t="str">
            <v>411299.0</v>
          </cell>
          <cell r="E384" t="str">
            <v>Com COGS Other I/C</v>
          </cell>
        </row>
        <row r="385">
          <cell r="D385" t="str">
            <v>421299.0</v>
          </cell>
          <cell r="E385" t="str">
            <v>Com COGS Other Intra/D Default</v>
          </cell>
        </row>
        <row r="386">
          <cell r="D386" t="str">
            <v>401200.0</v>
          </cell>
          <cell r="E386" t="str">
            <v>Comm Disposal O/S</v>
          </cell>
        </row>
        <row r="387">
          <cell r="D387" t="str">
            <v>401210.0</v>
          </cell>
          <cell r="E387" t="str">
            <v>Comm Trans-Load O/S</v>
          </cell>
        </row>
        <row r="388">
          <cell r="D388" t="str">
            <v>411200.0</v>
          </cell>
          <cell r="E388" t="str">
            <v>Comm Disposal I/C</v>
          </cell>
        </row>
        <row r="389">
          <cell r="D389" t="str">
            <v>421200.0</v>
          </cell>
          <cell r="E389" t="str">
            <v>Comm Disposal I/D</v>
          </cell>
        </row>
        <row r="390">
          <cell r="D390" t="str">
            <v>401260.0</v>
          </cell>
          <cell r="E390" t="str">
            <v>Comm COGS Rec-OCC O/S</v>
          </cell>
        </row>
        <row r="391">
          <cell r="D391" t="str">
            <v>411260.0</v>
          </cell>
          <cell r="E391" t="str">
            <v>Comm COGS Rec-OCC I/C</v>
          </cell>
        </row>
        <row r="392">
          <cell r="D392" t="str">
            <v>421260.0</v>
          </cell>
          <cell r="E392" t="str">
            <v>Comm COGS Rec-OCC Intra/D</v>
          </cell>
        </row>
        <row r="393">
          <cell r="D393" t="str">
            <v>401261.0</v>
          </cell>
          <cell r="E393" t="str">
            <v>Comm COGS Rec-ONP O/S</v>
          </cell>
        </row>
        <row r="394">
          <cell r="D394" t="str">
            <v>411261.0</v>
          </cell>
          <cell r="E394" t="str">
            <v>Comm COGS Rec-ONP I/C</v>
          </cell>
        </row>
        <row r="395">
          <cell r="D395" t="str">
            <v>421261.0</v>
          </cell>
          <cell r="E395" t="str">
            <v>Comm COGS Rec-ONP Intra/D</v>
          </cell>
        </row>
        <row r="396">
          <cell r="D396" t="str">
            <v>401268.0</v>
          </cell>
          <cell r="E396" t="str">
            <v>Comm COGS Rec-Oth O/S</v>
          </cell>
        </row>
        <row r="397">
          <cell r="D397" t="str">
            <v>401268.20</v>
          </cell>
          <cell r="E397" t="str">
            <v>Comm COGS Rec-Paper O/S</v>
          </cell>
        </row>
        <row r="398">
          <cell r="D398" t="str">
            <v>401268.21</v>
          </cell>
          <cell r="E398" t="str">
            <v>Comm COGS Rec-Plastic O/S</v>
          </cell>
        </row>
        <row r="399">
          <cell r="D399" t="str">
            <v>401268.22</v>
          </cell>
          <cell r="E399" t="str">
            <v>Comm COGS Rec-Aluminum O/S</v>
          </cell>
        </row>
        <row r="400">
          <cell r="D400" t="str">
            <v>401268.23</v>
          </cell>
          <cell r="E400" t="str">
            <v>Comm COGS Rec-Tin O/S</v>
          </cell>
        </row>
        <row r="401">
          <cell r="D401" t="str">
            <v>401268.24</v>
          </cell>
          <cell r="E401" t="str">
            <v>Comm COGS Rec-Metal O/S</v>
          </cell>
        </row>
        <row r="402">
          <cell r="D402" t="str">
            <v>401268.25</v>
          </cell>
          <cell r="E402" t="str">
            <v>Comm COGS Rec-Glass O/S</v>
          </cell>
        </row>
        <row r="403">
          <cell r="D403" t="str">
            <v>401268.26</v>
          </cell>
          <cell r="E403" t="str">
            <v>Comm COGS Rec-Orgnics O/S</v>
          </cell>
        </row>
        <row r="404">
          <cell r="D404" t="str">
            <v>401268.27</v>
          </cell>
          <cell r="E404" t="str">
            <v>Comm COGS Rec-Other  O/S</v>
          </cell>
        </row>
        <row r="405">
          <cell r="D405" t="str">
            <v>401269.0</v>
          </cell>
          <cell r="E405" t="str">
            <v>Comm COGS Rec-Other O/S</v>
          </cell>
        </row>
        <row r="406">
          <cell r="D406" t="str">
            <v>411268.0</v>
          </cell>
          <cell r="E406" t="str">
            <v>Comm COGS Rec-Other I/C</v>
          </cell>
        </row>
        <row r="407">
          <cell r="D407" t="str">
            <v>411268.20</v>
          </cell>
          <cell r="E407" t="str">
            <v>Comm COGS Rec-Paper I/C</v>
          </cell>
        </row>
        <row r="408">
          <cell r="D408" t="str">
            <v>411268.21</v>
          </cell>
          <cell r="E408" t="str">
            <v>Comm COGS Rec-Plastic I/C</v>
          </cell>
        </row>
        <row r="409">
          <cell r="D409" t="str">
            <v>411268.22</v>
          </cell>
          <cell r="E409" t="str">
            <v>Comm COGS Rec-Aluminum I/C</v>
          </cell>
        </row>
        <row r="410">
          <cell r="D410" t="str">
            <v>411268.23</v>
          </cell>
          <cell r="E410" t="str">
            <v>Comm COGS Rec-Tin I/C</v>
          </cell>
        </row>
        <row r="411">
          <cell r="D411" t="str">
            <v>411268.24</v>
          </cell>
          <cell r="E411" t="str">
            <v>Comm COGS Rec-Metal I/C</v>
          </cell>
        </row>
        <row r="412">
          <cell r="D412" t="str">
            <v>411268.25</v>
          </cell>
          <cell r="E412" t="str">
            <v>Comm COGS Rec-Glass I/C</v>
          </cell>
        </row>
        <row r="413">
          <cell r="D413" t="str">
            <v>411268.26</v>
          </cell>
          <cell r="E413" t="str">
            <v>Comm COGS Rec-Organics I/C</v>
          </cell>
        </row>
        <row r="414">
          <cell r="D414" t="str">
            <v>411268.27</v>
          </cell>
          <cell r="E414" t="str">
            <v>Comm COGS Rec-Other  I/C</v>
          </cell>
        </row>
        <row r="415">
          <cell r="D415" t="str">
            <v>421268.0</v>
          </cell>
          <cell r="E415" t="str">
            <v>Comm COGS Rec-Oth Intra/D</v>
          </cell>
        </row>
        <row r="416">
          <cell r="D416" t="str">
            <v>421268.20</v>
          </cell>
          <cell r="E416" t="str">
            <v>Comm COGS Rec- Intra/D  Paper</v>
          </cell>
        </row>
        <row r="417">
          <cell r="D417" t="str">
            <v>421268.21</v>
          </cell>
          <cell r="E417" t="str">
            <v>Comm COGS Rec- Intra/D Plastic</v>
          </cell>
        </row>
        <row r="418">
          <cell r="D418" t="str">
            <v>421268.22</v>
          </cell>
          <cell r="E418" t="str">
            <v>Comm COGS Rec- Intra/D Alum</v>
          </cell>
        </row>
        <row r="419">
          <cell r="D419" t="str">
            <v>421268.23</v>
          </cell>
          <cell r="E419" t="str">
            <v>Comm COGS Rec- Intra/D Tin</v>
          </cell>
        </row>
        <row r="420">
          <cell r="D420" t="str">
            <v>421268.24</v>
          </cell>
          <cell r="E420" t="str">
            <v>Comm COGS Rec- Intra/D  Metal</v>
          </cell>
        </row>
        <row r="421">
          <cell r="D421" t="str">
            <v>421268.25</v>
          </cell>
          <cell r="E421" t="str">
            <v>Comm COGS Rec- Intra/D Glass</v>
          </cell>
        </row>
        <row r="422">
          <cell r="D422" t="str">
            <v>421268.26</v>
          </cell>
          <cell r="E422" t="str">
            <v>Comm COGS Rec- Intra/D Orgncs</v>
          </cell>
        </row>
        <row r="423">
          <cell r="D423" t="str">
            <v>421268.27</v>
          </cell>
          <cell r="E423" t="str">
            <v>Comm COGS Rec- Intra/D Other</v>
          </cell>
        </row>
        <row r="424">
          <cell r="D424" t="str">
            <v>401292.0</v>
          </cell>
          <cell r="E424" t="str">
            <v>Comm Subcontract Haul O/S</v>
          </cell>
        </row>
        <row r="425">
          <cell r="D425" t="str">
            <v>411292.0</v>
          </cell>
          <cell r="E425" t="str">
            <v>Com Subcontract Haul I/C</v>
          </cell>
        </row>
        <row r="426">
          <cell r="D426" t="str">
            <v>421292.0</v>
          </cell>
          <cell r="E426" t="str">
            <v>Com Subcontract Haul Intra/D</v>
          </cell>
        </row>
        <row r="427">
          <cell r="D427" t="str">
            <v>525010.0</v>
          </cell>
          <cell r="E427" t="str">
            <v>CShop Mgr/Supv-Default</v>
          </cell>
        </row>
        <row r="428">
          <cell r="D428" t="str">
            <v>525010.10</v>
          </cell>
          <cell r="E428" t="str">
            <v>CShop Mgr/Supv-Reg</v>
          </cell>
        </row>
        <row r="429">
          <cell r="D429" t="str">
            <v>525010.11</v>
          </cell>
          <cell r="E429" t="str">
            <v>CShop Mgr/Supv-OT</v>
          </cell>
        </row>
        <row r="430">
          <cell r="D430" t="str">
            <v>525020.0</v>
          </cell>
          <cell r="E430" t="str">
            <v>CShop Mech/Welder-Default</v>
          </cell>
        </row>
        <row r="431">
          <cell r="D431" t="str">
            <v>525020.10</v>
          </cell>
          <cell r="E431" t="str">
            <v>CShop Mech/Wldr-Reg</v>
          </cell>
        </row>
        <row r="432">
          <cell r="D432" t="str">
            <v>525020.11</v>
          </cell>
          <cell r="E432" t="str">
            <v>CShop Mech/Welder-OT</v>
          </cell>
        </row>
        <row r="433">
          <cell r="D433" t="str">
            <v>525030.0</v>
          </cell>
          <cell r="E433" t="str">
            <v>CShop Support-Default</v>
          </cell>
        </row>
        <row r="434">
          <cell r="D434" t="str">
            <v>525030.10</v>
          </cell>
          <cell r="E434" t="str">
            <v>CShop Support-Reg</v>
          </cell>
        </row>
        <row r="435">
          <cell r="D435" t="str">
            <v>525030.11</v>
          </cell>
          <cell r="E435" t="str">
            <v>CShop Support-OT</v>
          </cell>
        </row>
        <row r="436">
          <cell r="D436" t="str">
            <v>525055.0</v>
          </cell>
          <cell r="E436" t="str">
            <v>CShop Temp Labor</v>
          </cell>
        </row>
        <row r="437">
          <cell r="D437" t="str">
            <v>525060.0</v>
          </cell>
          <cell r="E437" t="str">
            <v>CShop Bonus Pay Non-Corp</v>
          </cell>
        </row>
        <row r="438">
          <cell r="D438" t="str">
            <v>525061.0</v>
          </cell>
          <cell r="E438" t="str">
            <v>CShop Bonus Pay Corp</v>
          </cell>
        </row>
        <row r="439">
          <cell r="D439" t="str">
            <v>525170.0</v>
          </cell>
          <cell r="E439" t="str">
            <v>CShop Payroll Tax</v>
          </cell>
        </row>
        <row r="440">
          <cell r="D440" t="str">
            <v>525172.0</v>
          </cell>
          <cell r="E440" t="str">
            <v>CShop Personal Time</v>
          </cell>
        </row>
        <row r="441">
          <cell r="D441" t="str">
            <v>525173.0</v>
          </cell>
          <cell r="E441" t="str">
            <v>CShop Holiday Pay</v>
          </cell>
        </row>
        <row r="442">
          <cell r="D442" t="str">
            <v>525174.0</v>
          </cell>
          <cell r="E442" t="str">
            <v>CShop Vacation/Sick</v>
          </cell>
        </row>
        <row r="443">
          <cell r="D443" t="str">
            <v>525175.0</v>
          </cell>
          <cell r="E443" t="str">
            <v>CShop Benefits Non-Corp</v>
          </cell>
        </row>
        <row r="444">
          <cell r="D444" t="str">
            <v>525176.0</v>
          </cell>
          <cell r="E444" t="str">
            <v>CShop Benefits Corp</v>
          </cell>
        </row>
        <row r="445">
          <cell r="D445" t="str">
            <v>525186.0</v>
          </cell>
          <cell r="E445" t="str">
            <v>CShop Union Dues</v>
          </cell>
        </row>
        <row r="446">
          <cell r="D446" t="str">
            <v>525188.0</v>
          </cell>
          <cell r="E446" t="str">
            <v>CShop Uniforms &amp; Safety</v>
          </cell>
        </row>
        <row r="447">
          <cell r="D447" t="str">
            <v>525998.0</v>
          </cell>
          <cell r="E447" t="str">
            <v>CShop Labor Alloc-In</v>
          </cell>
        </row>
        <row r="448">
          <cell r="D448" t="str">
            <v>525999.0</v>
          </cell>
          <cell r="E448" t="str">
            <v>CShop Labor Alloc-Out</v>
          </cell>
        </row>
        <row r="449">
          <cell r="D449" t="str">
            <v>525010.20</v>
          </cell>
          <cell r="E449" t="str">
            <v>CShop Mgr/Supv-Auto Allow</v>
          </cell>
        </row>
        <row r="450">
          <cell r="D450" t="str">
            <v>525020.20</v>
          </cell>
          <cell r="E450" t="str">
            <v>CShop Mech/Wldr-Auto Allow</v>
          </cell>
        </row>
        <row r="451">
          <cell r="D451" t="str">
            <v>525030.20</v>
          </cell>
          <cell r="E451" t="str">
            <v>CShop Support-Auto Allow</v>
          </cell>
        </row>
        <row r="452">
          <cell r="D452" t="str">
            <v>525010.5</v>
          </cell>
          <cell r="E452" t="str">
            <v>CShop Mgr/Supv Incentive Pay</v>
          </cell>
        </row>
        <row r="453">
          <cell r="D453" t="str">
            <v>525020.5</v>
          </cell>
          <cell r="E453" t="str">
            <v>CShop Mech/Welder Incentive Pay</v>
          </cell>
        </row>
        <row r="454">
          <cell r="D454" t="str">
            <v>525030.5</v>
          </cell>
          <cell r="E454" t="str">
            <v>CShop Support Incentive Pay</v>
          </cell>
        </row>
        <row r="455">
          <cell r="D455" t="str">
            <v>525172.1</v>
          </cell>
          <cell r="E455" t="str">
            <v>CShop Personal Time - PR</v>
          </cell>
        </row>
        <row r="456">
          <cell r="D456" t="str">
            <v>525174.1</v>
          </cell>
          <cell r="E456" t="str">
            <v>CShop Vacation/Sick - PR</v>
          </cell>
        </row>
        <row r="457">
          <cell r="D457" t="str">
            <v>525177.0</v>
          </cell>
          <cell r="E457" t="str">
            <v>CShop Employer 401k</v>
          </cell>
        </row>
        <row r="458">
          <cell r="D458" t="str">
            <v>87100.0</v>
          </cell>
          <cell r="E458" t="str">
            <v>Cont Shop Mgr</v>
          </cell>
        </row>
        <row r="459">
          <cell r="D459" t="str">
            <v>87101.0</v>
          </cell>
          <cell r="E459" t="str">
            <v>Cont Shop Supv</v>
          </cell>
        </row>
        <row r="460">
          <cell r="D460" t="str">
            <v>87102.0</v>
          </cell>
          <cell r="E460" t="str">
            <v>Cont Shop Mech</v>
          </cell>
        </row>
        <row r="461">
          <cell r="D461" t="str">
            <v>87103.0</v>
          </cell>
          <cell r="E461" t="str">
            <v>Cont Shop Welder</v>
          </cell>
        </row>
        <row r="462">
          <cell r="D462" t="str">
            <v>87104.0</v>
          </cell>
          <cell r="E462" t="str">
            <v>Cont Shop Laborer</v>
          </cell>
        </row>
        <row r="463">
          <cell r="D463" t="str">
            <v>750000.0</v>
          </cell>
          <cell r="E463" t="str">
            <v>G&amp;A Mgrs &amp; Supv</v>
          </cell>
        </row>
        <row r="464">
          <cell r="D464" t="str">
            <v>750000.10</v>
          </cell>
          <cell r="E464" t="str">
            <v>G&amp;A Mgrs &amp; Supv Strght Time</v>
          </cell>
        </row>
        <row r="465">
          <cell r="D465" t="str">
            <v>750000.11</v>
          </cell>
          <cell r="E465" t="str">
            <v>G&amp;A Mgrs &amp; Supv Overtime</v>
          </cell>
        </row>
        <row r="466">
          <cell r="D466" t="str">
            <v>750001.0</v>
          </cell>
          <cell r="E466" t="str">
            <v>Office Salaries - Legacy</v>
          </cell>
        </row>
        <row r="467">
          <cell r="D467" t="str">
            <v>750005.0</v>
          </cell>
          <cell r="E467" t="str">
            <v>G&amp;A Support Wages</v>
          </cell>
        </row>
        <row r="468">
          <cell r="D468" t="str">
            <v>750005.10</v>
          </cell>
          <cell r="E468" t="str">
            <v>G&amp;A Support Strght Time</v>
          </cell>
        </row>
        <row r="469">
          <cell r="D469" t="str">
            <v>750005.11</v>
          </cell>
          <cell r="E469" t="str">
            <v>G&amp;A Support Overtime</v>
          </cell>
        </row>
        <row r="470">
          <cell r="D470" t="str">
            <v>750010.0</v>
          </cell>
          <cell r="E470" t="str">
            <v>Credit &amp; Coll Wages</v>
          </cell>
        </row>
        <row r="471">
          <cell r="D471" t="str">
            <v>750010.10</v>
          </cell>
          <cell r="E471" t="str">
            <v>Credit &amp; Coll Strght Time</v>
          </cell>
        </row>
        <row r="472">
          <cell r="D472" t="str">
            <v>750010.11</v>
          </cell>
          <cell r="E472" t="str">
            <v>Credit &amp; Coll Overtime</v>
          </cell>
        </row>
        <row r="473">
          <cell r="D473" t="str">
            <v>750015.0</v>
          </cell>
          <cell r="E473" t="str">
            <v>Regional Salaries</v>
          </cell>
        </row>
        <row r="474">
          <cell r="D474" t="str">
            <v>750015.10</v>
          </cell>
          <cell r="E474" t="str">
            <v>Region Salary Strght Time</v>
          </cell>
        </row>
        <row r="475">
          <cell r="D475" t="str">
            <v>750015.11</v>
          </cell>
          <cell r="E475" t="str">
            <v>Regional Salaries Overtime</v>
          </cell>
        </row>
        <row r="476">
          <cell r="D476" t="str">
            <v>750020.0</v>
          </cell>
          <cell r="E476" t="str">
            <v>Area Salaries</v>
          </cell>
        </row>
        <row r="477">
          <cell r="D477" t="str">
            <v>750020.10</v>
          </cell>
          <cell r="E477" t="str">
            <v>Area Salaries Strght Time</v>
          </cell>
        </row>
        <row r="478">
          <cell r="D478" t="str">
            <v>750020.11</v>
          </cell>
          <cell r="E478" t="str">
            <v>Area Salaries Overtime</v>
          </cell>
        </row>
        <row r="479">
          <cell r="D479" t="str">
            <v>750025.0</v>
          </cell>
          <cell r="E479" t="str">
            <v>IT Wages</v>
          </cell>
        </row>
        <row r="480">
          <cell r="D480" t="str">
            <v>750025.10</v>
          </cell>
          <cell r="E480" t="str">
            <v>IT Wages Strght Time</v>
          </cell>
        </row>
        <row r="481">
          <cell r="D481" t="str">
            <v>750025.11</v>
          </cell>
          <cell r="E481" t="str">
            <v>IT Wages Overtime</v>
          </cell>
        </row>
        <row r="482">
          <cell r="D482" t="str">
            <v>750055.0</v>
          </cell>
          <cell r="E482" t="str">
            <v>Temporary G&amp;A Labor</v>
          </cell>
        </row>
        <row r="483">
          <cell r="D483" t="str">
            <v>750060.0</v>
          </cell>
          <cell r="E483" t="str">
            <v>Bonus Pay Non-Corporate - G&amp;A</v>
          </cell>
        </row>
        <row r="484">
          <cell r="D484" t="str">
            <v>750061.0</v>
          </cell>
          <cell r="E484" t="str">
            <v>Bonus Pay Corporate - G&amp;A</v>
          </cell>
        </row>
        <row r="485">
          <cell r="D485" t="str">
            <v>750062.0</v>
          </cell>
          <cell r="E485" t="str">
            <v>LTIP</v>
          </cell>
        </row>
        <row r="486">
          <cell r="D486" t="str">
            <v>750095.0</v>
          </cell>
          <cell r="E486" t="str">
            <v>Capitalized Salaries</v>
          </cell>
        </row>
        <row r="487">
          <cell r="D487" t="str">
            <v>750170.0</v>
          </cell>
          <cell r="E487" t="str">
            <v>Payroll Taxes - G&amp;A</v>
          </cell>
        </row>
        <row r="488">
          <cell r="D488" t="str">
            <v>750172.0</v>
          </cell>
          <cell r="E488" t="str">
            <v>Personal Time - G&amp;A</v>
          </cell>
        </row>
        <row r="489">
          <cell r="D489" t="str">
            <v>750173.0</v>
          </cell>
          <cell r="E489" t="str">
            <v>Holiday Pay - G&amp;A</v>
          </cell>
        </row>
        <row r="490">
          <cell r="D490" t="str">
            <v>750174.0</v>
          </cell>
          <cell r="E490" t="str">
            <v>Vacation/Sick - G&amp;A</v>
          </cell>
        </row>
        <row r="491">
          <cell r="D491" t="str">
            <v>750175.0</v>
          </cell>
          <cell r="E491" t="str">
            <v>Benefits Non-Corporate</v>
          </cell>
        </row>
        <row r="492">
          <cell r="D492" t="str">
            <v>750176.0</v>
          </cell>
          <cell r="E492" t="str">
            <v>Benefits Corporate</v>
          </cell>
        </row>
        <row r="493">
          <cell r="D493" t="str">
            <v>750177.0</v>
          </cell>
          <cell r="E493" t="str">
            <v>Employer 401K</v>
          </cell>
        </row>
        <row r="494">
          <cell r="D494" t="str">
            <v>751000.0</v>
          </cell>
          <cell r="E494" t="str">
            <v>Office Expense Legacy</v>
          </cell>
        </row>
        <row r="495">
          <cell r="D495" t="str">
            <v>751100.0</v>
          </cell>
          <cell r="E495" t="str">
            <v>Relocation  - G&amp;A</v>
          </cell>
        </row>
        <row r="496">
          <cell r="D496" t="str">
            <v>751102.0</v>
          </cell>
          <cell r="E496" t="str">
            <v>Recruiting - G&amp;A</v>
          </cell>
        </row>
        <row r="497">
          <cell r="D497" t="str">
            <v>751104.0</v>
          </cell>
          <cell r="E497" t="str">
            <v>Employee Activities - G&amp;A</v>
          </cell>
        </row>
        <row r="498">
          <cell r="D498" t="str">
            <v>751106.0</v>
          </cell>
          <cell r="E498" t="str">
            <v>Travel - G&amp;A</v>
          </cell>
        </row>
        <row r="499">
          <cell r="D499" t="str">
            <v>751107.0</v>
          </cell>
          <cell r="E499" t="str">
            <v>Travel-Capitalized</v>
          </cell>
        </row>
        <row r="500">
          <cell r="D500" t="str">
            <v>751108.0</v>
          </cell>
          <cell r="E500" t="str">
            <v>Meals &amp; Entertain (100%) - G&amp;A</v>
          </cell>
        </row>
        <row r="501">
          <cell r="D501" t="str">
            <v>751109.0</v>
          </cell>
          <cell r="E501" t="str">
            <v>Meals &amp; Entertain (50%)</v>
          </cell>
        </row>
        <row r="502">
          <cell r="D502" t="str">
            <v>751110.0</v>
          </cell>
          <cell r="E502" t="str">
            <v>Office Supplies - G&amp;A</v>
          </cell>
        </row>
        <row r="503">
          <cell r="D503" t="str">
            <v>751112.0</v>
          </cell>
          <cell r="E503" t="str">
            <v>Postage - G&amp;A</v>
          </cell>
        </row>
        <row r="504">
          <cell r="D504" t="str">
            <v>751114.0</v>
          </cell>
          <cell r="E504" t="str">
            <v>Dues &amp; Subscriptions - G&amp;A</v>
          </cell>
        </row>
        <row r="505">
          <cell r="D505" t="str">
            <v>751116.0</v>
          </cell>
          <cell r="E505" t="str">
            <v>Telephone - G&amp;A</v>
          </cell>
        </row>
        <row r="506">
          <cell r="D506" t="str">
            <v>751117.0</v>
          </cell>
          <cell r="E506" t="str">
            <v>Data Communications - G&amp;A</v>
          </cell>
        </row>
        <row r="507">
          <cell r="D507" t="str">
            <v>751118.0</v>
          </cell>
          <cell r="E507" t="str">
            <v>Utilities - G&amp;A</v>
          </cell>
        </row>
        <row r="508">
          <cell r="D508" t="str">
            <v>751120.0</v>
          </cell>
          <cell r="E508" t="str">
            <v>Facility Maintenance - G&amp;A</v>
          </cell>
        </row>
        <row r="509">
          <cell r="D509" t="str">
            <v>751122.0</v>
          </cell>
          <cell r="E509" t="str">
            <v>Rent - G&amp;A</v>
          </cell>
        </row>
        <row r="510">
          <cell r="D510" t="str">
            <v>751124.0</v>
          </cell>
          <cell r="E510" t="str">
            <v>Security - G&amp;A</v>
          </cell>
        </row>
        <row r="511">
          <cell r="D511" t="str">
            <v>751126.0</v>
          </cell>
          <cell r="E511" t="str">
            <v>Equip Rental - G&amp;A</v>
          </cell>
        </row>
        <row r="512">
          <cell r="D512" t="str">
            <v>751128.0</v>
          </cell>
          <cell r="E512" t="str">
            <v>Advertising - G&amp;A</v>
          </cell>
        </row>
        <row r="513">
          <cell r="D513" t="str">
            <v>751128.10</v>
          </cell>
          <cell r="E513" t="str">
            <v>Advert Yellow Pages - G&amp;A</v>
          </cell>
        </row>
        <row r="514">
          <cell r="D514" t="str">
            <v>751128.11</v>
          </cell>
          <cell r="E514" t="str">
            <v>Advert Direct Mail - G&amp;A</v>
          </cell>
        </row>
        <row r="515">
          <cell r="D515" t="str">
            <v>751128.12</v>
          </cell>
          <cell r="E515" t="str">
            <v>Advert Media - G&amp;A</v>
          </cell>
        </row>
        <row r="516">
          <cell r="D516" t="str">
            <v>751130.0</v>
          </cell>
          <cell r="E516" t="str">
            <v>Printing/Reproduction</v>
          </cell>
        </row>
        <row r="517">
          <cell r="D517" t="str">
            <v>751134.0</v>
          </cell>
          <cell r="E517" t="str">
            <v>Meetings &amp; Events</v>
          </cell>
        </row>
        <row r="518">
          <cell r="D518" t="str">
            <v>751138.0</v>
          </cell>
          <cell r="E518" t="str">
            <v>Outside Training - G&amp;A</v>
          </cell>
        </row>
        <row r="519">
          <cell r="D519" t="str">
            <v>751140.0</v>
          </cell>
          <cell r="E519" t="str">
            <v>Bank Fees</v>
          </cell>
        </row>
        <row r="520">
          <cell r="D520" t="str">
            <v>751142.0</v>
          </cell>
          <cell r="E520" t="str">
            <v>Professional Fees - Legacy</v>
          </cell>
        </row>
        <row r="521">
          <cell r="D521" t="str">
            <v>751144.0</v>
          </cell>
          <cell r="E521" t="str">
            <v>Legal Fees</v>
          </cell>
        </row>
        <row r="522">
          <cell r="D522" t="str">
            <v>751145.0</v>
          </cell>
          <cell r="E522" t="str">
            <v>Legal Settlements</v>
          </cell>
        </row>
        <row r="523">
          <cell r="D523" t="str">
            <v>751146.0</v>
          </cell>
          <cell r="E523" t="str">
            <v>Accounting/Audit Fees</v>
          </cell>
        </row>
        <row r="524">
          <cell r="D524" t="str">
            <v>751148.0</v>
          </cell>
          <cell r="E524" t="str">
            <v>Tax Consulting Fees</v>
          </cell>
        </row>
        <row r="525">
          <cell r="D525" t="str">
            <v>751150.0</v>
          </cell>
          <cell r="E525" t="str">
            <v>Engineering Fees</v>
          </cell>
        </row>
        <row r="526">
          <cell r="D526" t="str">
            <v>751152.0</v>
          </cell>
          <cell r="E526" t="str">
            <v>Lobbyist Fees</v>
          </cell>
        </row>
        <row r="527">
          <cell r="D527" t="str">
            <v>751153.0</v>
          </cell>
          <cell r="E527" t="str">
            <v>ADP Charges</v>
          </cell>
        </row>
        <row r="528">
          <cell r="D528" t="str">
            <v>751154.0</v>
          </cell>
          <cell r="E528" t="str">
            <v>Outsource Billing</v>
          </cell>
        </row>
        <row r="529">
          <cell r="D529" t="str">
            <v>751156.0</v>
          </cell>
          <cell r="E529" t="str">
            <v>Outside Credit &amp; Collections</v>
          </cell>
        </row>
        <row r="530">
          <cell r="D530" t="str">
            <v>751158.0</v>
          </cell>
          <cell r="E530" t="str">
            <v>Other Consulting Fees</v>
          </cell>
        </row>
        <row r="531">
          <cell r="D531" t="str">
            <v>751160.0</v>
          </cell>
          <cell r="E531" t="str">
            <v>G&amp;A Licenses &amp; Fees</v>
          </cell>
        </row>
        <row r="532">
          <cell r="D532" t="str">
            <v>751162.0</v>
          </cell>
          <cell r="E532" t="str">
            <v>Property Taxes - G&amp;A</v>
          </cell>
        </row>
        <row r="533">
          <cell r="D533" t="str">
            <v>751164.0</v>
          </cell>
          <cell r="E533" t="str">
            <v>MIS Software Licenses</v>
          </cell>
        </row>
        <row r="534">
          <cell r="D534" t="str">
            <v>751166.0</v>
          </cell>
          <cell r="E534" t="str">
            <v>MIS Maintenance</v>
          </cell>
        </row>
        <row r="535">
          <cell r="D535" t="str">
            <v>751168.0</v>
          </cell>
          <cell r="E535" t="str">
            <v>Computer/Software Expense</v>
          </cell>
        </row>
        <row r="536">
          <cell r="D536" t="str">
            <v>751170.0</v>
          </cell>
          <cell r="E536" t="str">
            <v>Contributions Deductible</v>
          </cell>
        </row>
        <row r="537">
          <cell r="D537" t="str">
            <v>751172.0</v>
          </cell>
          <cell r="E537" t="str">
            <v>Contributions Non-Deductible</v>
          </cell>
        </row>
        <row r="538">
          <cell r="D538" t="str">
            <v>751174.0</v>
          </cell>
          <cell r="E538" t="str">
            <v>Market Development Reserve</v>
          </cell>
        </row>
        <row r="539">
          <cell r="D539" t="str">
            <v>751194.0</v>
          </cell>
          <cell r="E539" t="str">
            <v>Purchase Discounts G&amp;A</v>
          </cell>
        </row>
        <row r="540">
          <cell r="D540" t="str">
            <v>751195.0</v>
          </cell>
          <cell r="E540" t="str">
            <v>Miscellaneous</v>
          </cell>
        </row>
        <row r="541">
          <cell r="D541" t="str">
            <v>751196.0</v>
          </cell>
          <cell r="E541" t="str">
            <v>Other Admin - Legacy</v>
          </cell>
        </row>
        <row r="542">
          <cell r="D542" t="str">
            <v>755000.0</v>
          </cell>
          <cell r="E542" t="str">
            <v>Bad Debt Exp</v>
          </cell>
        </row>
        <row r="543">
          <cell r="D543" t="str">
            <v>755995.0</v>
          </cell>
          <cell r="E543" t="str">
            <v>Management Fee</v>
          </cell>
        </row>
        <row r="544">
          <cell r="D544" t="str">
            <v>810005.0</v>
          </cell>
          <cell r="E544" t="str">
            <v>Gain/Loss on Sale of Busines</v>
          </cell>
        </row>
        <row r="545">
          <cell r="D545" t="str">
            <v>810010.0</v>
          </cell>
          <cell r="E545" t="str">
            <v>Other Misc Income</v>
          </cell>
        </row>
        <row r="546">
          <cell r="D546" t="str">
            <v>810012.0</v>
          </cell>
          <cell r="E546" t="str">
            <v>Other Misc Expense</v>
          </cell>
        </row>
        <row r="547">
          <cell r="D547" t="str">
            <v>810018.0</v>
          </cell>
          <cell r="E547" t="str">
            <v>Fin Charges on Trade AR</v>
          </cell>
        </row>
        <row r="548">
          <cell r="D548" t="str">
            <v>810020.0</v>
          </cell>
          <cell r="E548" t="str">
            <v>Interest Income Ext</v>
          </cell>
        </row>
        <row r="549">
          <cell r="D549" t="str">
            <v>810021.0</v>
          </cell>
          <cell r="E549" t="str">
            <v>Interest Expense Ext</v>
          </cell>
        </row>
        <row r="550">
          <cell r="D550" t="str">
            <v>810024.0</v>
          </cell>
          <cell r="E550" t="str">
            <v>Capitalized Interest</v>
          </cell>
        </row>
        <row r="551">
          <cell r="D551" t="str">
            <v>810040.0</v>
          </cell>
          <cell r="E551" t="str">
            <v>Income on Equity Meth Invest</v>
          </cell>
        </row>
        <row r="552">
          <cell r="D552" t="str">
            <v>810050.0</v>
          </cell>
          <cell r="E552" t="str">
            <v>Tax Penalties</v>
          </cell>
        </row>
        <row r="553">
          <cell r="D553" t="str">
            <v>810095.0</v>
          </cell>
          <cell r="E553" t="str">
            <v>Other Penalites</v>
          </cell>
        </row>
        <row r="554">
          <cell r="D554" t="str">
            <v>850000.0</v>
          </cell>
          <cell r="E554" t="str">
            <v>I/C Corporate Overhead</v>
          </cell>
        </row>
        <row r="555">
          <cell r="D555" t="str">
            <v>850005.0</v>
          </cell>
          <cell r="E555" t="str">
            <v>I/C Interest Exp-FINCO</v>
          </cell>
        </row>
        <row r="556">
          <cell r="D556" t="str">
            <v>850010.0</v>
          </cell>
          <cell r="E556" t="str">
            <v>I/C Trademark</v>
          </cell>
        </row>
        <row r="557">
          <cell r="D557" t="str">
            <v>850015.0</v>
          </cell>
          <cell r="E557" t="str">
            <v>I/C Dividends</v>
          </cell>
        </row>
        <row r="558">
          <cell r="D558" t="str">
            <v>850040.0</v>
          </cell>
          <cell r="E558" t="str">
            <v>Management Fee Offset</v>
          </cell>
        </row>
        <row r="559">
          <cell r="D559" t="str">
            <v>850050.0</v>
          </cell>
          <cell r="E559" t="str">
            <v>Area Overhead Alloc</v>
          </cell>
        </row>
        <row r="560">
          <cell r="D560" t="str">
            <v>850051.0</v>
          </cell>
          <cell r="E560" t="str">
            <v>Reg Overhead Alloc</v>
          </cell>
        </row>
        <row r="561">
          <cell r="D561" t="str">
            <v>850052.0</v>
          </cell>
          <cell r="E561" t="str">
            <v>Corp Overhead Alloc</v>
          </cell>
        </row>
        <row r="562">
          <cell r="D562" t="str">
            <v>850055.0</v>
          </cell>
          <cell r="E562" t="str">
            <v>RSGGP Activity Alloc</v>
          </cell>
        </row>
        <row r="563">
          <cell r="D563" t="str">
            <v>850055.10</v>
          </cell>
          <cell r="E563" t="str">
            <v>RSGGP Labor</v>
          </cell>
        </row>
        <row r="564">
          <cell r="D564" t="str">
            <v>850055.20</v>
          </cell>
          <cell r="E564" t="str">
            <v>RSGGP Payroll Tax</v>
          </cell>
        </row>
        <row r="565">
          <cell r="D565" t="str">
            <v>850055.30</v>
          </cell>
          <cell r="E565" t="str">
            <v>RSGGP Benefits</v>
          </cell>
        </row>
        <row r="566">
          <cell r="D566" t="str">
            <v>850090.0</v>
          </cell>
          <cell r="E566" t="str">
            <v>Extraord Gain/(Loss)</v>
          </cell>
        </row>
        <row r="567">
          <cell r="D567" t="str">
            <v>850091.0</v>
          </cell>
          <cell r="E567" t="str">
            <v>Gain/(Loss) Seg Disp Net</v>
          </cell>
        </row>
        <row r="568">
          <cell r="D568" t="str">
            <v>850092.0</v>
          </cell>
          <cell r="E568" t="str">
            <v>Inc/(Loss)  Disc Ops</v>
          </cell>
        </row>
        <row r="569">
          <cell r="D569" t="str">
            <v>890000.0</v>
          </cell>
          <cell r="E569" t="str">
            <v>Income Tax-Corp Provision</v>
          </cell>
        </row>
        <row r="570">
          <cell r="D570" t="str">
            <v>890010.0</v>
          </cell>
          <cell r="E570" t="str">
            <v>Income Tax-Field Filed</v>
          </cell>
        </row>
        <row r="571">
          <cell r="D571" t="str">
            <v>899990.0</v>
          </cell>
          <cell r="E571" t="str">
            <v>Cumulative Change Acct Princ</v>
          </cell>
        </row>
        <row r="572">
          <cell r="D572" t="str">
            <v>750000.20</v>
          </cell>
          <cell r="E572" t="str">
            <v>G&amp;A Mgrs &amp; Supv Auto Allow</v>
          </cell>
        </row>
        <row r="573">
          <cell r="D573" t="str">
            <v>750005.20</v>
          </cell>
          <cell r="E573" t="str">
            <v>G&amp;A Support Auto Allowance</v>
          </cell>
        </row>
        <row r="574">
          <cell r="D574" t="str">
            <v>750010.20</v>
          </cell>
          <cell r="E574" t="str">
            <v>Credit &amp; Coll Auto Allow</v>
          </cell>
        </row>
        <row r="575">
          <cell r="D575" t="str">
            <v>750015.20</v>
          </cell>
          <cell r="E575" t="str">
            <v>Regional Salary Auto Allow</v>
          </cell>
        </row>
        <row r="576">
          <cell r="D576" t="str">
            <v>750020.20</v>
          </cell>
          <cell r="E576" t="str">
            <v>Area Salaries Auto Allowance</v>
          </cell>
        </row>
        <row r="577">
          <cell r="D577" t="str">
            <v>750025.20</v>
          </cell>
          <cell r="E577" t="str">
            <v>IT Wages Auto Allowance</v>
          </cell>
        </row>
        <row r="578">
          <cell r="D578" t="str">
            <v>750172.1</v>
          </cell>
          <cell r="E578" t="str">
            <v>Personal Time - G&amp;A PR</v>
          </cell>
        </row>
        <row r="579">
          <cell r="D579" t="str">
            <v>750174.1</v>
          </cell>
          <cell r="E579" t="str">
            <v>Vacation/Sick - G&amp;A PR</v>
          </cell>
        </row>
        <row r="580">
          <cell r="D580" t="str">
            <v>88400.0</v>
          </cell>
          <cell r="E580" t="str">
            <v>General Managers</v>
          </cell>
        </row>
        <row r="581">
          <cell r="D581" t="str">
            <v>88401.0</v>
          </cell>
          <cell r="E581" t="str">
            <v>Site Managers</v>
          </cell>
        </row>
        <row r="582">
          <cell r="D582" t="str">
            <v>88402.0</v>
          </cell>
          <cell r="E582" t="str">
            <v>Assistant General Managers</v>
          </cell>
        </row>
        <row r="583">
          <cell r="D583" t="str">
            <v>88430.0</v>
          </cell>
          <cell r="E583" t="str">
            <v>Area Vice Presidents</v>
          </cell>
        </row>
        <row r="584">
          <cell r="D584" t="str">
            <v>88440.0</v>
          </cell>
          <cell r="E584" t="str">
            <v>Regional Vice Presidents</v>
          </cell>
        </row>
        <row r="585">
          <cell r="D585" t="str">
            <v>88441.0</v>
          </cell>
          <cell r="E585" t="str">
            <v>Regional Maint. Managers</v>
          </cell>
        </row>
        <row r="586">
          <cell r="D586" t="str">
            <v>88442.0</v>
          </cell>
          <cell r="E586" t="str">
            <v>Regional Ops. Managers</v>
          </cell>
        </row>
        <row r="587">
          <cell r="D587" t="str">
            <v>88443.0</v>
          </cell>
          <cell r="E587" t="str">
            <v>Regional Sales Managers</v>
          </cell>
        </row>
        <row r="588">
          <cell r="D588" t="str">
            <v>88448.0</v>
          </cell>
          <cell r="E588" t="str">
            <v>Regional Admin. Assistants</v>
          </cell>
        </row>
        <row r="589">
          <cell r="D589" t="str">
            <v>88450.0</v>
          </cell>
          <cell r="E589" t="str">
            <v>Divisional Controllers</v>
          </cell>
        </row>
        <row r="590">
          <cell r="D590" t="str">
            <v>88451.0</v>
          </cell>
          <cell r="E590" t="str">
            <v>Staff Accountant</v>
          </cell>
        </row>
        <row r="591">
          <cell r="D591" t="str">
            <v>88452.0</v>
          </cell>
          <cell r="E591" t="str">
            <v>Assist Div Controller</v>
          </cell>
        </row>
        <row r="592">
          <cell r="D592" t="str">
            <v>88453.0</v>
          </cell>
          <cell r="E592" t="str">
            <v>Accounting Clerical</v>
          </cell>
        </row>
        <row r="593">
          <cell r="D593" t="str">
            <v>88454.0</v>
          </cell>
          <cell r="E593" t="str">
            <v>Accounts Payable-Clerical</v>
          </cell>
        </row>
        <row r="594">
          <cell r="D594" t="str">
            <v>88455.0</v>
          </cell>
          <cell r="E594" t="str">
            <v>Payroll</v>
          </cell>
        </row>
        <row r="595">
          <cell r="D595" t="str">
            <v>88456.0</v>
          </cell>
          <cell r="E595" t="str">
            <v>Office Managers</v>
          </cell>
        </row>
        <row r="596">
          <cell r="D596" t="str">
            <v>88457.0</v>
          </cell>
          <cell r="E596" t="str">
            <v>Cash Receipts-Clerical</v>
          </cell>
        </row>
        <row r="597">
          <cell r="D597" t="str">
            <v>88458.0</v>
          </cell>
          <cell r="E597" t="str">
            <v>General &amp; Admin-Administrators</v>
          </cell>
        </row>
        <row r="598">
          <cell r="D598" t="str">
            <v>88460.0</v>
          </cell>
          <cell r="E598" t="str">
            <v>Billing-Clerical</v>
          </cell>
        </row>
        <row r="599">
          <cell r="D599" t="str">
            <v>88465.0</v>
          </cell>
          <cell r="E599" t="str">
            <v>Credit &amp; Collections-Supv</v>
          </cell>
        </row>
        <row r="600">
          <cell r="D600" t="str">
            <v>88466.0</v>
          </cell>
          <cell r="E600" t="str">
            <v>Credit &amp; Collection-Clerical</v>
          </cell>
        </row>
        <row r="601">
          <cell r="D601" t="str">
            <v>88467.0</v>
          </cell>
          <cell r="E601" t="str">
            <v>Accounting Administrative</v>
          </cell>
        </row>
        <row r="602">
          <cell r="D602" t="str">
            <v>88470.0</v>
          </cell>
          <cell r="E602" t="str">
            <v>IT Managers</v>
          </cell>
        </row>
        <row r="603">
          <cell r="D603" t="str">
            <v>88471.0</v>
          </cell>
          <cell r="E603" t="str">
            <v>IT Staff</v>
          </cell>
        </row>
        <row r="604">
          <cell r="D604" t="str">
            <v>88480.0</v>
          </cell>
          <cell r="E604" t="str">
            <v>Area Controllers</v>
          </cell>
        </row>
        <row r="605">
          <cell r="D605" t="str">
            <v>88485.0</v>
          </cell>
          <cell r="E605" t="str">
            <v>Human Resources Managers</v>
          </cell>
        </row>
        <row r="606">
          <cell r="D606" t="str">
            <v>88486.0</v>
          </cell>
          <cell r="E606" t="str">
            <v>Human Resources Staff</v>
          </cell>
        </row>
        <row r="607">
          <cell r="D607" t="str">
            <v>88490.0</v>
          </cell>
          <cell r="E607" t="str">
            <v>Regional Controllers</v>
          </cell>
        </row>
        <row r="608">
          <cell r="D608" t="str">
            <v>9900.1983</v>
          </cell>
          <cell r="E608" t="str">
            <v>Roll-Off Truck-1983</v>
          </cell>
        </row>
        <row r="609">
          <cell r="D609" t="str">
            <v>9900.1984</v>
          </cell>
          <cell r="E609" t="str">
            <v>Roll-Off Truck-1984</v>
          </cell>
        </row>
        <row r="610">
          <cell r="D610" t="str">
            <v>9900.1985</v>
          </cell>
          <cell r="E610" t="str">
            <v>Roll-Off Truck-1985</v>
          </cell>
        </row>
        <row r="611">
          <cell r="D611" t="str">
            <v>9900.1986</v>
          </cell>
          <cell r="E611" t="str">
            <v>Roll-Off Truck-1986</v>
          </cell>
        </row>
        <row r="612">
          <cell r="D612" t="str">
            <v>9900.1987</v>
          </cell>
          <cell r="E612" t="str">
            <v>Roll-Off Truck-1987</v>
          </cell>
        </row>
        <row r="613">
          <cell r="D613" t="str">
            <v>9900.1988</v>
          </cell>
          <cell r="E613" t="str">
            <v>Roll-Off Truck-1988</v>
          </cell>
        </row>
        <row r="614">
          <cell r="D614" t="str">
            <v>9900.1989</v>
          </cell>
          <cell r="E614" t="str">
            <v>Roll-Off Truck-1989</v>
          </cell>
        </row>
        <row r="615">
          <cell r="D615" t="str">
            <v>9900.1990</v>
          </cell>
          <cell r="E615" t="str">
            <v>Roll-Off Truck-1990</v>
          </cell>
        </row>
        <row r="616">
          <cell r="D616" t="str">
            <v>9900.1991</v>
          </cell>
          <cell r="E616" t="str">
            <v>Roll-Off Truck-1991</v>
          </cell>
        </row>
        <row r="617">
          <cell r="D617" t="str">
            <v>9900.1992</v>
          </cell>
          <cell r="E617" t="str">
            <v>Roll-Off Truck-1992</v>
          </cell>
        </row>
        <row r="618">
          <cell r="D618" t="str">
            <v>9900.1993</v>
          </cell>
          <cell r="E618" t="str">
            <v>Roll-Off Truck-1993</v>
          </cell>
        </row>
        <row r="619">
          <cell r="D619" t="str">
            <v>9900.1994</v>
          </cell>
          <cell r="E619" t="str">
            <v>Roll-Off Truck-1994</v>
          </cell>
        </row>
        <row r="620">
          <cell r="D620" t="str">
            <v>9900.1995</v>
          </cell>
          <cell r="E620" t="str">
            <v>Roll-Off Truck-1995</v>
          </cell>
        </row>
        <row r="621">
          <cell r="D621" t="str">
            <v>9900.1996</v>
          </cell>
          <cell r="E621" t="str">
            <v>Roll-Off Truck-1996</v>
          </cell>
        </row>
        <row r="622">
          <cell r="D622" t="str">
            <v>9900.1997</v>
          </cell>
          <cell r="E622" t="str">
            <v>Roll-Off Truck-1997</v>
          </cell>
        </row>
        <row r="623">
          <cell r="D623" t="str">
            <v>9900.1998</v>
          </cell>
          <cell r="E623" t="str">
            <v>Roll-Off Truck-1998</v>
          </cell>
        </row>
        <row r="624">
          <cell r="D624" t="str">
            <v>9900.1999</v>
          </cell>
          <cell r="E624" t="str">
            <v>Roll-Off Truck-1999</v>
          </cell>
        </row>
        <row r="625">
          <cell r="D625" t="str">
            <v>9900.2000</v>
          </cell>
          <cell r="E625" t="str">
            <v>Roll-Off Truck-2000</v>
          </cell>
        </row>
        <row r="626">
          <cell r="D626" t="str">
            <v>9900.2001</v>
          </cell>
          <cell r="E626" t="str">
            <v>Roll-Off Truck-2001</v>
          </cell>
        </row>
        <row r="627">
          <cell r="D627" t="str">
            <v>9900.2002</v>
          </cell>
          <cell r="E627" t="str">
            <v>Roll-Off Truck-2002</v>
          </cell>
        </row>
        <row r="628">
          <cell r="D628" t="str">
            <v>9900.2003</v>
          </cell>
          <cell r="E628" t="str">
            <v>Roll-Off Truck-2003</v>
          </cell>
        </row>
        <row r="629">
          <cell r="D629" t="str">
            <v>9900.2004</v>
          </cell>
          <cell r="E629" t="str">
            <v>Roll-Off Truck-2004</v>
          </cell>
        </row>
        <row r="630">
          <cell r="D630" t="str">
            <v>9900.2005</v>
          </cell>
          <cell r="E630" t="str">
            <v>Roll-Off Truck-2005</v>
          </cell>
        </row>
        <row r="631">
          <cell r="D631" t="str">
            <v>9900.2006</v>
          </cell>
          <cell r="E631" t="str">
            <v>Roll-Off Truck-2006</v>
          </cell>
        </row>
        <row r="632">
          <cell r="D632" t="str">
            <v>9901.1983</v>
          </cell>
          <cell r="E632" t="str">
            <v>Front Load Truck-1983</v>
          </cell>
        </row>
        <row r="633">
          <cell r="D633" t="str">
            <v>9901.1984</v>
          </cell>
          <cell r="E633" t="str">
            <v>Front Load Truck-1984</v>
          </cell>
        </row>
        <row r="634">
          <cell r="D634" t="str">
            <v>9901.1985</v>
          </cell>
          <cell r="E634" t="str">
            <v>Front Load Truck-1985</v>
          </cell>
        </row>
        <row r="635">
          <cell r="D635" t="str">
            <v>9901.1986</v>
          </cell>
          <cell r="E635" t="str">
            <v>Front Load Truck-1986</v>
          </cell>
        </row>
        <row r="636">
          <cell r="D636" t="str">
            <v>9901.1987</v>
          </cell>
          <cell r="E636" t="str">
            <v>Front Load Truck-1987</v>
          </cell>
        </row>
        <row r="637">
          <cell r="D637" t="str">
            <v>9901.1988</v>
          </cell>
          <cell r="E637" t="str">
            <v>Front Load Truck-1988</v>
          </cell>
        </row>
        <row r="638">
          <cell r="D638" t="str">
            <v>9901.1989</v>
          </cell>
          <cell r="E638" t="str">
            <v>Front Load Truck-1989</v>
          </cell>
        </row>
        <row r="639">
          <cell r="D639" t="str">
            <v>9901.1990</v>
          </cell>
          <cell r="E639" t="str">
            <v>Front Load Truck-1990</v>
          </cell>
        </row>
        <row r="640">
          <cell r="D640" t="str">
            <v>9901.1991</v>
          </cell>
          <cell r="E640" t="str">
            <v>Front Load Truck-1991</v>
          </cell>
        </row>
        <row r="641">
          <cell r="D641" t="str">
            <v>9901.1992</v>
          </cell>
          <cell r="E641" t="str">
            <v>Front Load Truck-1992</v>
          </cell>
        </row>
        <row r="642">
          <cell r="D642" t="str">
            <v>9901.1993</v>
          </cell>
          <cell r="E642" t="str">
            <v>Front Load Truck-1993</v>
          </cell>
        </row>
        <row r="643">
          <cell r="D643" t="str">
            <v>9901.1994</v>
          </cell>
          <cell r="E643" t="str">
            <v>Front Load Truck-1994</v>
          </cell>
        </row>
        <row r="644">
          <cell r="D644" t="str">
            <v>9901.1995</v>
          </cell>
          <cell r="E644" t="str">
            <v>Front Load Truck-1995</v>
          </cell>
        </row>
        <row r="645">
          <cell r="D645" t="str">
            <v>9901.1996</v>
          </cell>
          <cell r="E645" t="str">
            <v>Front Load Truck-1996</v>
          </cell>
        </row>
        <row r="646">
          <cell r="D646" t="str">
            <v>9901.1997</v>
          </cell>
          <cell r="E646" t="str">
            <v>Front Load Truck-1997</v>
          </cell>
        </row>
        <row r="647">
          <cell r="D647" t="str">
            <v>9901.1998</v>
          </cell>
          <cell r="E647" t="str">
            <v>Front Load Truck-1998</v>
          </cell>
        </row>
        <row r="648">
          <cell r="D648" t="str">
            <v>9901.1999</v>
          </cell>
          <cell r="E648" t="str">
            <v>Front Load Truck-1999</v>
          </cell>
        </row>
        <row r="649">
          <cell r="D649" t="str">
            <v>9901.2000</v>
          </cell>
          <cell r="E649" t="str">
            <v>Front Load Truck-2000</v>
          </cell>
        </row>
        <row r="650">
          <cell r="D650" t="str">
            <v>9901.2001</v>
          </cell>
          <cell r="E650" t="str">
            <v>Front Load Truck-2001</v>
          </cell>
        </row>
        <row r="651">
          <cell r="D651" t="str">
            <v>9901.2002</v>
          </cell>
          <cell r="E651" t="str">
            <v>Front Load Truck-2002</v>
          </cell>
        </row>
        <row r="652">
          <cell r="D652" t="str">
            <v>9901.2003</v>
          </cell>
          <cell r="E652" t="str">
            <v>Front Load Truck-2003</v>
          </cell>
        </row>
        <row r="653">
          <cell r="D653" t="str">
            <v>9901.2004</v>
          </cell>
          <cell r="E653" t="str">
            <v>Front Load Truck-2004</v>
          </cell>
        </row>
        <row r="654">
          <cell r="D654" t="str">
            <v>9901.2005</v>
          </cell>
          <cell r="E654" t="str">
            <v>Front Load Truck-2005</v>
          </cell>
        </row>
        <row r="655">
          <cell r="D655" t="str">
            <v>9901.2006</v>
          </cell>
          <cell r="E655" t="str">
            <v>Front Load Truck-2006</v>
          </cell>
        </row>
        <row r="656">
          <cell r="D656" t="str">
            <v>9902.1983</v>
          </cell>
          <cell r="E656" t="str">
            <v>Rear Load Truck-1983</v>
          </cell>
        </row>
        <row r="657">
          <cell r="D657" t="str">
            <v>9902.1984</v>
          </cell>
          <cell r="E657" t="str">
            <v>Rear Load Truck-1984</v>
          </cell>
        </row>
        <row r="658">
          <cell r="D658" t="str">
            <v>9902.1985</v>
          </cell>
          <cell r="E658" t="str">
            <v>Rear Load Truck-1985</v>
          </cell>
        </row>
        <row r="659">
          <cell r="D659" t="str">
            <v>9902.1986</v>
          </cell>
          <cell r="E659" t="str">
            <v>Rear Load Truck-1986</v>
          </cell>
        </row>
        <row r="660">
          <cell r="D660" t="str">
            <v>9902.1987</v>
          </cell>
          <cell r="E660" t="str">
            <v>Rear Load Truck-1987</v>
          </cell>
        </row>
        <row r="661">
          <cell r="D661" t="str">
            <v>9902.1988</v>
          </cell>
          <cell r="E661" t="str">
            <v>Rear Load Truck-1988</v>
          </cell>
        </row>
        <row r="662">
          <cell r="D662" t="str">
            <v>9902.1989</v>
          </cell>
          <cell r="E662" t="str">
            <v>Rear Load Truck-1989</v>
          </cell>
        </row>
        <row r="663">
          <cell r="D663" t="str">
            <v>9902.1990</v>
          </cell>
          <cell r="E663" t="str">
            <v>Rear Load Truck-1990</v>
          </cell>
        </row>
        <row r="664">
          <cell r="D664" t="str">
            <v>9902.1991</v>
          </cell>
          <cell r="E664" t="str">
            <v>Rear Load Truck-1991</v>
          </cell>
        </row>
        <row r="665">
          <cell r="D665" t="str">
            <v>9902.1992</v>
          </cell>
          <cell r="E665" t="str">
            <v>Rear Load Truck-1992</v>
          </cell>
        </row>
        <row r="666">
          <cell r="D666" t="str">
            <v>9902.1993</v>
          </cell>
          <cell r="E666" t="str">
            <v>Rear Load Truck-1993</v>
          </cell>
        </row>
        <row r="667">
          <cell r="D667" t="str">
            <v>9902.1994</v>
          </cell>
          <cell r="E667" t="str">
            <v>Rear Load Truck-1994</v>
          </cell>
        </row>
        <row r="668">
          <cell r="D668" t="str">
            <v>9902.1995</v>
          </cell>
          <cell r="E668" t="str">
            <v>Rear Load Truck-1995</v>
          </cell>
        </row>
        <row r="669">
          <cell r="D669" t="str">
            <v>9902.1996</v>
          </cell>
          <cell r="E669" t="str">
            <v>Rear Load Truck-1996</v>
          </cell>
        </row>
        <row r="670">
          <cell r="D670" t="str">
            <v>9902.1997</v>
          </cell>
          <cell r="E670" t="str">
            <v>Rear Load Truck-1997</v>
          </cell>
        </row>
        <row r="671">
          <cell r="D671" t="str">
            <v>9902.1998</v>
          </cell>
          <cell r="E671" t="str">
            <v>Rear Load Truck-1998</v>
          </cell>
        </row>
        <row r="672">
          <cell r="D672" t="str">
            <v>9902.1999</v>
          </cell>
          <cell r="E672" t="str">
            <v>Rear Load Truck-1999</v>
          </cell>
        </row>
        <row r="673">
          <cell r="D673" t="str">
            <v>9902.2000</v>
          </cell>
          <cell r="E673" t="str">
            <v>Rear Load Truck-2000</v>
          </cell>
        </row>
        <row r="674">
          <cell r="D674" t="str">
            <v>9902.2001</v>
          </cell>
          <cell r="E674" t="str">
            <v>Rear Load Truck-2001</v>
          </cell>
        </row>
        <row r="675">
          <cell r="D675" t="str">
            <v>9902.2002</v>
          </cell>
          <cell r="E675" t="str">
            <v>Rear Load Truck-2002</v>
          </cell>
        </row>
        <row r="676">
          <cell r="D676" t="str">
            <v>9902.2003</v>
          </cell>
          <cell r="E676" t="str">
            <v>Rear Load Truck-2003</v>
          </cell>
        </row>
        <row r="677">
          <cell r="D677" t="str">
            <v>9902.2004</v>
          </cell>
          <cell r="E677" t="str">
            <v>Rear Load Truck-2004</v>
          </cell>
        </row>
        <row r="678">
          <cell r="D678" t="str">
            <v>9902.2005</v>
          </cell>
          <cell r="E678" t="str">
            <v>Rear Load Truck-2005</v>
          </cell>
        </row>
        <row r="679">
          <cell r="D679" t="str">
            <v>9902.2006</v>
          </cell>
          <cell r="E679" t="str">
            <v>Rear Load Truck-2006</v>
          </cell>
        </row>
        <row r="680">
          <cell r="D680" t="str">
            <v>9903.1983</v>
          </cell>
          <cell r="E680" t="str">
            <v>Auto Side Load Truck-1983</v>
          </cell>
        </row>
        <row r="681">
          <cell r="D681" t="str">
            <v>9903.1984</v>
          </cell>
          <cell r="E681" t="str">
            <v>Auto Side Load Truck-1984</v>
          </cell>
        </row>
        <row r="682">
          <cell r="D682" t="str">
            <v>9903.1985</v>
          </cell>
          <cell r="E682" t="str">
            <v>Auto Side Load Truck-1985</v>
          </cell>
        </row>
        <row r="683">
          <cell r="D683" t="str">
            <v>9903.1986</v>
          </cell>
          <cell r="E683" t="str">
            <v>Auto Side Load Truck-1986</v>
          </cell>
        </row>
        <row r="684">
          <cell r="D684" t="str">
            <v>9903.1987</v>
          </cell>
          <cell r="E684" t="str">
            <v>Auto Side Load Truck-1987</v>
          </cell>
        </row>
        <row r="685">
          <cell r="D685" t="str">
            <v>9903.1988</v>
          </cell>
          <cell r="E685" t="str">
            <v>Auto Side Load Truck-1988</v>
          </cell>
        </row>
        <row r="686">
          <cell r="D686" t="str">
            <v>9903.1989</v>
          </cell>
          <cell r="E686" t="str">
            <v>Auto Side Load Truck-1989</v>
          </cell>
        </row>
        <row r="687">
          <cell r="D687" t="str">
            <v>9903.1990</v>
          </cell>
          <cell r="E687" t="str">
            <v>Auto Side Load Truck-1990</v>
          </cell>
        </row>
        <row r="688">
          <cell r="D688" t="str">
            <v>9903.1991</v>
          </cell>
          <cell r="E688" t="str">
            <v>Auto Side Load Truck-1991</v>
          </cell>
        </row>
        <row r="689">
          <cell r="D689" t="str">
            <v>9903.1992</v>
          </cell>
          <cell r="E689" t="str">
            <v>Auto Side Load Truck-1992</v>
          </cell>
        </row>
        <row r="690">
          <cell r="D690" t="str">
            <v>9903.1993</v>
          </cell>
          <cell r="E690" t="str">
            <v>Auto Side Load Truck-1993</v>
          </cell>
        </row>
        <row r="691">
          <cell r="D691" t="str">
            <v>9903.1994</v>
          </cell>
          <cell r="E691" t="str">
            <v>Auto Side Load Truck-1994</v>
          </cell>
        </row>
        <row r="692">
          <cell r="D692" t="str">
            <v>9903.1995</v>
          </cell>
          <cell r="E692" t="str">
            <v>Auto Side Load Truck-1995</v>
          </cell>
        </row>
        <row r="693">
          <cell r="D693" t="str">
            <v>9903.1996</v>
          </cell>
          <cell r="E693" t="str">
            <v>Auto Side Load Truck-1996</v>
          </cell>
        </row>
        <row r="694">
          <cell r="D694" t="str">
            <v>9903.1997</v>
          </cell>
          <cell r="E694" t="str">
            <v>Auto Side Load Truck-1997</v>
          </cell>
        </row>
        <row r="695">
          <cell r="D695" t="str">
            <v>9903.1998</v>
          </cell>
          <cell r="E695" t="str">
            <v>Auto Side Load Truck-1998</v>
          </cell>
        </row>
        <row r="696">
          <cell r="D696" t="str">
            <v>9903.1999</v>
          </cell>
          <cell r="E696" t="str">
            <v>Auto Side Load Truck-1999</v>
          </cell>
        </row>
        <row r="697">
          <cell r="D697" t="str">
            <v>9903.2000</v>
          </cell>
          <cell r="E697" t="str">
            <v>Auto Side Load Truck-2000</v>
          </cell>
        </row>
        <row r="698">
          <cell r="D698" t="str">
            <v>9903.2001</v>
          </cell>
          <cell r="E698" t="str">
            <v>Auto Side Load Truck-2001</v>
          </cell>
        </row>
        <row r="699">
          <cell r="D699" t="str">
            <v>9903.2002</v>
          </cell>
          <cell r="E699" t="str">
            <v>Auto Side Load Truck-2002</v>
          </cell>
        </row>
        <row r="700">
          <cell r="D700" t="str">
            <v>9903.2003</v>
          </cell>
          <cell r="E700" t="str">
            <v>Auto Side Load Truck-2003</v>
          </cell>
        </row>
        <row r="701">
          <cell r="D701" t="str">
            <v>9903.2004</v>
          </cell>
          <cell r="E701" t="str">
            <v>Auto Side Load Truck-2004</v>
          </cell>
        </row>
        <row r="702">
          <cell r="D702" t="str">
            <v>9903.2005</v>
          </cell>
          <cell r="E702" t="str">
            <v>Auto Side Load Truck-2005</v>
          </cell>
        </row>
        <row r="703">
          <cell r="D703" t="str">
            <v>9903.2006</v>
          </cell>
          <cell r="E703" t="str">
            <v>Auto Side Load Truck-2006</v>
          </cell>
        </row>
        <row r="704">
          <cell r="D704" t="str">
            <v>9904.1983</v>
          </cell>
          <cell r="E704" t="str">
            <v>Recycle Truck-1983</v>
          </cell>
        </row>
        <row r="705">
          <cell r="D705" t="str">
            <v>9904.1984</v>
          </cell>
          <cell r="E705" t="str">
            <v>Recycle Truck-1984</v>
          </cell>
        </row>
        <row r="706">
          <cell r="D706" t="str">
            <v>9904.1985</v>
          </cell>
          <cell r="E706" t="str">
            <v>Recycle Truck-1985</v>
          </cell>
        </row>
        <row r="707">
          <cell r="D707" t="str">
            <v>9904.1986</v>
          </cell>
          <cell r="E707" t="str">
            <v>Recycle Truck-1986</v>
          </cell>
        </row>
        <row r="708">
          <cell r="D708" t="str">
            <v>9904.1987</v>
          </cell>
          <cell r="E708" t="str">
            <v>Recycle Truck-1987</v>
          </cell>
        </row>
        <row r="709">
          <cell r="D709" t="str">
            <v>9904.1988</v>
          </cell>
          <cell r="E709" t="str">
            <v>Recycle Truck-1988</v>
          </cell>
        </row>
        <row r="710">
          <cell r="D710" t="str">
            <v>9904.1989</v>
          </cell>
          <cell r="E710" t="str">
            <v>Recycle Truck-1989</v>
          </cell>
        </row>
        <row r="711">
          <cell r="D711" t="str">
            <v>9904.1990</v>
          </cell>
          <cell r="E711" t="str">
            <v>Recycle Truck-1990</v>
          </cell>
        </row>
        <row r="712">
          <cell r="D712" t="str">
            <v>9904.1991</v>
          </cell>
          <cell r="E712" t="str">
            <v>Recycle Truck-1991</v>
          </cell>
        </row>
        <row r="713">
          <cell r="D713" t="str">
            <v>9904.1992</v>
          </cell>
          <cell r="E713" t="str">
            <v>Recycle Truck-1992</v>
          </cell>
        </row>
        <row r="714">
          <cell r="D714" t="str">
            <v>9904.1993</v>
          </cell>
          <cell r="E714" t="str">
            <v>Recycle Truck-1993</v>
          </cell>
        </row>
        <row r="715">
          <cell r="D715" t="str">
            <v>9904.1994</v>
          </cell>
          <cell r="E715" t="str">
            <v>Recycle Truck-1994</v>
          </cell>
        </row>
        <row r="716">
          <cell r="D716" t="str">
            <v>9904.1995</v>
          </cell>
          <cell r="E716" t="str">
            <v>Recycle Truck-1995</v>
          </cell>
        </row>
        <row r="717">
          <cell r="D717" t="str">
            <v>9904.1996</v>
          </cell>
          <cell r="E717" t="str">
            <v>Recycle Truck-1996</v>
          </cell>
        </row>
        <row r="718">
          <cell r="D718" t="str">
            <v>9904.1997</v>
          </cell>
          <cell r="E718" t="str">
            <v>Recycle Truck-1997</v>
          </cell>
        </row>
        <row r="719">
          <cell r="D719" t="str">
            <v>9904.1998</v>
          </cell>
          <cell r="E719" t="str">
            <v>Recycle Truck-1998</v>
          </cell>
        </row>
        <row r="720">
          <cell r="D720" t="str">
            <v>9904.1999</v>
          </cell>
          <cell r="E720" t="str">
            <v>Recycle Truck-1999</v>
          </cell>
        </row>
        <row r="721">
          <cell r="D721" t="str">
            <v>9904.2000</v>
          </cell>
          <cell r="E721" t="str">
            <v>Recycle Truck-2000</v>
          </cell>
        </row>
        <row r="722">
          <cell r="D722" t="str">
            <v>9904.2001</v>
          </cell>
          <cell r="E722" t="str">
            <v>Recycle Truck-2001</v>
          </cell>
        </row>
        <row r="723">
          <cell r="D723" t="str">
            <v>9904.2002</v>
          </cell>
          <cell r="E723" t="str">
            <v>Recycle Truck-2002</v>
          </cell>
        </row>
        <row r="724">
          <cell r="D724" t="str">
            <v>9904.2003</v>
          </cell>
          <cell r="E724" t="str">
            <v>Recycle Truck-2003</v>
          </cell>
        </row>
        <row r="725">
          <cell r="D725" t="str">
            <v>9904.2004</v>
          </cell>
          <cell r="E725" t="str">
            <v>Recycle Truck-2004</v>
          </cell>
        </row>
        <row r="726">
          <cell r="D726" t="str">
            <v>9904.2005</v>
          </cell>
          <cell r="E726" t="str">
            <v>Recycle Truck-2005</v>
          </cell>
        </row>
        <row r="727">
          <cell r="D727" t="str">
            <v>9904.2006</v>
          </cell>
          <cell r="E727" t="str">
            <v>Recycle Truck-2006</v>
          </cell>
        </row>
        <row r="728">
          <cell r="D728" t="str">
            <v>9905.1983</v>
          </cell>
          <cell r="E728" t="str">
            <v>Pickup Truck-1983</v>
          </cell>
        </row>
        <row r="729">
          <cell r="D729" t="str">
            <v>9905.1984</v>
          </cell>
          <cell r="E729" t="str">
            <v>Pickup Truck-1984</v>
          </cell>
        </row>
        <row r="730">
          <cell r="D730" t="str">
            <v>9905.1985</v>
          </cell>
          <cell r="E730" t="str">
            <v>Pickup Truck-1985</v>
          </cell>
        </row>
        <row r="731">
          <cell r="D731" t="str">
            <v>9905.1986</v>
          </cell>
          <cell r="E731" t="str">
            <v>Pickup Truck-1986</v>
          </cell>
        </row>
        <row r="732">
          <cell r="D732" t="str">
            <v>9905.1987</v>
          </cell>
          <cell r="E732" t="str">
            <v>Pickup Truck-1987</v>
          </cell>
        </row>
        <row r="733">
          <cell r="D733" t="str">
            <v>9905.1988</v>
          </cell>
          <cell r="E733" t="str">
            <v>Pickup Truck-1988</v>
          </cell>
        </row>
        <row r="734">
          <cell r="D734" t="str">
            <v>9905.1989</v>
          </cell>
          <cell r="E734" t="str">
            <v>Pickup Truck-1989</v>
          </cell>
        </row>
        <row r="735">
          <cell r="D735" t="str">
            <v>9905.1990</v>
          </cell>
          <cell r="E735" t="str">
            <v>Pickup Truck-1990</v>
          </cell>
        </row>
        <row r="736">
          <cell r="D736" t="str">
            <v>9905.1991</v>
          </cell>
          <cell r="E736" t="str">
            <v>Pickup Truck-1991</v>
          </cell>
        </row>
        <row r="737">
          <cell r="D737" t="str">
            <v>9905.1992</v>
          </cell>
          <cell r="E737" t="str">
            <v>Pickup Truck-1992</v>
          </cell>
        </row>
        <row r="738">
          <cell r="D738" t="str">
            <v>9905.1993</v>
          </cell>
          <cell r="E738" t="str">
            <v>Pickup Truck-1993</v>
          </cell>
        </row>
        <row r="739">
          <cell r="D739" t="str">
            <v>9905.1994</v>
          </cell>
          <cell r="E739" t="str">
            <v>Pickup Truck-1994</v>
          </cell>
        </row>
        <row r="740">
          <cell r="D740" t="str">
            <v>9905.1995</v>
          </cell>
          <cell r="E740" t="str">
            <v>Pickup Truck-1995</v>
          </cell>
        </row>
        <row r="741">
          <cell r="D741" t="str">
            <v>9905.1996</v>
          </cell>
          <cell r="E741" t="str">
            <v>Pickup Truck-1996</v>
          </cell>
        </row>
        <row r="742">
          <cell r="D742" t="str">
            <v>9905.1997</v>
          </cell>
          <cell r="E742" t="str">
            <v>Pickup Truck-1997</v>
          </cell>
        </row>
        <row r="743">
          <cell r="D743" t="str">
            <v>9905.1998</v>
          </cell>
          <cell r="E743" t="str">
            <v>Pickup Truck-1998</v>
          </cell>
        </row>
        <row r="744">
          <cell r="D744" t="str">
            <v>9905.1999</v>
          </cell>
          <cell r="E744" t="str">
            <v>Pickup Truck-1999</v>
          </cell>
        </row>
        <row r="745">
          <cell r="D745" t="str">
            <v>9905.2000</v>
          </cell>
          <cell r="E745" t="str">
            <v>Pickup Truck-2000</v>
          </cell>
        </row>
        <row r="746">
          <cell r="D746" t="str">
            <v>9905.2001</v>
          </cell>
          <cell r="E746" t="str">
            <v>Pickup Truck-2001</v>
          </cell>
        </row>
        <row r="747">
          <cell r="D747" t="str">
            <v>9905.2002</v>
          </cell>
          <cell r="E747" t="str">
            <v>Pickup Truck-2002</v>
          </cell>
        </row>
        <row r="748">
          <cell r="D748" t="str">
            <v>9905.2003</v>
          </cell>
          <cell r="E748" t="str">
            <v>Pickup Truck-2003</v>
          </cell>
        </row>
        <row r="749">
          <cell r="D749" t="str">
            <v>9905.2004</v>
          </cell>
          <cell r="E749" t="str">
            <v>Pickup Truck-2004</v>
          </cell>
        </row>
        <row r="750">
          <cell r="D750" t="str">
            <v>9905.2005</v>
          </cell>
          <cell r="E750" t="str">
            <v>Pickup Truck-2005</v>
          </cell>
        </row>
        <row r="751">
          <cell r="D751" t="str">
            <v>9905.2006</v>
          </cell>
          <cell r="E751" t="str">
            <v>Pickup Truck-2006</v>
          </cell>
        </row>
        <row r="752">
          <cell r="D752" t="str">
            <v>9906.1983</v>
          </cell>
          <cell r="E752" t="str">
            <v>Container Del-1983</v>
          </cell>
        </row>
        <row r="753">
          <cell r="D753" t="str">
            <v>9906.1984</v>
          </cell>
          <cell r="E753" t="str">
            <v>Container Del-1984</v>
          </cell>
        </row>
        <row r="754">
          <cell r="D754" t="str">
            <v>9906.1985</v>
          </cell>
          <cell r="E754" t="str">
            <v>Container Del-1985</v>
          </cell>
        </row>
        <row r="755">
          <cell r="D755" t="str">
            <v>9906.1986</v>
          </cell>
          <cell r="E755" t="str">
            <v>Container Del-1986</v>
          </cell>
        </row>
        <row r="756">
          <cell r="D756" t="str">
            <v>9906.1987</v>
          </cell>
          <cell r="E756" t="str">
            <v>Container Del-1987</v>
          </cell>
        </row>
        <row r="757">
          <cell r="D757" t="str">
            <v>9906.1988</v>
          </cell>
          <cell r="E757" t="str">
            <v>Container Del-1988</v>
          </cell>
        </row>
        <row r="758">
          <cell r="D758" t="str">
            <v>9906.1989</v>
          </cell>
          <cell r="E758" t="str">
            <v>Container Del-1989</v>
          </cell>
        </row>
        <row r="759">
          <cell r="D759" t="str">
            <v>9906.1990</v>
          </cell>
          <cell r="E759" t="str">
            <v>Container Del-1990</v>
          </cell>
        </row>
        <row r="760">
          <cell r="D760" t="str">
            <v>9906.1991</v>
          </cell>
          <cell r="E760" t="str">
            <v>Container Del-1991</v>
          </cell>
        </row>
        <row r="761">
          <cell r="D761" t="str">
            <v>9906.1992</v>
          </cell>
          <cell r="E761" t="str">
            <v>Container Del-1992</v>
          </cell>
        </row>
        <row r="762">
          <cell r="D762" t="str">
            <v>9906.1993</v>
          </cell>
          <cell r="E762" t="str">
            <v>Container Del-1993</v>
          </cell>
        </row>
        <row r="763">
          <cell r="D763" t="str">
            <v>9906.1994</v>
          </cell>
          <cell r="E763" t="str">
            <v>Container Del-1994</v>
          </cell>
        </row>
        <row r="764">
          <cell r="D764" t="str">
            <v>9906.1995</v>
          </cell>
          <cell r="E764" t="str">
            <v>Container Del-1995</v>
          </cell>
        </row>
        <row r="765">
          <cell r="D765" t="str">
            <v>9906.1996</v>
          </cell>
          <cell r="E765" t="str">
            <v>Container Del-1996</v>
          </cell>
        </row>
        <row r="766">
          <cell r="D766" t="str">
            <v>9906.1997</v>
          </cell>
          <cell r="E766" t="str">
            <v>Container Del-1997</v>
          </cell>
        </row>
        <row r="767">
          <cell r="D767" t="str">
            <v>9906.1998</v>
          </cell>
          <cell r="E767" t="str">
            <v>Container Del-1998</v>
          </cell>
        </row>
        <row r="768">
          <cell r="D768" t="str">
            <v>9906.1999</v>
          </cell>
          <cell r="E768" t="str">
            <v>Container Del-1999</v>
          </cell>
        </row>
        <row r="769">
          <cell r="D769" t="str">
            <v>9906.2000</v>
          </cell>
          <cell r="E769" t="str">
            <v>Container Del-2000</v>
          </cell>
        </row>
        <row r="770">
          <cell r="D770" t="str">
            <v>9906.2001</v>
          </cell>
          <cell r="E770" t="str">
            <v>Container Del-2001</v>
          </cell>
        </row>
        <row r="771">
          <cell r="D771" t="str">
            <v>9906.2002</v>
          </cell>
          <cell r="E771" t="str">
            <v>Container Del-2002</v>
          </cell>
        </row>
        <row r="772">
          <cell r="D772" t="str">
            <v>9906.2003</v>
          </cell>
          <cell r="E772" t="str">
            <v>Container Del-2003</v>
          </cell>
        </row>
        <row r="773">
          <cell r="D773" t="str">
            <v>9906.2004</v>
          </cell>
          <cell r="E773" t="str">
            <v>Container Del-2004</v>
          </cell>
        </row>
        <row r="774">
          <cell r="D774" t="str">
            <v>9906.2005</v>
          </cell>
          <cell r="E774" t="str">
            <v>Container Del-2005</v>
          </cell>
        </row>
        <row r="775">
          <cell r="D775" t="str">
            <v>9906.2006</v>
          </cell>
          <cell r="E775" t="str">
            <v>Container Del-2006</v>
          </cell>
        </row>
        <row r="776">
          <cell r="D776" t="str">
            <v>9907.1983</v>
          </cell>
          <cell r="E776" t="str">
            <v>Water Truck-1983</v>
          </cell>
        </row>
        <row r="777">
          <cell r="D777" t="str">
            <v>9907.1984</v>
          </cell>
          <cell r="E777" t="str">
            <v>Water Truck-1984</v>
          </cell>
        </row>
        <row r="778">
          <cell r="D778" t="str">
            <v>9907.1985</v>
          </cell>
          <cell r="E778" t="str">
            <v>Water Truck-1985</v>
          </cell>
        </row>
        <row r="779">
          <cell r="D779" t="str">
            <v>9907.1986</v>
          </cell>
          <cell r="E779" t="str">
            <v>Water Truck-1986</v>
          </cell>
        </row>
        <row r="780">
          <cell r="D780" t="str">
            <v>9907.1987</v>
          </cell>
          <cell r="E780" t="str">
            <v>Water Truck-1987</v>
          </cell>
        </row>
        <row r="781">
          <cell r="D781" t="str">
            <v>9907.1988</v>
          </cell>
          <cell r="E781" t="str">
            <v>Water Truck-1988</v>
          </cell>
        </row>
        <row r="782">
          <cell r="D782" t="str">
            <v>9907.1989</v>
          </cell>
          <cell r="E782" t="str">
            <v>Water Truck-1989</v>
          </cell>
        </row>
        <row r="783">
          <cell r="D783" t="str">
            <v>9907.1990</v>
          </cell>
          <cell r="E783" t="str">
            <v>Water Truck-1990</v>
          </cell>
        </row>
        <row r="784">
          <cell r="D784" t="str">
            <v>9907.1991</v>
          </cell>
          <cell r="E784" t="str">
            <v>Water Truck-1991</v>
          </cell>
        </row>
        <row r="785">
          <cell r="D785" t="str">
            <v>9907.1992</v>
          </cell>
          <cell r="E785" t="str">
            <v>Water Truck-1992</v>
          </cell>
        </row>
        <row r="786">
          <cell r="D786" t="str">
            <v>9907.1993</v>
          </cell>
          <cell r="E786" t="str">
            <v>Water Truck-1993</v>
          </cell>
        </row>
        <row r="787">
          <cell r="D787" t="str">
            <v>9907.1994</v>
          </cell>
          <cell r="E787" t="str">
            <v>Water Truck-1994</v>
          </cell>
        </row>
        <row r="788">
          <cell r="D788" t="str">
            <v>9907.1995</v>
          </cell>
          <cell r="E788" t="str">
            <v>Water Truck-1995</v>
          </cell>
        </row>
        <row r="789">
          <cell r="D789" t="str">
            <v>9907.1996</v>
          </cell>
          <cell r="E789" t="str">
            <v>Water Truck-1996</v>
          </cell>
        </row>
        <row r="790">
          <cell r="D790" t="str">
            <v>9907.1997</v>
          </cell>
          <cell r="E790" t="str">
            <v>Water Truck-1997</v>
          </cell>
        </row>
        <row r="791">
          <cell r="D791" t="str">
            <v>9907.1998</v>
          </cell>
          <cell r="E791" t="str">
            <v>Water Truck-1998</v>
          </cell>
        </row>
        <row r="792">
          <cell r="D792" t="str">
            <v>9907.1999</v>
          </cell>
          <cell r="E792" t="str">
            <v>Water Truck-1999</v>
          </cell>
        </row>
        <row r="793">
          <cell r="D793" t="str">
            <v>9907.2000</v>
          </cell>
          <cell r="E793" t="str">
            <v>Water Truck-2000</v>
          </cell>
        </row>
        <row r="794">
          <cell r="D794" t="str">
            <v>9907.2001</v>
          </cell>
          <cell r="E794" t="str">
            <v>Water Truck-2001</v>
          </cell>
        </row>
        <row r="795">
          <cell r="D795" t="str">
            <v>9907.2002</v>
          </cell>
          <cell r="E795" t="str">
            <v>Water Truck-2002</v>
          </cell>
        </row>
        <row r="796">
          <cell r="D796" t="str">
            <v>9907.2003</v>
          </cell>
          <cell r="E796" t="str">
            <v>Water Truck-2003</v>
          </cell>
        </row>
        <row r="797">
          <cell r="D797" t="str">
            <v>9907.2004</v>
          </cell>
          <cell r="E797" t="str">
            <v>Water Truck-2004</v>
          </cell>
        </row>
        <row r="798">
          <cell r="D798" t="str">
            <v>9907.2005</v>
          </cell>
          <cell r="E798" t="str">
            <v>Water Truck-2005</v>
          </cell>
        </row>
        <row r="799">
          <cell r="D799" t="str">
            <v>9907.2006</v>
          </cell>
          <cell r="E799" t="str">
            <v>Water Truck-2006</v>
          </cell>
        </row>
        <row r="800">
          <cell r="D800" t="str">
            <v>9908.1983</v>
          </cell>
          <cell r="E800" t="str">
            <v>Service Truck-1983</v>
          </cell>
        </row>
        <row r="801">
          <cell r="D801" t="str">
            <v>9908.1984</v>
          </cell>
          <cell r="E801" t="str">
            <v>Service Truck-1984</v>
          </cell>
        </row>
        <row r="802">
          <cell r="D802" t="str">
            <v>9908.1985</v>
          </cell>
          <cell r="E802" t="str">
            <v>Service Truck-1985</v>
          </cell>
        </row>
        <row r="803">
          <cell r="D803" t="str">
            <v>9908.1986</v>
          </cell>
          <cell r="E803" t="str">
            <v>Service Truck-1986</v>
          </cell>
        </row>
        <row r="804">
          <cell r="D804" t="str">
            <v>9908.1987</v>
          </cell>
          <cell r="E804" t="str">
            <v>Service Truck-1987</v>
          </cell>
        </row>
        <row r="805">
          <cell r="D805" t="str">
            <v>9908.1988</v>
          </cell>
          <cell r="E805" t="str">
            <v>Service Truck-1988</v>
          </cell>
        </row>
        <row r="806">
          <cell r="D806" t="str">
            <v>9908.1989</v>
          </cell>
          <cell r="E806" t="str">
            <v>Service Truck-1989</v>
          </cell>
        </row>
        <row r="807">
          <cell r="D807" t="str">
            <v>9908.1990</v>
          </cell>
          <cell r="E807" t="str">
            <v>Service Truck-1990</v>
          </cell>
        </row>
        <row r="808">
          <cell r="D808" t="str">
            <v>9908.1991</v>
          </cell>
          <cell r="E808" t="str">
            <v>Service Truck-1991</v>
          </cell>
        </row>
        <row r="809">
          <cell r="D809" t="str">
            <v>9908.1992</v>
          </cell>
          <cell r="E809" t="str">
            <v>Service Truck-1992</v>
          </cell>
        </row>
        <row r="810">
          <cell r="D810" t="str">
            <v>9908.1993</v>
          </cell>
          <cell r="E810" t="str">
            <v>Service Truck-1993</v>
          </cell>
        </row>
        <row r="811">
          <cell r="D811" t="str">
            <v>9908.1994</v>
          </cell>
          <cell r="E811" t="str">
            <v>Service Truck-1994</v>
          </cell>
        </row>
        <row r="812">
          <cell r="D812" t="str">
            <v>9908.1995</v>
          </cell>
          <cell r="E812" t="str">
            <v>Service Truck-1995</v>
          </cell>
        </row>
        <row r="813">
          <cell r="D813" t="str">
            <v>9908.1996</v>
          </cell>
          <cell r="E813" t="str">
            <v>Service Truck-1996</v>
          </cell>
        </row>
        <row r="814">
          <cell r="D814" t="str">
            <v>9908.1997</v>
          </cell>
          <cell r="E814" t="str">
            <v>Service Truck-1997</v>
          </cell>
        </row>
        <row r="815">
          <cell r="D815" t="str">
            <v>9908.1998</v>
          </cell>
          <cell r="E815" t="str">
            <v>Service Truck-1998</v>
          </cell>
        </row>
        <row r="816">
          <cell r="D816" t="str">
            <v>9908.1999</v>
          </cell>
          <cell r="E816" t="str">
            <v>Service Truck-1999</v>
          </cell>
        </row>
        <row r="817">
          <cell r="D817" t="str">
            <v>9908.2000</v>
          </cell>
          <cell r="E817" t="str">
            <v>Service Truck-2000</v>
          </cell>
        </row>
        <row r="818">
          <cell r="D818" t="str">
            <v>9908.2001</v>
          </cell>
          <cell r="E818" t="str">
            <v>Service Truck-2001</v>
          </cell>
        </row>
        <row r="819">
          <cell r="D819" t="str">
            <v>9908.2002</v>
          </cell>
          <cell r="E819" t="str">
            <v>Service Truck-2002</v>
          </cell>
        </row>
        <row r="820">
          <cell r="D820" t="str">
            <v>9908.2003</v>
          </cell>
          <cell r="E820" t="str">
            <v>Service Truck-2003</v>
          </cell>
        </row>
        <row r="821">
          <cell r="D821" t="str">
            <v>9908.2004</v>
          </cell>
          <cell r="E821" t="str">
            <v>Service Truck-2004</v>
          </cell>
        </row>
        <row r="822">
          <cell r="D822" t="str">
            <v>9908.2005</v>
          </cell>
          <cell r="E822" t="str">
            <v>Service Truck-2005</v>
          </cell>
        </row>
        <row r="823">
          <cell r="D823" t="str">
            <v>9908.2006</v>
          </cell>
          <cell r="E823" t="str">
            <v>Service Truck-2006</v>
          </cell>
        </row>
        <row r="824">
          <cell r="D824" t="str">
            <v>9909.1983</v>
          </cell>
          <cell r="E824" t="str">
            <v>Backhoe Loader-1983</v>
          </cell>
        </row>
        <row r="825">
          <cell r="D825" t="str">
            <v>9909.1984</v>
          </cell>
          <cell r="E825" t="str">
            <v>Backhoe Loader-1984</v>
          </cell>
        </row>
        <row r="826">
          <cell r="D826" t="str">
            <v>9909.1985</v>
          </cell>
          <cell r="E826" t="str">
            <v>Backhoe Loader-1985</v>
          </cell>
        </row>
        <row r="827">
          <cell r="D827" t="str">
            <v>9909.1986</v>
          </cell>
          <cell r="E827" t="str">
            <v>Backhoe Loader-1986</v>
          </cell>
        </row>
        <row r="828">
          <cell r="D828" t="str">
            <v>9909.1987</v>
          </cell>
          <cell r="E828" t="str">
            <v>Backhoe Loader-1987</v>
          </cell>
        </row>
        <row r="829">
          <cell r="D829" t="str">
            <v>9909.1988</v>
          </cell>
          <cell r="E829" t="str">
            <v>Backhoe Loader-1988</v>
          </cell>
        </row>
        <row r="830">
          <cell r="D830" t="str">
            <v>9909.1989</v>
          </cell>
          <cell r="E830" t="str">
            <v>Backhoe Loader-1989</v>
          </cell>
        </row>
        <row r="831">
          <cell r="D831" t="str">
            <v>9909.1990</v>
          </cell>
          <cell r="E831" t="str">
            <v>Backhoe Loader-1990</v>
          </cell>
        </row>
        <row r="832">
          <cell r="D832" t="str">
            <v>9909.1991</v>
          </cell>
          <cell r="E832" t="str">
            <v>Backhoe Loader-1991</v>
          </cell>
        </row>
        <row r="833">
          <cell r="D833" t="str">
            <v>9909.1992</v>
          </cell>
          <cell r="E833" t="str">
            <v>Backhoe Loader-1992</v>
          </cell>
        </row>
        <row r="834">
          <cell r="D834" t="str">
            <v>9909.1993</v>
          </cell>
          <cell r="E834" t="str">
            <v>Backhoe Loader-1993</v>
          </cell>
        </row>
        <row r="835">
          <cell r="D835" t="str">
            <v>9909.1994</v>
          </cell>
          <cell r="E835" t="str">
            <v>Backhoe Loader-1994</v>
          </cell>
        </row>
        <row r="836">
          <cell r="D836" t="str">
            <v>9909.1995</v>
          </cell>
          <cell r="E836" t="str">
            <v>Backhoe Loader-1995</v>
          </cell>
        </row>
        <row r="837">
          <cell r="D837" t="str">
            <v>9909.1996</v>
          </cell>
          <cell r="E837" t="str">
            <v>Backhoe Loader-1996</v>
          </cell>
        </row>
        <row r="838">
          <cell r="D838" t="str">
            <v>9909.1997</v>
          </cell>
          <cell r="E838" t="str">
            <v>Backhoe Loader-1997</v>
          </cell>
        </row>
        <row r="839">
          <cell r="D839" t="str">
            <v>9909.1998</v>
          </cell>
          <cell r="E839" t="str">
            <v>Backhoe Loader-1998</v>
          </cell>
        </row>
        <row r="840">
          <cell r="D840" t="str">
            <v>9909.1999</v>
          </cell>
          <cell r="E840" t="str">
            <v>Backhoe Loader-1999</v>
          </cell>
        </row>
        <row r="841">
          <cell r="D841" t="str">
            <v>9909.2000</v>
          </cell>
          <cell r="E841" t="str">
            <v>Backhoe Loader-2000</v>
          </cell>
        </row>
        <row r="842">
          <cell r="D842" t="str">
            <v>9909.2001</v>
          </cell>
          <cell r="E842" t="str">
            <v>Backhoe Loader-2001</v>
          </cell>
        </row>
        <row r="843">
          <cell r="D843" t="str">
            <v>9909.2002</v>
          </cell>
          <cell r="E843" t="str">
            <v>Backhoe Loader-2002</v>
          </cell>
        </row>
        <row r="844">
          <cell r="D844" t="str">
            <v>9909.2003</v>
          </cell>
          <cell r="E844" t="str">
            <v>Backhoe Loader-2003</v>
          </cell>
        </row>
        <row r="845">
          <cell r="D845" t="str">
            <v>9909.2004</v>
          </cell>
          <cell r="E845" t="str">
            <v>Backhoe Loader-2004</v>
          </cell>
        </row>
        <row r="846">
          <cell r="D846" t="str">
            <v>9909.2005</v>
          </cell>
          <cell r="E846" t="str">
            <v>Backhoe Loader-2005</v>
          </cell>
        </row>
        <row r="847">
          <cell r="D847" t="str">
            <v>9909.2006</v>
          </cell>
          <cell r="E847" t="str">
            <v>Backhoe Loader-2006</v>
          </cell>
        </row>
        <row r="848">
          <cell r="D848" t="str">
            <v>9910.1983</v>
          </cell>
          <cell r="E848" t="str">
            <v>Track-Type Tractor-1983</v>
          </cell>
        </row>
        <row r="849">
          <cell r="D849" t="str">
            <v>9910.1984</v>
          </cell>
          <cell r="E849" t="str">
            <v>Track-Type Tractor-1984</v>
          </cell>
        </row>
        <row r="850">
          <cell r="D850" t="str">
            <v>9910.1985</v>
          </cell>
          <cell r="E850" t="str">
            <v>Track-Type Tractor-1985</v>
          </cell>
        </row>
        <row r="851">
          <cell r="D851" t="str">
            <v>9910.1986</v>
          </cell>
          <cell r="E851" t="str">
            <v>Track-Type Tractor-1986</v>
          </cell>
        </row>
        <row r="852">
          <cell r="D852" t="str">
            <v>9910.1987</v>
          </cell>
          <cell r="E852" t="str">
            <v>Track-Type Tractor-1987</v>
          </cell>
        </row>
        <row r="853">
          <cell r="D853" t="str">
            <v>9910.1988</v>
          </cell>
          <cell r="E853" t="str">
            <v>Track-Type Tractor-1988</v>
          </cell>
        </row>
        <row r="854">
          <cell r="D854" t="str">
            <v>9910.1989</v>
          </cell>
          <cell r="E854" t="str">
            <v>Track-Type Tractor-1989</v>
          </cell>
        </row>
        <row r="855">
          <cell r="D855" t="str">
            <v>9910.1990</v>
          </cell>
          <cell r="E855" t="str">
            <v>Track-Type Tractor-1990</v>
          </cell>
        </row>
        <row r="856">
          <cell r="D856" t="str">
            <v>9910.1991</v>
          </cell>
          <cell r="E856" t="str">
            <v>Track-Type Tractor-1991</v>
          </cell>
        </row>
        <row r="857">
          <cell r="D857" t="str">
            <v>9910.1992</v>
          </cell>
          <cell r="E857" t="str">
            <v>Track-Type Tractor-1992</v>
          </cell>
        </row>
        <row r="858">
          <cell r="D858" t="str">
            <v>9910.1993</v>
          </cell>
          <cell r="E858" t="str">
            <v>Track-Type Tractor-1993</v>
          </cell>
        </row>
        <row r="859">
          <cell r="D859" t="str">
            <v>9910.1994</v>
          </cell>
          <cell r="E859" t="str">
            <v>Track-Type Tractor-1994</v>
          </cell>
        </row>
        <row r="860">
          <cell r="D860" t="str">
            <v>9910.1995</v>
          </cell>
          <cell r="E860" t="str">
            <v>Track-Type Tractor-1995</v>
          </cell>
        </row>
        <row r="861">
          <cell r="D861" t="str">
            <v>9910.1996</v>
          </cell>
          <cell r="E861" t="str">
            <v>Track-Type Tractor-1996</v>
          </cell>
        </row>
        <row r="862">
          <cell r="D862" t="str">
            <v>9910.1997</v>
          </cell>
          <cell r="E862" t="str">
            <v>Track-Type Tractor-1997</v>
          </cell>
        </row>
        <row r="863">
          <cell r="D863" t="str">
            <v>9910.1998</v>
          </cell>
          <cell r="E863" t="str">
            <v>Track-Type Tractor-1998</v>
          </cell>
        </row>
        <row r="864">
          <cell r="D864" t="str">
            <v>9910.1999</v>
          </cell>
          <cell r="E864" t="str">
            <v>Track-Type Tractor-1999</v>
          </cell>
        </row>
        <row r="865">
          <cell r="D865" t="str">
            <v>9910.2000</v>
          </cell>
          <cell r="E865" t="str">
            <v>Track-Type Tractor-2000</v>
          </cell>
        </row>
        <row r="866">
          <cell r="D866" t="str">
            <v>9910.2001</v>
          </cell>
          <cell r="E866" t="str">
            <v>Track-Type Tractor-2001</v>
          </cell>
        </row>
        <row r="867">
          <cell r="D867" t="str">
            <v>9910.2002</v>
          </cell>
          <cell r="E867" t="str">
            <v>Track-Type Tractor-2002</v>
          </cell>
        </row>
        <row r="868">
          <cell r="D868" t="str">
            <v>9910.2003</v>
          </cell>
          <cell r="E868" t="str">
            <v>Track-Type Tractor-2003</v>
          </cell>
        </row>
        <row r="869">
          <cell r="D869" t="str">
            <v>9910.2004</v>
          </cell>
          <cell r="E869" t="str">
            <v>Track-Type Tractor-2004</v>
          </cell>
        </row>
        <row r="870">
          <cell r="D870" t="str">
            <v>9910.2005</v>
          </cell>
          <cell r="E870" t="str">
            <v>Track-Type Tractor-2005</v>
          </cell>
        </row>
        <row r="871">
          <cell r="D871" t="str">
            <v>9910.2006</v>
          </cell>
          <cell r="E871" t="str">
            <v>Track-Type Tractor-2006</v>
          </cell>
        </row>
        <row r="872">
          <cell r="D872" t="str">
            <v>9911.1983</v>
          </cell>
          <cell r="E872" t="str">
            <v>Articulated Truck-1983</v>
          </cell>
        </row>
        <row r="873">
          <cell r="D873" t="str">
            <v>9911.1984</v>
          </cell>
          <cell r="E873" t="str">
            <v>Articulated Truck-1984</v>
          </cell>
        </row>
        <row r="874">
          <cell r="D874" t="str">
            <v>9911.1985</v>
          </cell>
          <cell r="E874" t="str">
            <v>Articulated Truck-1985</v>
          </cell>
        </row>
        <row r="875">
          <cell r="D875" t="str">
            <v>9911.1986</v>
          </cell>
          <cell r="E875" t="str">
            <v>Articulated Truck-1986</v>
          </cell>
        </row>
        <row r="876">
          <cell r="D876" t="str">
            <v>9911.1987</v>
          </cell>
          <cell r="E876" t="str">
            <v>Articulated Truck-1987</v>
          </cell>
        </row>
        <row r="877">
          <cell r="D877" t="str">
            <v>9911.1988</v>
          </cell>
          <cell r="E877" t="str">
            <v>Articulated Truck-1988</v>
          </cell>
        </row>
        <row r="878">
          <cell r="D878" t="str">
            <v>9911.1989</v>
          </cell>
          <cell r="E878" t="str">
            <v>Articulated Truck-1989</v>
          </cell>
        </row>
        <row r="879">
          <cell r="D879" t="str">
            <v>9911.1990</v>
          </cell>
          <cell r="E879" t="str">
            <v>Articulated Truck-1990</v>
          </cell>
        </row>
        <row r="880">
          <cell r="D880" t="str">
            <v>9911.1991</v>
          </cell>
          <cell r="E880" t="str">
            <v>Articulated Truck-1991</v>
          </cell>
        </row>
        <row r="881">
          <cell r="D881" t="str">
            <v>9911.1992</v>
          </cell>
          <cell r="E881" t="str">
            <v>Articulated Truck-1992</v>
          </cell>
        </row>
        <row r="882">
          <cell r="D882" t="str">
            <v>9911.1993</v>
          </cell>
          <cell r="E882" t="str">
            <v>Articulated Truck-1993</v>
          </cell>
        </row>
        <row r="883">
          <cell r="D883" t="str">
            <v>9911.1994</v>
          </cell>
          <cell r="E883" t="str">
            <v>Articulated Truck-1994</v>
          </cell>
        </row>
        <row r="884">
          <cell r="D884" t="str">
            <v>9911.1995</v>
          </cell>
          <cell r="E884" t="str">
            <v>Articulated Truck-1995</v>
          </cell>
        </row>
        <row r="885">
          <cell r="D885" t="str">
            <v>9911.1996</v>
          </cell>
          <cell r="E885" t="str">
            <v>Articulated Truck-1996</v>
          </cell>
        </row>
        <row r="886">
          <cell r="D886" t="str">
            <v>9911.1997</v>
          </cell>
          <cell r="E886" t="str">
            <v>Articulated Truck-1997</v>
          </cell>
        </row>
        <row r="887">
          <cell r="D887" t="str">
            <v>9911.1998</v>
          </cell>
          <cell r="E887" t="str">
            <v>Articulated Truck-1998</v>
          </cell>
        </row>
        <row r="888">
          <cell r="D888" t="str">
            <v>9911.1999</v>
          </cell>
          <cell r="E888" t="str">
            <v>Articulated Truck-1999</v>
          </cell>
        </row>
        <row r="889">
          <cell r="D889" t="str">
            <v>9911.2000</v>
          </cell>
          <cell r="E889" t="str">
            <v>Articulated Truck-2000</v>
          </cell>
        </row>
        <row r="890">
          <cell r="D890" t="str">
            <v>9911.2001</v>
          </cell>
          <cell r="E890" t="str">
            <v>Articulated Truck-2001</v>
          </cell>
        </row>
        <row r="891">
          <cell r="D891" t="str">
            <v>9911.2002</v>
          </cell>
          <cell r="E891" t="str">
            <v>Articulated Truck-2002</v>
          </cell>
        </row>
        <row r="892">
          <cell r="D892" t="str">
            <v>9911.2003</v>
          </cell>
          <cell r="E892" t="str">
            <v>Articulated Truck-2003</v>
          </cell>
        </row>
        <row r="893">
          <cell r="D893" t="str">
            <v>9911.2004</v>
          </cell>
          <cell r="E893" t="str">
            <v>Articulated Truck-2004</v>
          </cell>
        </row>
        <row r="894">
          <cell r="D894" t="str">
            <v>9911.2005</v>
          </cell>
          <cell r="E894" t="str">
            <v>Articulated Truck-2005</v>
          </cell>
        </row>
        <row r="895">
          <cell r="D895" t="str">
            <v>9911.2006</v>
          </cell>
          <cell r="E895" t="str">
            <v>Articulated Truck-2006</v>
          </cell>
        </row>
        <row r="896">
          <cell r="D896" t="str">
            <v>9912.1983</v>
          </cell>
          <cell r="E896" t="str">
            <v>Hydraulic Excavator-1983</v>
          </cell>
        </row>
        <row r="897">
          <cell r="D897" t="str">
            <v>9912.1984</v>
          </cell>
          <cell r="E897" t="str">
            <v>Hydraulic Excavator-1984</v>
          </cell>
        </row>
        <row r="898">
          <cell r="D898" t="str">
            <v>9912.1985</v>
          </cell>
          <cell r="E898" t="str">
            <v>Hydraulic Excavator-1985</v>
          </cell>
        </row>
        <row r="899">
          <cell r="D899" t="str">
            <v>9912.1986</v>
          </cell>
          <cell r="E899" t="str">
            <v>Hydraulic Excavator-1986</v>
          </cell>
        </row>
        <row r="900">
          <cell r="D900" t="str">
            <v>9912.1987</v>
          </cell>
          <cell r="E900" t="str">
            <v>Hydraulic Excavator-1987</v>
          </cell>
        </row>
        <row r="901">
          <cell r="D901" t="str">
            <v>9912.1988</v>
          </cell>
          <cell r="E901" t="str">
            <v>Hydraulic Excavator-1988</v>
          </cell>
        </row>
        <row r="902">
          <cell r="D902" t="str">
            <v>9912.1989</v>
          </cell>
          <cell r="E902" t="str">
            <v>Hydraulic Excavator-1989</v>
          </cell>
        </row>
        <row r="903">
          <cell r="D903" t="str">
            <v>9912.1990</v>
          </cell>
          <cell r="E903" t="str">
            <v>Hydraulic Excavator-1990</v>
          </cell>
        </row>
        <row r="904">
          <cell r="D904" t="str">
            <v>9912.1991</v>
          </cell>
          <cell r="E904" t="str">
            <v>Hydraulic Excavator-1991</v>
          </cell>
        </row>
        <row r="905">
          <cell r="D905" t="str">
            <v>9912.1992</v>
          </cell>
          <cell r="E905" t="str">
            <v>Hydraulic Excavator-1992</v>
          </cell>
        </row>
        <row r="906">
          <cell r="D906" t="str">
            <v>9912.1993</v>
          </cell>
          <cell r="E906" t="str">
            <v>Hydraulic Excavator-1993</v>
          </cell>
        </row>
        <row r="907">
          <cell r="D907" t="str">
            <v>9912.1994</v>
          </cell>
          <cell r="E907" t="str">
            <v>Hydraulic Excavator-1994</v>
          </cell>
        </row>
        <row r="908">
          <cell r="D908" t="str">
            <v>9912.1995</v>
          </cell>
          <cell r="E908" t="str">
            <v>Hydraulic Excavator-1995</v>
          </cell>
        </row>
        <row r="909">
          <cell r="D909" t="str">
            <v>9912.1996</v>
          </cell>
          <cell r="E909" t="str">
            <v>Hydraulic Excavator-1996</v>
          </cell>
        </row>
        <row r="910">
          <cell r="D910" t="str">
            <v>9912.1997</v>
          </cell>
          <cell r="E910" t="str">
            <v>Hydraulic Excavator-1997</v>
          </cell>
        </row>
        <row r="911">
          <cell r="D911" t="str">
            <v>9912.1998</v>
          </cell>
          <cell r="E911" t="str">
            <v>Hydraulic Excavator-1998</v>
          </cell>
        </row>
        <row r="912">
          <cell r="D912" t="str">
            <v>9912.1999</v>
          </cell>
          <cell r="E912" t="str">
            <v>Hydraulic Excavator-1999</v>
          </cell>
        </row>
        <row r="913">
          <cell r="D913" t="str">
            <v>9912.2000</v>
          </cell>
          <cell r="E913" t="str">
            <v>Hydraulic Excavator-2000</v>
          </cell>
        </row>
        <row r="914">
          <cell r="D914" t="str">
            <v>9912.2001</v>
          </cell>
          <cell r="E914" t="str">
            <v>Hydraulic Excavator-2001</v>
          </cell>
        </row>
        <row r="915">
          <cell r="D915" t="str">
            <v>9912.2002</v>
          </cell>
          <cell r="E915" t="str">
            <v>Hydraulic Excavator-2002</v>
          </cell>
        </row>
        <row r="916">
          <cell r="D916" t="str">
            <v>9912.2003</v>
          </cell>
          <cell r="E916" t="str">
            <v>Hydraulic Excavator-2003</v>
          </cell>
        </row>
        <row r="917">
          <cell r="D917" t="str">
            <v>9912.2004</v>
          </cell>
          <cell r="E917" t="str">
            <v>Hydraulic Excavator-2004</v>
          </cell>
        </row>
        <row r="918">
          <cell r="D918" t="str">
            <v>9912.2005</v>
          </cell>
          <cell r="E918" t="str">
            <v>Hydraulic Excavator-2005</v>
          </cell>
        </row>
        <row r="919">
          <cell r="D919" t="str">
            <v>9912.2006</v>
          </cell>
          <cell r="E919" t="str">
            <v>Hydraulic Excavator-2006</v>
          </cell>
        </row>
        <row r="920">
          <cell r="D920" t="str">
            <v>9913.1983</v>
          </cell>
          <cell r="E920" t="str">
            <v>Motor Grader-1983</v>
          </cell>
        </row>
        <row r="921">
          <cell r="D921" t="str">
            <v>9913.1984</v>
          </cell>
          <cell r="E921" t="str">
            <v>Motor Grader-1984</v>
          </cell>
        </row>
        <row r="922">
          <cell r="D922" t="str">
            <v>9913.1985</v>
          </cell>
          <cell r="E922" t="str">
            <v>Motor Grader-1985</v>
          </cell>
        </row>
        <row r="923">
          <cell r="D923" t="str">
            <v>9913.1986</v>
          </cell>
          <cell r="E923" t="str">
            <v>Motor Grader-1986</v>
          </cell>
        </row>
        <row r="924">
          <cell r="D924" t="str">
            <v>9913.1987</v>
          </cell>
          <cell r="E924" t="str">
            <v>Motor Grader-1987</v>
          </cell>
        </row>
        <row r="925">
          <cell r="D925" t="str">
            <v>9913.1988</v>
          </cell>
          <cell r="E925" t="str">
            <v>Motor Grader-1988</v>
          </cell>
        </row>
        <row r="926">
          <cell r="D926" t="str">
            <v>9913.1989</v>
          </cell>
          <cell r="E926" t="str">
            <v>Motor Grader-1989</v>
          </cell>
        </row>
        <row r="927">
          <cell r="D927" t="str">
            <v>9913.1990</v>
          </cell>
          <cell r="E927" t="str">
            <v>Motor Grader-1990</v>
          </cell>
        </row>
        <row r="928">
          <cell r="D928" t="str">
            <v>9913.1991</v>
          </cell>
          <cell r="E928" t="str">
            <v>Motor Grader-1991</v>
          </cell>
        </row>
        <row r="929">
          <cell r="D929" t="str">
            <v>9913.1992</v>
          </cell>
          <cell r="E929" t="str">
            <v>Motor Grader-1992</v>
          </cell>
        </row>
        <row r="930">
          <cell r="D930" t="str">
            <v>9913.1993</v>
          </cell>
          <cell r="E930" t="str">
            <v>Motor Grader-1993</v>
          </cell>
        </row>
        <row r="931">
          <cell r="D931" t="str">
            <v>9913.1994</v>
          </cell>
          <cell r="E931" t="str">
            <v>Motor Grader-1994</v>
          </cell>
        </row>
        <row r="932">
          <cell r="D932" t="str">
            <v>9913.1995</v>
          </cell>
          <cell r="E932" t="str">
            <v>Motor Grader-1995</v>
          </cell>
        </row>
        <row r="933">
          <cell r="D933" t="str">
            <v>9913.1996</v>
          </cell>
          <cell r="E933" t="str">
            <v>Motor Grader-1996</v>
          </cell>
        </row>
        <row r="934">
          <cell r="D934" t="str">
            <v>9913.1997</v>
          </cell>
          <cell r="E934" t="str">
            <v>Motor Grader-1997</v>
          </cell>
        </row>
        <row r="935">
          <cell r="D935" t="str">
            <v>9913.1998</v>
          </cell>
          <cell r="E935" t="str">
            <v>Motor Grader-1998</v>
          </cell>
        </row>
        <row r="936">
          <cell r="D936" t="str">
            <v>9913.1999</v>
          </cell>
          <cell r="E936" t="str">
            <v>Motor Grader-1999</v>
          </cell>
        </row>
        <row r="937">
          <cell r="D937" t="str">
            <v>9913.2000</v>
          </cell>
          <cell r="E937" t="str">
            <v>Motor Grader-2000</v>
          </cell>
        </row>
        <row r="938">
          <cell r="D938" t="str">
            <v>9913.2001</v>
          </cell>
          <cell r="E938" t="str">
            <v>Motor Grader-2001</v>
          </cell>
        </row>
        <row r="939">
          <cell r="D939" t="str">
            <v>9913.2002</v>
          </cell>
          <cell r="E939" t="str">
            <v>Motor Grader-2002</v>
          </cell>
        </row>
        <row r="940">
          <cell r="D940" t="str">
            <v>9913.2003</v>
          </cell>
          <cell r="E940" t="str">
            <v>Motor Grader-2003</v>
          </cell>
        </row>
        <row r="941">
          <cell r="D941" t="str">
            <v>9913.2004</v>
          </cell>
          <cell r="E941" t="str">
            <v>Motor Grader-2004</v>
          </cell>
        </row>
        <row r="942">
          <cell r="D942" t="str">
            <v>9913.2005</v>
          </cell>
          <cell r="E942" t="str">
            <v>Motor Grader-2005</v>
          </cell>
        </row>
        <row r="943">
          <cell r="D943" t="str">
            <v>9913.2006</v>
          </cell>
          <cell r="E943" t="str">
            <v>Motor Grader-2006</v>
          </cell>
        </row>
        <row r="944">
          <cell r="D944" t="str">
            <v>9914.1983</v>
          </cell>
          <cell r="E944" t="str">
            <v>Wheel/Track Loader-1983</v>
          </cell>
        </row>
        <row r="945">
          <cell r="D945" t="str">
            <v>9914.1984</v>
          </cell>
          <cell r="E945" t="str">
            <v>Wheel/Track Loader-1984</v>
          </cell>
        </row>
        <row r="946">
          <cell r="D946" t="str">
            <v>9914.1985</v>
          </cell>
          <cell r="E946" t="str">
            <v>Wheel/Track Loader-1985</v>
          </cell>
        </row>
        <row r="947">
          <cell r="D947" t="str">
            <v>9914.1986</v>
          </cell>
          <cell r="E947" t="str">
            <v>Wheel/Track Loader-1986</v>
          </cell>
        </row>
        <row r="948">
          <cell r="D948" t="str">
            <v>9914.1987</v>
          </cell>
          <cell r="E948" t="str">
            <v>Wheel/Track Loader-1987</v>
          </cell>
        </row>
        <row r="949">
          <cell r="D949" t="str">
            <v>9914.1988</v>
          </cell>
          <cell r="E949" t="str">
            <v>Wheel/Track Loader-1988</v>
          </cell>
        </row>
        <row r="950">
          <cell r="D950" t="str">
            <v>9914.1989</v>
          </cell>
          <cell r="E950" t="str">
            <v>Wheel/Track Loader-1989</v>
          </cell>
        </row>
        <row r="951">
          <cell r="D951" t="str">
            <v>9914.1990</v>
          </cell>
          <cell r="E951" t="str">
            <v>Wheel/Track Loader-1990</v>
          </cell>
        </row>
        <row r="952">
          <cell r="D952" t="str">
            <v>9914.1991</v>
          </cell>
          <cell r="E952" t="str">
            <v>Wheel/Track Loader-1991</v>
          </cell>
        </row>
        <row r="953">
          <cell r="D953" t="str">
            <v>9914.1992</v>
          </cell>
          <cell r="E953" t="str">
            <v>Wheel/Track Loader-1992</v>
          </cell>
        </row>
        <row r="954">
          <cell r="D954" t="str">
            <v>9914.1993</v>
          </cell>
          <cell r="E954" t="str">
            <v>Wheel/Track Loader-1993</v>
          </cell>
        </row>
        <row r="955">
          <cell r="D955" t="str">
            <v>9914.1994</v>
          </cell>
          <cell r="E955" t="str">
            <v>Wheel/Track Loader-1994</v>
          </cell>
        </row>
        <row r="956">
          <cell r="D956" t="str">
            <v>9914.1995</v>
          </cell>
          <cell r="E956" t="str">
            <v>Wheel/Track Loader-1995</v>
          </cell>
        </row>
        <row r="957">
          <cell r="D957" t="str">
            <v>9914.1996</v>
          </cell>
          <cell r="E957" t="str">
            <v>Wheel/Track Loader-1996</v>
          </cell>
        </row>
        <row r="958">
          <cell r="D958" t="str">
            <v>9914.1997</v>
          </cell>
          <cell r="E958" t="str">
            <v>Wheel/Track Loader-1997</v>
          </cell>
        </row>
        <row r="959">
          <cell r="D959" t="str">
            <v>9914.1998</v>
          </cell>
          <cell r="E959" t="str">
            <v>Wheel/Track Loader-1998</v>
          </cell>
        </row>
        <row r="960">
          <cell r="D960" t="str">
            <v>9914.1999</v>
          </cell>
          <cell r="E960" t="str">
            <v>Wheel/Track Loader-1999</v>
          </cell>
        </row>
        <row r="961">
          <cell r="D961" t="str">
            <v>9914.2000</v>
          </cell>
          <cell r="E961" t="str">
            <v>Wheel/Track Loader-2000</v>
          </cell>
        </row>
        <row r="962">
          <cell r="D962" t="str">
            <v>9914.2001</v>
          </cell>
          <cell r="E962" t="str">
            <v>Wheel/Track Loader-2001</v>
          </cell>
        </row>
        <row r="963">
          <cell r="D963" t="str">
            <v>9914.2002</v>
          </cell>
          <cell r="E963" t="str">
            <v>Wheel/Track Loader-2002</v>
          </cell>
        </row>
        <row r="964">
          <cell r="D964" t="str">
            <v>9914.2003</v>
          </cell>
          <cell r="E964" t="str">
            <v>Wheel/Track Loader-2003</v>
          </cell>
        </row>
        <row r="965">
          <cell r="D965" t="str">
            <v>9914.2004</v>
          </cell>
          <cell r="E965" t="str">
            <v>Wheel/Track Loader-2004</v>
          </cell>
        </row>
        <row r="966">
          <cell r="D966" t="str">
            <v>9914.2005</v>
          </cell>
          <cell r="E966" t="str">
            <v>Wheel/Track Loader-2005</v>
          </cell>
        </row>
        <row r="967">
          <cell r="D967" t="str">
            <v>9914.2006</v>
          </cell>
          <cell r="E967" t="str">
            <v>Wheel/Track Loader-2006</v>
          </cell>
        </row>
        <row r="968">
          <cell r="D968" t="str">
            <v>9915.1983</v>
          </cell>
          <cell r="E968" t="str">
            <v>Landfill Compactor-1983</v>
          </cell>
        </row>
        <row r="969">
          <cell r="D969" t="str">
            <v>9915.1984</v>
          </cell>
          <cell r="E969" t="str">
            <v>Landfill Compactor-1984</v>
          </cell>
        </row>
        <row r="970">
          <cell r="D970" t="str">
            <v>9915.1985</v>
          </cell>
          <cell r="E970" t="str">
            <v>Landfill Compactor-1985</v>
          </cell>
        </row>
        <row r="971">
          <cell r="D971" t="str">
            <v>9915.1986</v>
          </cell>
          <cell r="E971" t="str">
            <v>Landfill Compactor-1986</v>
          </cell>
        </row>
        <row r="972">
          <cell r="D972" t="str">
            <v>9915.1987</v>
          </cell>
          <cell r="E972" t="str">
            <v>Landfill Compactor-1987</v>
          </cell>
        </row>
        <row r="973">
          <cell r="D973" t="str">
            <v>9915.1988</v>
          </cell>
          <cell r="E973" t="str">
            <v>Landfill Compactor-1988</v>
          </cell>
        </row>
        <row r="974">
          <cell r="D974" t="str">
            <v>9915.1989</v>
          </cell>
          <cell r="E974" t="str">
            <v>Landfill Compactor-1989</v>
          </cell>
        </row>
        <row r="975">
          <cell r="D975" t="str">
            <v>9915.1990</v>
          </cell>
          <cell r="E975" t="str">
            <v>Landfill Compactor-1990</v>
          </cell>
        </row>
        <row r="976">
          <cell r="D976" t="str">
            <v>9915.1991</v>
          </cell>
          <cell r="E976" t="str">
            <v>Landfill Compactor-1991</v>
          </cell>
        </row>
        <row r="977">
          <cell r="D977" t="str">
            <v>9915.1992</v>
          </cell>
          <cell r="E977" t="str">
            <v>Landfill Compactor-1992</v>
          </cell>
        </row>
        <row r="978">
          <cell r="D978" t="str">
            <v>9915.1993</v>
          </cell>
          <cell r="E978" t="str">
            <v>Landfill Compactor-1993</v>
          </cell>
        </row>
        <row r="979">
          <cell r="D979" t="str">
            <v>9915.1994</v>
          </cell>
          <cell r="E979" t="str">
            <v>Landfill Compactor-1994</v>
          </cell>
        </row>
        <row r="980">
          <cell r="D980" t="str">
            <v>9915.1995</v>
          </cell>
          <cell r="E980" t="str">
            <v>Landfill Compactor-1995</v>
          </cell>
        </row>
        <row r="981">
          <cell r="D981" t="str">
            <v>9915.1996</v>
          </cell>
          <cell r="E981" t="str">
            <v>Landfill Compactor-1996</v>
          </cell>
        </row>
        <row r="982">
          <cell r="D982" t="str">
            <v>9915.1997</v>
          </cell>
          <cell r="E982" t="str">
            <v>Landfill Compactor-1997</v>
          </cell>
        </row>
        <row r="983">
          <cell r="D983" t="str">
            <v>9915.1998</v>
          </cell>
          <cell r="E983" t="str">
            <v>Landfill Compactor-1998</v>
          </cell>
        </row>
        <row r="984">
          <cell r="D984" t="str">
            <v>9915.1999</v>
          </cell>
          <cell r="E984" t="str">
            <v>Landfill Compactor-1999</v>
          </cell>
        </row>
        <row r="985">
          <cell r="D985" t="str">
            <v>9915.2000</v>
          </cell>
          <cell r="E985" t="str">
            <v>Landfill Compactor-2000</v>
          </cell>
        </row>
        <row r="986">
          <cell r="D986" t="str">
            <v>9915.2001</v>
          </cell>
          <cell r="E986" t="str">
            <v>Landfill Compactor-2001</v>
          </cell>
        </row>
        <row r="987">
          <cell r="D987" t="str">
            <v>9915.2002</v>
          </cell>
          <cell r="E987" t="str">
            <v>Landfill Compactor-2002</v>
          </cell>
        </row>
        <row r="988">
          <cell r="D988" t="str">
            <v>9915.2003</v>
          </cell>
          <cell r="E988" t="str">
            <v>Landfill Compactor-2003</v>
          </cell>
        </row>
        <row r="989">
          <cell r="D989" t="str">
            <v>9915.2004</v>
          </cell>
          <cell r="E989" t="str">
            <v>Landfill Compactor-2004</v>
          </cell>
        </row>
        <row r="990">
          <cell r="D990" t="str">
            <v>9915.2005</v>
          </cell>
          <cell r="E990" t="str">
            <v>Landfill Compactor-2005</v>
          </cell>
        </row>
        <row r="991">
          <cell r="D991" t="str">
            <v>9915.2006</v>
          </cell>
          <cell r="E991" t="str">
            <v>Landfill Compactor-2006</v>
          </cell>
        </row>
        <row r="992">
          <cell r="D992" t="str">
            <v>9916.1983</v>
          </cell>
          <cell r="E992" t="str">
            <v>Scraper-1983</v>
          </cell>
        </row>
        <row r="993">
          <cell r="D993" t="str">
            <v>9916.1984</v>
          </cell>
          <cell r="E993" t="str">
            <v>Scraper-1984</v>
          </cell>
        </row>
        <row r="994">
          <cell r="D994" t="str">
            <v>9916.1985</v>
          </cell>
          <cell r="E994" t="str">
            <v>Scraper-1985</v>
          </cell>
        </row>
        <row r="995">
          <cell r="D995" t="str">
            <v>9916.1986</v>
          </cell>
          <cell r="E995" t="str">
            <v>Scraper-1986</v>
          </cell>
        </row>
        <row r="996">
          <cell r="D996" t="str">
            <v>9916.1987</v>
          </cell>
          <cell r="E996" t="str">
            <v>Scraper-1987</v>
          </cell>
        </row>
        <row r="997">
          <cell r="D997" t="str">
            <v>9916.1988</v>
          </cell>
          <cell r="E997" t="str">
            <v>Scraper-1988</v>
          </cell>
        </row>
        <row r="998">
          <cell r="D998" t="str">
            <v>9916.1989</v>
          </cell>
          <cell r="E998" t="str">
            <v>Scraper-1989</v>
          </cell>
        </row>
        <row r="999">
          <cell r="D999" t="str">
            <v>9916.1990</v>
          </cell>
          <cell r="E999" t="str">
            <v>Scraper-1990</v>
          </cell>
        </row>
        <row r="1000">
          <cell r="D1000" t="str">
            <v>9916.1991</v>
          </cell>
          <cell r="E1000" t="str">
            <v>Scraper-1991</v>
          </cell>
        </row>
        <row r="1001">
          <cell r="D1001" t="str">
            <v>9916.1992</v>
          </cell>
          <cell r="E1001" t="str">
            <v>Scraper-1992</v>
          </cell>
        </row>
        <row r="1002">
          <cell r="D1002" t="str">
            <v>9916.1993</v>
          </cell>
          <cell r="E1002" t="str">
            <v>Scraper-1993</v>
          </cell>
        </row>
        <row r="1003">
          <cell r="D1003" t="str">
            <v>9916.1994</v>
          </cell>
          <cell r="E1003" t="str">
            <v>Scraper-1994</v>
          </cell>
        </row>
        <row r="1004">
          <cell r="D1004" t="str">
            <v>9916.1995</v>
          </cell>
          <cell r="E1004" t="str">
            <v>Scraper-1995</v>
          </cell>
        </row>
        <row r="1005">
          <cell r="D1005" t="str">
            <v>9916.1996</v>
          </cell>
          <cell r="E1005" t="str">
            <v>Scraper-1996</v>
          </cell>
        </row>
        <row r="1006">
          <cell r="D1006" t="str">
            <v>9916.1997</v>
          </cell>
          <cell r="E1006" t="str">
            <v>Scraper-1997</v>
          </cell>
        </row>
        <row r="1007">
          <cell r="D1007" t="str">
            <v>9916.1998</v>
          </cell>
          <cell r="E1007" t="str">
            <v>Scraper-1998</v>
          </cell>
        </row>
        <row r="1008">
          <cell r="D1008" t="str">
            <v>9916.1999</v>
          </cell>
          <cell r="E1008" t="str">
            <v>Scraper-1999</v>
          </cell>
        </row>
        <row r="1009">
          <cell r="D1009" t="str">
            <v>9916.2000</v>
          </cell>
          <cell r="E1009" t="str">
            <v>Scraper-2000</v>
          </cell>
        </row>
        <row r="1010">
          <cell r="D1010" t="str">
            <v>9916.2001</v>
          </cell>
          <cell r="E1010" t="str">
            <v>Scraper-2001</v>
          </cell>
        </row>
        <row r="1011">
          <cell r="D1011" t="str">
            <v>9916.2002</v>
          </cell>
          <cell r="E1011" t="str">
            <v>Scraper-2002</v>
          </cell>
        </row>
        <row r="1012">
          <cell r="D1012" t="str">
            <v>9916.2003</v>
          </cell>
          <cell r="E1012" t="str">
            <v>Scraper-2003</v>
          </cell>
        </row>
        <row r="1013">
          <cell r="D1013" t="str">
            <v>9916.2004</v>
          </cell>
          <cell r="E1013" t="str">
            <v>Scraper-2004</v>
          </cell>
        </row>
        <row r="1014">
          <cell r="D1014" t="str">
            <v>9916.2005</v>
          </cell>
          <cell r="E1014" t="str">
            <v>Scraper-2005</v>
          </cell>
        </row>
        <row r="1015">
          <cell r="D1015" t="str">
            <v>9916.2006</v>
          </cell>
          <cell r="E1015" t="str">
            <v>Scraper-2006</v>
          </cell>
        </row>
        <row r="1016">
          <cell r="D1016" t="str">
            <v>90520.0</v>
          </cell>
          <cell r="E1016" t="str">
            <v>InActive.</v>
          </cell>
        </row>
        <row r="1017">
          <cell r="D1017" t="str">
            <v>90525.0</v>
          </cell>
          <cell r="E1017" t="str">
            <v>InActive,</v>
          </cell>
        </row>
        <row r="1018">
          <cell r="D1018" t="str">
            <v>90100.0</v>
          </cell>
          <cell r="E1018" t="str">
            <v>Trade A/R Current</v>
          </cell>
        </row>
        <row r="1019">
          <cell r="D1019" t="str">
            <v>90101.0</v>
          </cell>
          <cell r="E1019" t="str">
            <v>Trade A/R 31-60 Days</v>
          </cell>
        </row>
        <row r="1020">
          <cell r="D1020" t="str">
            <v>90102.0</v>
          </cell>
          <cell r="E1020" t="str">
            <v>Trade A/R 61-90 Days</v>
          </cell>
        </row>
        <row r="1021">
          <cell r="D1021" t="str">
            <v>90103.0</v>
          </cell>
          <cell r="E1021" t="str">
            <v>Trade A/R 91-120 Days</v>
          </cell>
        </row>
        <row r="1022">
          <cell r="D1022" t="str">
            <v>90000.0</v>
          </cell>
          <cell r="E1022" t="str">
            <v># Coll Facility</v>
          </cell>
        </row>
        <row r="1023">
          <cell r="D1023" t="str">
            <v>90150.0</v>
          </cell>
          <cell r="E1023" t="str">
            <v>AP "Days Paid"</v>
          </cell>
        </row>
        <row r="1024">
          <cell r="D1024" t="str">
            <v>90155.0</v>
          </cell>
          <cell r="E1024" t="str">
            <v>AP Disbursements</v>
          </cell>
        </row>
        <row r="1025">
          <cell r="D1025" t="str">
            <v>9900.2007</v>
          </cell>
          <cell r="E1025" t="str">
            <v>Roll-Off Truck-2007</v>
          </cell>
        </row>
        <row r="1026">
          <cell r="D1026" t="str">
            <v>9901.2007</v>
          </cell>
          <cell r="E1026" t="str">
            <v>Front Load Truck-2007</v>
          </cell>
        </row>
        <row r="1027">
          <cell r="D1027" t="str">
            <v>9902.2007</v>
          </cell>
          <cell r="E1027" t="str">
            <v>Rear Load Truck-2007</v>
          </cell>
        </row>
        <row r="1028">
          <cell r="D1028" t="str">
            <v>9903.2007</v>
          </cell>
          <cell r="E1028" t="str">
            <v>Auto Side Load Truck-2007</v>
          </cell>
        </row>
        <row r="1029">
          <cell r="D1029" t="str">
            <v>9904.2007</v>
          </cell>
          <cell r="E1029" t="str">
            <v>Recycle Truck-2007</v>
          </cell>
        </row>
        <row r="1030">
          <cell r="D1030" t="str">
            <v>9905.2007</v>
          </cell>
          <cell r="E1030" t="str">
            <v>Pickup Truck-2007</v>
          </cell>
        </row>
        <row r="1031">
          <cell r="D1031" t="str">
            <v>9906.2007</v>
          </cell>
          <cell r="E1031" t="str">
            <v>Container Del-2007</v>
          </cell>
        </row>
        <row r="1032">
          <cell r="D1032" t="str">
            <v>9907.2007</v>
          </cell>
          <cell r="E1032" t="str">
            <v>Water Truck-2007</v>
          </cell>
        </row>
        <row r="1033">
          <cell r="D1033" t="str">
            <v>9908.2007</v>
          </cell>
          <cell r="E1033" t="str">
            <v>Service Truck-2007</v>
          </cell>
        </row>
        <row r="1034">
          <cell r="D1034" t="str">
            <v>9909.2007</v>
          </cell>
          <cell r="E1034" t="str">
            <v>Backhoe Loader-2007</v>
          </cell>
        </row>
        <row r="1035">
          <cell r="D1035" t="str">
            <v>9910.2007</v>
          </cell>
          <cell r="E1035" t="str">
            <v>Track-Type Tractor-2007</v>
          </cell>
        </row>
        <row r="1036">
          <cell r="D1036" t="str">
            <v>9911.2007</v>
          </cell>
          <cell r="E1036" t="str">
            <v>Articulated Truck-2007</v>
          </cell>
        </row>
        <row r="1037">
          <cell r="D1037" t="str">
            <v>9912.2007</v>
          </cell>
          <cell r="E1037" t="str">
            <v>Hydraulic Excavator-2007</v>
          </cell>
        </row>
        <row r="1038">
          <cell r="D1038" t="str">
            <v>9913.2007</v>
          </cell>
          <cell r="E1038" t="str">
            <v>Motor Grader-2007</v>
          </cell>
        </row>
        <row r="1039">
          <cell r="D1039" t="str">
            <v>9914.2007</v>
          </cell>
          <cell r="E1039" t="str">
            <v>Wheel/Track Loader-2007</v>
          </cell>
        </row>
        <row r="1040">
          <cell r="D1040" t="str">
            <v>9915.2007</v>
          </cell>
          <cell r="E1040" t="str">
            <v>Landfill Compactor-2007</v>
          </cell>
        </row>
        <row r="1041">
          <cell r="D1041" t="str">
            <v>9916.2007</v>
          </cell>
          <cell r="E1041" t="str">
            <v>Scraper-2007</v>
          </cell>
        </row>
        <row r="1042">
          <cell r="D1042" t="str">
            <v>9917.1986</v>
          </cell>
          <cell r="E1042" t="str">
            <v>Manual Side Load Truck-1986</v>
          </cell>
        </row>
        <row r="1043">
          <cell r="D1043" t="str">
            <v>9917.1987</v>
          </cell>
          <cell r="E1043" t="str">
            <v>Manual Side Load Truck-1987</v>
          </cell>
        </row>
        <row r="1044">
          <cell r="D1044" t="str">
            <v>9917.1988</v>
          </cell>
          <cell r="E1044" t="str">
            <v>Manual Side Load Truck-1988</v>
          </cell>
        </row>
        <row r="1045">
          <cell r="D1045" t="str">
            <v>9917.1989</v>
          </cell>
          <cell r="E1045" t="str">
            <v>Manual Side Load Truck-1989</v>
          </cell>
        </row>
        <row r="1046">
          <cell r="D1046" t="str">
            <v>9917.1990</v>
          </cell>
          <cell r="E1046" t="str">
            <v>Manual Side Load Truck-1990</v>
          </cell>
        </row>
        <row r="1047">
          <cell r="D1047" t="str">
            <v>9917.1991</v>
          </cell>
          <cell r="E1047" t="str">
            <v>Manual Side Load Truck-1991</v>
          </cell>
        </row>
        <row r="1048">
          <cell r="D1048" t="str">
            <v>9917.1992</v>
          </cell>
          <cell r="E1048" t="str">
            <v>Manual Side Load Truck-1992</v>
          </cell>
        </row>
        <row r="1049">
          <cell r="D1049" t="str">
            <v>9917.1993</v>
          </cell>
          <cell r="E1049" t="str">
            <v>Manual Side Load Truck-1993</v>
          </cell>
        </row>
        <row r="1050">
          <cell r="D1050" t="str">
            <v>9917.1994</v>
          </cell>
          <cell r="E1050" t="str">
            <v>Manual Side Load Truck-1994</v>
          </cell>
        </row>
        <row r="1051">
          <cell r="D1051" t="str">
            <v>9917.1995</v>
          </cell>
          <cell r="E1051" t="str">
            <v>Manual Side Load Truck-1995</v>
          </cell>
        </row>
        <row r="1052">
          <cell r="D1052" t="str">
            <v>9917.1996</v>
          </cell>
          <cell r="E1052" t="str">
            <v>Manual Side Load Truck-1996</v>
          </cell>
        </row>
        <row r="1053">
          <cell r="D1053" t="str">
            <v>9917.1997</v>
          </cell>
          <cell r="E1053" t="str">
            <v>Manual Side Load Truck-1997</v>
          </cell>
        </row>
        <row r="1054">
          <cell r="D1054" t="str">
            <v>9917.1998</v>
          </cell>
          <cell r="E1054" t="str">
            <v>Manual Side Load Truck-1998</v>
          </cell>
        </row>
        <row r="1055">
          <cell r="D1055" t="str">
            <v>9917.1999</v>
          </cell>
          <cell r="E1055" t="str">
            <v>Manual Side Load Truck-1999</v>
          </cell>
        </row>
        <row r="1056">
          <cell r="D1056" t="str">
            <v>9917.2000</v>
          </cell>
          <cell r="E1056" t="str">
            <v>Manual Side Load Truck-2000</v>
          </cell>
        </row>
        <row r="1057">
          <cell r="D1057" t="str">
            <v>9917.2001</v>
          </cell>
          <cell r="E1057" t="str">
            <v>Manual Side Load Truck-2001</v>
          </cell>
        </row>
        <row r="1058">
          <cell r="D1058" t="str">
            <v>9917.2002</v>
          </cell>
          <cell r="E1058" t="str">
            <v>Manual Side Load Truck-2002</v>
          </cell>
        </row>
        <row r="1059">
          <cell r="D1059" t="str">
            <v>9917.2003</v>
          </cell>
          <cell r="E1059" t="str">
            <v>Manual Side Load Truck-2003</v>
          </cell>
        </row>
        <row r="1060">
          <cell r="D1060" t="str">
            <v>9917.2004</v>
          </cell>
          <cell r="E1060" t="str">
            <v>Manual Side Load Truck-2004</v>
          </cell>
        </row>
        <row r="1061">
          <cell r="D1061" t="str">
            <v>9917.2005</v>
          </cell>
          <cell r="E1061" t="str">
            <v>Manual Side Load Truck-2005</v>
          </cell>
        </row>
        <row r="1062">
          <cell r="D1062" t="str">
            <v>9917.2006</v>
          </cell>
          <cell r="E1062" t="str">
            <v>Manual Side Load Truck-2006</v>
          </cell>
        </row>
        <row r="1063">
          <cell r="D1063" t="str">
            <v>9917.2007</v>
          </cell>
          <cell r="E1063" t="str">
            <v>Manual Side Load Truck-2007</v>
          </cell>
        </row>
        <row r="1064">
          <cell r="D1064" t="str">
            <v>88445.0</v>
          </cell>
          <cell r="E1064" t="str">
            <v>Regional Staff</v>
          </cell>
        </row>
        <row r="1065">
          <cell r="D1065" t="str">
            <v>88481.0</v>
          </cell>
          <cell r="E1065" t="str">
            <v>Area Engineers</v>
          </cell>
        </row>
        <row r="1066">
          <cell r="D1066" t="str">
            <v>88482.0</v>
          </cell>
          <cell r="E1066" t="str">
            <v>Area Staff</v>
          </cell>
        </row>
        <row r="1067">
          <cell r="D1067" t="str">
            <v>88483.0</v>
          </cell>
          <cell r="E1067" t="str">
            <v>Area Admin Assistant</v>
          </cell>
        </row>
        <row r="1068">
          <cell r="D1068" t="str">
            <v>90104.0</v>
          </cell>
          <cell r="E1068" t="str">
            <v>Trade A/R 121-150 Days</v>
          </cell>
        </row>
        <row r="1069">
          <cell r="D1069" t="str">
            <v>90105.0</v>
          </cell>
          <cell r="E1069" t="str">
            <v>Trade A/R &gt; 150 Days</v>
          </cell>
        </row>
        <row r="1070">
          <cell r="D1070" t="str">
            <v>9900.2008</v>
          </cell>
          <cell r="E1070" t="str">
            <v>Roll-Off Truck-2008</v>
          </cell>
        </row>
        <row r="1071">
          <cell r="D1071" t="str">
            <v>9901.2008</v>
          </cell>
          <cell r="E1071" t="str">
            <v>Front Load Truck-2008</v>
          </cell>
        </row>
        <row r="1072">
          <cell r="D1072" t="str">
            <v>9902.2008</v>
          </cell>
          <cell r="E1072" t="str">
            <v>Rear Load Truck-2008</v>
          </cell>
        </row>
        <row r="1073">
          <cell r="D1073" t="str">
            <v>9903.2008</v>
          </cell>
          <cell r="E1073" t="str">
            <v>Auto Side Load Truck-2008</v>
          </cell>
        </row>
        <row r="1074">
          <cell r="D1074" t="str">
            <v>9904.2008</v>
          </cell>
          <cell r="E1074" t="str">
            <v>Recycle Truck-2008</v>
          </cell>
        </row>
        <row r="1075">
          <cell r="D1075" t="str">
            <v>9905.2008</v>
          </cell>
          <cell r="E1075" t="str">
            <v>Pickup Truck-2008</v>
          </cell>
        </row>
        <row r="1076">
          <cell r="D1076" t="str">
            <v>9906.2008</v>
          </cell>
          <cell r="E1076" t="str">
            <v>Container Del-2008</v>
          </cell>
        </row>
        <row r="1077">
          <cell r="D1077" t="str">
            <v>9907.2008</v>
          </cell>
          <cell r="E1077" t="str">
            <v>Water Truck-2008</v>
          </cell>
        </row>
        <row r="1078">
          <cell r="D1078" t="str">
            <v>9908.2008</v>
          </cell>
          <cell r="E1078" t="str">
            <v>Service Truck-2008</v>
          </cell>
        </row>
        <row r="1079">
          <cell r="D1079" t="str">
            <v>9909.2008</v>
          </cell>
          <cell r="E1079" t="str">
            <v>Backhoe Loader-2008</v>
          </cell>
        </row>
        <row r="1080">
          <cell r="D1080" t="str">
            <v>9910.2008</v>
          </cell>
          <cell r="E1080" t="str">
            <v>Track-Type Tractor-2008</v>
          </cell>
        </row>
        <row r="1081">
          <cell r="D1081" t="str">
            <v>9911.2008</v>
          </cell>
          <cell r="E1081" t="str">
            <v>Articulated Truck-2008</v>
          </cell>
        </row>
        <row r="1082">
          <cell r="D1082" t="str">
            <v>9912.2008</v>
          </cell>
          <cell r="E1082" t="str">
            <v>Hydraulic Excavator-2008</v>
          </cell>
        </row>
        <row r="1083">
          <cell r="D1083" t="str">
            <v>9913.2008</v>
          </cell>
          <cell r="E1083" t="str">
            <v>Motor Grader-2008</v>
          </cell>
        </row>
        <row r="1084">
          <cell r="D1084" t="str">
            <v>9914.2008</v>
          </cell>
          <cell r="E1084" t="str">
            <v>Wheel/Track Loader-2008</v>
          </cell>
        </row>
        <row r="1085">
          <cell r="D1085" t="str">
            <v>9915.2008</v>
          </cell>
          <cell r="E1085" t="str">
            <v>Landfill Compactor-2008</v>
          </cell>
        </row>
        <row r="1086">
          <cell r="D1086" t="str">
            <v>9916.2008</v>
          </cell>
          <cell r="E1086" t="str">
            <v>Scraper-2008</v>
          </cell>
        </row>
        <row r="1087">
          <cell r="D1087" t="str">
            <v>9917.2008</v>
          </cell>
          <cell r="E1087" t="str">
            <v>Manual Side Load Truck-2008</v>
          </cell>
        </row>
        <row r="1088">
          <cell r="D1088" t="str">
            <v>90002.0</v>
          </cell>
          <cell r="E1088" t="str">
            <v>SF-Office/Gen</v>
          </cell>
        </row>
        <row r="1089">
          <cell r="D1089" t="str">
            <v>90005.0</v>
          </cell>
          <cell r="E1089" t="str">
            <v>SF-Shop</v>
          </cell>
        </row>
        <row r="1090">
          <cell r="D1090" t="str">
            <v>90006.0</v>
          </cell>
          <cell r="E1090" t="str">
            <v>SF-Garage</v>
          </cell>
        </row>
        <row r="1091">
          <cell r="D1091" t="str">
            <v>90007.0</v>
          </cell>
          <cell r="E1091" t="str">
            <v>SF-XFR/MRF</v>
          </cell>
        </row>
        <row r="1092">
          <cell r="D1092" t="str">
            <v>90002.1</v>
          </cell>
          <cell r="E1092" t="str">
            <v>SF-Own Office/Gen</v>
          </cell>
        </row>
        <row r="1093">
          <cell r="D1093" t="str">
            <v>90002.2</v>
          </cell>
          <cell r="E1093" t="str">
            <v>SF-Lease Office/Gen</v>
          </cell>
        </row>
        <row r="1094">
          <cell r="D1094" t="str">
            <v>90005.1</v>
          </cell>
          <cell r="E1094" t="str">
            <v>SF-Own Shop</v>
          </cell>
        </row>
        <row r="1095">
          <cell r="D1095" t="str">
            <v>90006.1</v>
          </cell>
          <cell r="E1095" t="str">
            <v>SF-Own Garage</v>
          </cell>
        </row>
        <row r="1096">
          <cell r="D1096" t="str">
            <v>90007.1</v>
          </cell>
          <cell r="E1096" t="str">
            <v>SF-Own XFR/MRF</v>
          </cell>
        </row>
        <row r="1097">
          <cell r="D1097" t="str">
            <v>90005.2</v>
          </cell>
          <cell r="E1097" t="str">
            <v>SF-Lease Shop</v>
          </cell>
        </row>
        <row r="1098">
          <cell r="D1098" t="str">
            <v>90006.2</v>
          </cell>
          <cell r="E1098" t="str">
            <v>SF-Lease Garage</v>
          </cell>
        </row>
        <row r="1099">
          <cell r="D1099" t="str">
            <v>90007.2</v>
          </cell>
          <cell r="E1099" t="str">
            <v>SF-Lease XFR/MRF</v>
          </cell>
        </row>
        <row r="1100">
          <cell r="D1100" t="str">
            <v>88484.0</v>
          </cell>
          <cell r="E1100" t="str">
            <v>Area HR Manager</v>
          </cell>
        </row>
        <row r="1101">
          <cell r="D1101" t="str">
            <v>88489.0</v>
          </cell>
          <cell r="E1101" t="str">
            <v>Area Safety Manager</v>
          </cell>
        </row>
        <row r="1102">
          <cell r="D1102" t="str">
            <v>90197.0</v>
          </cell>
          <cell r="E1102" t="str">
            <v>Inactive 90197</v>
          </cell>
        </row>
        <row r="1103">
          <cell r="D1103" t="str">
            <v>90198.0</v>
          </cell>
          <cell r="E1103" t="str">
            <v>Inactive 90198</v>
          </cell>
        </row>
        <row r="1104">
          <cell r="D1104" t="str">
            <v>90199.0</v>
          </cell>
          <cell r="E1104" t="str">
            <v>Inactive 90199</v>
          </cell>
        </row>
        <row r="1105">
          <cell r="D1105" t="str">
            <v>88444.0</v>
          </cell>
          <cell r="E1105" t="str">
            <v>Regional Business Sys Mgr</v>
          </cell>
        </row>
        <row r="1106">
          <cell r="D1106" t="str">
            <v>88446.0</v>
          </cell>
          <cell r="E1106" t="str">
            <v>Regional Logistics Mgr</v>
          </cell>
        </row>
        <row r="1107">
          <cell r="D1107" t="str">
            <v>88459.0</v>
          </cell>
          <cell r="E1107" t="str">
            <v>Billing Supervisor</v>
          </cell>
        </row>
        <row r="1108">
          <cell r="D1108" t="str">
            <v>9900.2009</v>
          </cell>
          <cell r="E1108" t="str">
            <v>Roll-Off Truck-2009</v>
          </cell>
        </row>
        <row r="1109">
          <cell r="D1109" t="str">
            <v>9901.2009</v>
          </cell>
          <cell r="E1109" t="str">
            <v>Front Load Truck-2009</v>
          </cell>
        </row>
        <row r="1110">
          <cell r="D1110" t="str">
            <v>9902.2009</v>
          </cell>
          <cell r="E1110" t="str">
            <v>Rear Load Truck-2009</v>
          </cell>
        </row>
        <row r="1111">
          <cell r="D1111" t="str">
            <v>9903.2009</v>
          </cell>
          <cell r="E1111" t="str">
            <v>Auto Side Load Truck-2009</v>
          </cell>
        </row>
        <row r="1112">
          <cell r="D1112" t="str">
            <v>9904.2009</v>
          </cell>
          <cell r="E1112" t="str">
            <v>Recycle Truck-2009</v>
          </cell>
        </row>
        <row r="1113">
          <cell r="D1113" t="str">
            <v>9905.2009</v>
          </cell>
          <cell r="E1113" t="str">
            <v>Pickup Truck-2009</v>
          </cell>
        </row>
        <row r="1114">
          <cell r="D1114" t="str">
            <v>9906.2009</v>
          </cell>
          <cell r="E1114" t="str">
            <v>Container Del-2009</v>
          </cell>
        </row>
        <row r="1115">
          <cell r="D1115" t="str">
            <v>9907.2009</v>
          </cell>
          <cell r="E1115" t="str">
            <v>Water Truck-2009</v>
          </cell>
        </row>
        <row r="1116">
          <cell r="D1116" t="str">
            <v>9908.2009</v>
          </cell>
          <cell r="E1116" t="str">
            <v>Service Truck-2009</v>
          </cell>
        </row>
        <row r="1117">
          <cell r="D1117" t="str">
            <v>9909.2009</v>
          </cell>
          <cell r="E1117" t="str">
            <v>Backhoe Loader-2009</v>
          </cell>
        </row>
        <row r="1118">
          <cell r="D1118" t="str">
            <v>9910.2009</v>
          </cell>
          <cell r="E1118" t="str">
            <v>Track-Type Tractor-2009</v>
          </cell>
        </row>
        <row r="1119">
          <cell r="D1119" t="str">
            <v>9911.2009</v>
          </cell>
          <cell r="E1119" t="str">
            <v>Articulated Truck-2009</v>
          </cell>
        </row>
        <row r="1120">
          <cell r="D1120" t="str">
            <v>9912.2009</v>
          </cell>
          <cell r="E1120" t="str">
            <v>Hydraulic Excavator-2009</v>
          </cell>
        </row>
        <row r="1121">
          <cell r="D1121" t="str">
            <v>9913.2009</v>
          </cell>
          <cell r="E1121" t="str">
            <v>Motor Grader-2009</v>
          </cell>
        </row>
        <row r="1122">
          <cell r="D1122" t="str">
            <v>9914.2009</v>
          </cell>
          <cell r="E1122" t="str">
            <v>Wheel/Track Loader-2009</v>
          </cell>
        </row>
        <row r="1123">
          <cell r="D1123" t="str">
            <v>9915.2009</v>
          </cell>
          <cell r="E1123" t="str">
            <v>Landfill Compactor-2009</v>
          </cell>
        </row>
        <row r="1124">
          <cell r="D1124" t="str">
            <v>9916.2009</v>
          </cell>
          <cell r="E1124" t="str">
            <v>Scraper-2009</v>
          </cell>
        </row>
        <row r="1125">
          <cell r="D1125" t="str">
            <v>9917.2009</v>
          </cell>
          <cell r="E1125" t="str">
            <v>Manual Side Load Truck-2009</v>
          </cell>
        </row>
        <row r="1126">
          <cell r="D1126" t="str">
            <v>750063.0</v>
          </cell>
          <cell r="E1126" t="str">
            <v>Stock Option Comp Exp</v>
          </cell>
        </row>
        <row r="1127">
          <cell r="D1127" t="str">
            <v>750064.0</v>
          </cell>
          <cell r="E1127" t="str">
            <v>Corp-Equity Based Comp</v>
          </cell>
        </row>
        <row r="1128">
          <cell r="D1128" t="str">
            <v>750066.0</v>
          </cell>
          <cell r="E1128" t="str">
            <v>Ex Retirement Plan</v>
          </cell>
        </row>
        <row r="1129">
          <cell r="D1129" t="str">
            <v>751125.0</v>
          </cell>
          <cell r="E1129" t="str">
            <v>Corp-Corporate Insurance</v>
          </cell>
        </row>
        <row r="1130">
          <cell r="D1130" t="str">
            <v>751128.13</v>
          </cell>
          <cell r="E1130" t="str">
            <v>Corp-Promotional Advertising</v>
          </cell>
        </row>
        <row r="1131">
          <cell r="D1131" t="str">
            <v>751128.14</v>
          </cell>
          <cell r="E1131" t="str">
            <v>Corp-Publication Advertising</v>
          </cell>
        </row>
        <row r="1132">
          <cell r="D1132" t="str">
            <v>751130.10</v>
          </cell>
          <cell r="E1132" t="str">
            <v>Corp-Republic Newsletter</v>
          </cell>
        </row>
        <row r="1133">
          <cell r="D1133" t="str">
            <v>751131.0</v>
          </cell>
          <cell r="E1133" t="str">
            <v>Printing-Field</v>
          </cell>
        </row>
        <row r="1134">
          <cell r="D1134" t="str">
            <v>751132.0</v>
          </cell>
          <cell r="E1134" t="str">
            <v>Corp-Annual Report</v>
          </cell>
        </row>
        <row r="1135">
          <cell r="D1135" t="str">
            <v>751134.10</v>
          </cell>
          <cell r="E1135" t="str">
            <v>Corp-Convention Expense</v>
          </cell>
        </row>
        <row r="1136">
          <cell r="D1136" t="str">
            <v>751134.20</v>
          </cell>
          <cell r="E1136" t="str">
            <v>Corp-Annual Meeting</v>
          </cell>
        </row>
        <row r="1137">
          <cell r="D1137" t="str">
            <v>751134.30</v>
          </cell>
          <cell r="E1137" t="str">
            <v>Corp-Investor Relation Exp</v>
          </cell>
        </row>
        <row r="1138">
          <cell r="D1138" t="str">
            <v>751136.0</v>
          </cell>
          <cell r="E1138" t="str">
            <v>Corp-Drug Testing</v>
          </cell>
        </row>
        <row r="1139">
          <cell r="D1139" t="str">
            <v>751147.0</v>
          </cell>
          <cell r="E1139" t="str">
            <v>Corp-Board of Directors Fees</v>
          </cell>
        </row>
        <row r="1140">
          <cell r="D1140" t="str">
            <v>751159.0</v>
          </cell>
          <cell r="E1140" t="str">
            <v>Contra Prof &amp; Legal Fees</v>
          </cell>
        </row>
        <row r="1141">
          <cell r="D1141" t="str">
            <v>751180.0</v>
          </cell>
          <cell r="E1141" t="str">
            <v>Corp-Regulatory Fees</v>
          </cell>
        </row>
        <row r="1142">
          <cell r="D1142" t="str">
            <v>751180.10</v>
          </cell>
          <cell r="E1142" t="str">
            <v>Corp-NYSE Fees</v>
          </cell>
        </row>
        <row r="1143">
          <cell r="D1143" t="str">
            <v>753010.0</v>
          </cell>
          <cell r="E1143" t="str">
            <v>Corp-Aviation-3rd Party</v>
          </cell>
        </row>
        <row r="1144">
          <cell r="D1144" t="str">
            <v>753020.0</v>
          </cell>
          <cell r="E1144" t="str">
            <v>Corp-Aircraft Operating Costs</v>
          </cell>
        </row>
        <row r="1145">
          <cell r="D1145" t="str">
            <v>753022.0</v>
          </cell>
          <cell r="E1145" t="str">
            <v>Corp-Aircraft Parts</v>
          </cell>
        </row>
        <row r="1146">
          <cell r="D1146" t="str">
            <v>753024.0</v>
          </cell>
          <cell r="E1146" t="str">
            <v>Corp-Aircraft Mtce Labor</v>
          </cell>
        </row>
        <row r="1147">
          <cell r="D1147" t="str">
            <v>753026.0</v>
          </cell>
          <cell r="E1147" t="str">
            <v>Corp-Aircraft Mtce Servce Plan</v>
          </cell>
        </row>
        <row r="1148">
          <cell r="D1148" t="str">
            <v>753028.0</v>
          </cell>
          <cell r="E1148" t="str">
            <v>Corp-Aircraft Mtce Other</v>
          </cell>
        </row>
        <row r="1149">
          <cell r="D1149" t="str">
            <v>753030.0</v>
          </cell>
          <cell r="E1149" t="str">
            <v>Corp-Aircraft Landing Fees</v>
          </cell>
        </row>
        <row r="1150">
          <cell r="D1150" t="str">
            <v>753032.0</v>
          </cell>
          <cell r="E1150" t="str">
            <v>Corp-Aircraft Costs Misc</v>
          </cell>
        </row>
        <row r="1151">
          <cell r="D1151" t="str">
            <v>753034.0</v>
          </cell>
          <cell r="E1151" t="str">
            <v>Corp-Flight Plan/Training</v>
          </cell>
        </row>
        <row r="1152">
          <cell r="D1152" t="str">
            <v>860000.0</v>
          </cell>
          <cell r="E1152" t="str">
            <v>I/C Clearing Account</v>
          </cell>
        </row>
        <row r="1153">
          <cell r="D1153" t="str">
            <v>860100.0</v>
          </cell>
          <cell r="E1153" t="str">
            <v>Corp I/C-Finco Clearing</v>
          </cell>
        </row>
        <row r="1154">
          <cell r="D1154" t="str">
            <v>860200.0</v>
          </cell>
          <cell r="E1154" t="str">
            <v>Corp I/C-RSI Clearing</v>
          </cell>
        </row>
        <row r="1155">
          <cell r="D1155" t="str">
            <v>81100.0</v>
          </cell>
          <cell r="E1155" t="str">
            <v>Ind Drivers</v>
          </cell>
        </row>
        <row r="1156">
          <cell r="D1156" t="str">
            <v>81101.0</v>
          </cell>
          <cell r="E1156" t="str">
            <v>Ind Helpers</v>
          </cell>
        </row>
        <row r="1157">
          <cell r="D1157" t="str">
            <v>11680.0</v>
          </cell>
          <cell r="E1157" t="str">
            <v>R1 Ind/Prm-Revenue</v>
          </cell>
        </row>
        <row r="1158">
          <cell r="D1158" t="str">
            <v>11685.0</v>
          </cell>
          <cell r="E1158" t="str">
            <v>R1 Ind/Prm-Active Loc (B)</v>
          </cell>
        </row>
        <row r="1159">
          <cell r="D1159" t="str">
            <v>11687.0</v>
          </cell>
          <cell r="E1159" t="str">
            <v>R1 Ind/Prm-# Deliv</v>
          </cell>
        </row>
        <row r="1160">
          <cell r="D1160" t="str">
            <v>11688.0</v>
          </cell>
          <cell r="E1160" t="str">
            <v>R1 Ind/Prm-# Remov</v>
          </cell>
        </row>
        <row r="1161">
          <cell r="D1161" t="str">
            <v>11690.0</v>
          </cell>
          <cell r="E1161" t="str">
            <v>R1 Ind/Temp-Revenue</v>
          </cell>
        </row>
        <row r="1162">
          <cell r="D1162" t="str">
            <v>11697.0</v>
          </cell>
          <cell r="E1162" t="str">
            <v>R1 Ind/Temp-# Deliv</v>
          </cell>
        </row>
        <row r="1163">
          <cell r="D1163" t="str">
            <v>11698.0</v>
          </cell>
          <cell r="E1163" t="str">
            <v>R1 Ind/Temp-# Remov</v>
          </cell>
        </row>
        <row r="1164">
          <cell r="D1164" t="str">
            <v>11605.0</v>
          </cell>
          <cell r="E1164" t="str">
            <v>R1 Ind/Prm-Active Loc</v>
          </cell>
        </row>
        <row r="1165">
          <cell r="D1165" t="str">
            <v>11630.0</v>
          </cell>
          <cell r="E1165" t="str">
            <v>R1 Ind/Prm-New Bus Rev</v>
          </cell>
        </row>
        <row r="1166">
          <cell r="D1166" t="str">
            <v>11635.0</v>
          </cell>
          <cell r="E1166" t="str">
            <v>R1 Ind/Prm-New Bus Haul</v>
          </cell>
        </row>
        <row r="1167">
          <cell r="D1167" t="str">
            <v>11636.0</v>
          </cell>
          <cell r="E1167" t="str">
            <v>R1 Ind/Prm-New Bus Loc</v>
          </cell>
        </row>
        <row r="1168">
          <cell r="D1168" t="str">
            <v>11640.0</v>
          </cell>
          <cell r="E1168" t="str">
            <v>R1 Ind/Prm-Lost Bus Rev</v>
          </cell>
        </row>
        <row r="1169">
          <cell r="D1169" t="str">
            <v>11645.0</v>
          </cell>
          <cell r="E1169" t="str">
            <v>R1 Ind/Prm-Lost Bus Haul</v>
          </cell>
        </row>
        <row r="1170">
          <cell r="D1170" t="str">
            <v>11646.0</v>
          </cell>
          <cell r="E1170" t="str">
            <v>R1 Ind/Prm-Lost Bus Loc</v>
          </cell>
        </row>
        <row r="1171">
          <cell r="D1171" t="str">
            <v>11650.0</v>
          </cell>
          <cell r="E1171" t="str">
            <v>R1 Ind/Prm-Fran Rev +/-</v>
          </cell>
        </row>
        <row r="1172">
          <cell r="D1172" t="str">
            <v>11655.0</v>
          </cell>
          <cell r="E1172" t="str">
            <v>R1 Ind/Prm-Fran Haul +/-</v>
          </cell>
        </row>
        <row r="1173">
          <cell r="D1173" t="str">
            <v>11660.0</v>
          </cell>
          <cell r="E1173" t="str">
            <v>R1 Ind/Temp-New Rev</v>
          </cell>
        </row>
        <row r="1174">
          <cell r="D1174" t="str">
            <v>11665.0</v>
          </cell>
          <cell r="E1174" t="str">
            <v>R1 Ind/Temp-New Hauls</v>
          </cell>
        </row>
        <row r="1175">
          <cell r="D1175" t="str">
            <v>11686.0</v>
          </cell>
          <cell r="E1175" t="str">
            <v>R1 Ind/Prm-Hauls</v>
          </cell>
        </row>
        <row r="1176">
          <cell r="D1176" t="str">
            <v>11695.0</v>
          </cell>
          <cell r="E1176" t="str">
            <v>R1 Ind/Temp-Active Loc</v>
          </cell>
        </row>
        <row r="1177">
          <cell r="D1177" t="str">
            <v>11696.0</v>
          </cell>
          <cell r="E1177" t="str">
            <v>R1 Ind/Temp-Hauls</v>
          </cell>
        </row>
        <row r="1178">
          <cell r="D1178" t="str">
            <v>11200.0</v>
          </cell>
          <cell r="E1178" t="str">
            <v>Ind-Disposal Tns O/S</v>
          </cell>
        </row>
        <row r="1179">
          <cell r="D1179" t="str">
            <v>11201.0</v>
          </cell>
          <cell r="E1179" t="str">
            <v>Ind-Disposal Tns I/C</v>
          </cell>
        </row>
        <row r="1180">
          <cell r="D1180" t="str">
            <v>11299.0</v>
          </cell>
          <cell r="E1180" t="str">
            <v>Ind-Total Disp Tns Legacy</v>
          </cell>
        </row>
        <row r="1181">
          <cell r="D1181" t="str">
            <v>11350.0</v>
          </cell>
          <cell r="E1181" t="str">
            <v>Ind-OCC Tns O/S</v>
          </cell>
        </row>
        <row r="1182">
          <cell r="D1182" t="str">
            <v>11351.0</v>
          </cell>
          <cell r="E1182" t="str">
            <v>Ind-OCC Tns I/C</v>
          </cell>
        </row>
        <row r="1183">
          <cell r="D1183" t="str">
            <v>11352.0</v>
          </cell>
          <cell r="E1183" t="str">
            <v>Ind-ONP Tns O/S</v>
          </cell>
        </row>
        <row r="1184">
          <cell r="D1184" t="str">
            <v>11353.0</v>
          </cell>
          <cell r="E1184" t="str">
            <v>Ind-ONP Tns I/C</v>
          </cell>
        </row>
        <row r="1185">
          <cell r="D1185" t="str">
            <v>11390.0</v>
          </cell>
          <cell r="E1185" t="str">
            <v>Ind-Rec Tns Leg O/S</v>
          </cell>
        </row>
        <row r="1186">
          <cell r="D1186" t="str">
            <v>11398.0</v>
          </cell>
          <cell r="E1186" t="str">
            <v>Ind-Recyl Oth Tns O/S</v>
          </cell>
        </row>
        <row r="1187">
          <cell r="D1187" t="str">
            <v>11399.0</v>
          </cell>
          <cell r="E1187" t="str">
            <v>Ind-Recyl Oth Tns I/C</v>
          </cell>
        </row>
        <row r="1188">
          <cell r="D1188" t="str">
            <v>11500.0</v>
          </cell>
          <cell r="E1188" t="str">
            <v>Ind-Net Rate Increase</v>
          </cell>
        </row>
        <row r="1189">
          <cell r="D1189" t="str">
            <v>11501.0</v>
          </cell>
          <cell r="E1189" t="str">
            <v>Ind-Fuel Rate Increase</v>
          </cell>
        </row>
        <row r="1190">
          <cell r="D1190" t="str">
            <v>11502.0</v>
          </cell>
          <cell r="E1190" t="str">
            <v>Ind-Env Rate Increase</v>
          </cell>
        </row>
        <row r="1191">
          <cell r="D1191" t="str">
            <v>11508.0</v>
          </cell>
          <cell r="E1191" t="str">
            <v>Ind-Pr Y/E Defection Locations</v>
          </cell>
        </row>
        <row r="1192">
          <cell r="D1192" t="str">
            <v>11530.0</v>
          </cell>
          <cell r="E1192" t="str">
            <v>Ind-New Bus Rev Perm OM</v>
          </cell>
        </row>
        <row r="1193">
          <cell r="D1193" t="str">
            <v>11532.0</v>
          </cell>
          <cell r="E1193" t="str">
            <v>Ind-New Bus Locs Perm OM</v>
          </cell>
        </row>
        <row r="1194">
          <cell r="D1194" t="str">
            <v>11535.0</v>
          </cell>
          <cell r="E1194" t="str">
            <v>Ind-New Bus Hauls Perm OM</v>
          </cell>
        </row>
        <row r="1195">
          <cell r="D1195" t="str">
            <v>11540.0</v>
          </cell>
          <cell r="E1195" t="str">
            <v>Ind-Lost Bus Rev Perm OM</v>
          </cell>
        </row>
        <row r="1196">
          <cell r="D1196" t="str">
            <v>11542.0</v>
          </cell>
          <cell r="E1196" t="str">
            <v>Ind-Lost Bus Locs Perm OM</v>
          </cell>
        </row>
        <row r="1197">
          <cell r="D1197" t="str">
            <v>11545.0</v>
          </cell>
          <cell r="E1197" t="str">
            <v>Ind-Lost Bus Hauls Perm OM</v>
          </cell>
        </row>
        <row r="1198">
          <cell r="D1198" t="str">
            <v>11546.0</v>
          </cell>
          <cell r="E1198" t="str">
            <v>Ind-Def Lost Locs Perm OM</v>
          </cell>
        </row>
        <row r="1199">
          <cell r="D1199" t="str">
            <v>11547.0</v>
          </cell>
          <cell r="E1199" t="str">
            <v>Ind-Inc/(Dec) Exist Rev Perm OM</v>
          </cell>
        </row>
        <row r="1200">
          <cell r="D1200" t="str">
            <v>11549.0</v>
          </cell>
          <cell r="E1200" t="str">
            <v>Ind-Inc/(Dec) Exist Hauls Perm OM</v>
          </cell>
        </row>
        <row r="1201">
          <cell r="D1201" t="str">
            <v>11550.0</v>
          </cell>
          <cell r="E1201" t="str">
            <v>Ind-Inc/(Dec) Franch Rev</v>
          </cell>
        </row>
        <row r="1202">
          <cell r="D1202" t="str">
            <v>11555.0</v>
          </cell>
          <cell r="E1202" t="str">
            <v>Ind-Inc/(Dec) Franch Hauls</v>
          </cell>
        </row>
        <row r="1203">
          <cell r="D1203" t="str">
            <v>11560.0</v>
          </cell>
          <cell r="E1203" t="str">
            <v>Ind-Inc/(Dec) Temp OM Rev</v>
          </cell>
        </row>
        <row r="1204">
          <cell r="D1204" t="str">
            <v>11565.0</v>
          </cell>
          <cell r="E1204" t="str">
            <v>Ind-Inc/(Dec) Temp OM Hauls</v>
          </cell>
        </row>
        <row r="1205">
          <cell r="D1205" t="str">
            <v>11570.0</v>
          </cell>
          <cell r="E1205" t="str">
            <v>Ind-Inc/(Dec) Acq Rev</v>
          </cell>
        </row>
        <row r="1206">
          <cell r="D1206" t="str">
            <v>11575.0</v>
          </cell>
          <cell r="E1206" t="str">
            <v>Ind-Inc/(Dec) Acq Hauls</v>
          </cell>
        </row>
        <row r="1207">
          <cell r="D1207" t="str">
            <v>11000.0</v>
          </cell>
          <cell r="E1207" t="str">
            <v>Ind-Workdays</v>
          </cell>
        </row>
        <row r="1208">
          <cell r="D1208" t="str">
            <v>11002.0</v>
          </cell>
          <cell r="E1208" t="str">
            <v>Ind-Routes</v>
          </cell>
        </row>
        <row r="1209">
          <cell r="D1209" t="str">
            <v>11003.0</v>
          </cell>
          <cell r="E1209" t="str">
            <v>Ind-Driver Hours</v>
          </cell>
        </row>
        <row r="1210">
          <cell r="D1210" t="str">
            <v>11004.0</v>
          </cell>
          <cell r="E1210" t="str">
            <v>Ind-Helper Hours</v>
          </cell>
        </row>
        <row r="1211">
          <cell r="D1211" t="str">
            <v>11005.0</v>
          </cell>
          <cell r="E1211" t="str">
            <v>Ind-Total Locs(Temp/Perm)</v>
          </cell>
        </row>
        <row r="1212">
          <cell r="D1212" t="str">
            <v>11007.0</v>
          </cell>
          <cell r="E1212" t="str">
            <v>Ind-Total Perm OM Locs</v>
          </cell>
        </row>
        <row r="1213">
          <cell r="D1213" t="str">
            <v>11012.0</v>
          </cell>
          <cell r="E1213" t="str">
            <v>Ind-Engine Hours</v>
          </cell>
        </row>
        <row r="1214">
          <cell r="D1214" t="str">
            <v>11100.0</v>
          </cell>
          <cell r="E1214" t="str">
            <v>Ind-Trucks/Rolloff</v>
          </cell>
        </row>
        <row r="1215">
          <cell r="D1215" t="str">
            <v>11122.0</v>
          </cell>
          <cell r="E1215" t="str">
            <v>Ind-Trucks/RPV Other</v>
          </cell>
        </row>
        <row r="1216">
          <cell r="D1216" t="str">
            <v>11125.0</v>
          </cell>
          <cell r="E1216" t="str">
            <v>Ind-Tractors</v>
          </cell>
        </row>
        <row r="1217">
          <cell r="D1217" t="str">
            <v>11130.0</v>
          </cell>
          <cell r="E1217" t="str">
            <v>Ind-Cont/Comp</v>
          </cell>
        </row>
        <row r="1218">
          <cell r="D1218" t="str">
            <v>11190.0</v>
          </cell>
          <cell r="E1218" t="str">
            <v>Ind-Trucks/Average Age</v>
          </cell>
        </row>
        <row r="1219">
          <cell r="D1219" t="str">
            <v>11505.0</v>
          </cell>
          <cell r="E1219" t="str">
            <v>Ind-Svc Rev</v>
          </cell>
        </row>
        <row r="1220">
          <cell r="D1220" t="str">
            <v>11510.0</v>
          </cell>
          <cell r="E1220" t="str">
            <v>Ind-Prior Mth Rev</v>
          </cell>
        </row>
        <row r="1221">
          <cell r="D1221" t="str">
            <v>11515.0</v>
          </cell>
          <cell r="E1221" t="str">
            <v>Ind-Prior Mth Hauls</v>
          </cell>
        </row>
        <row r="1222">
          <cell r="D1222" t="str">
            <v>11520.0</v>
          </cell>
          <cell r="E1222" t="str">
            <v>Ind-Rev/Wkdys</v>
          </cell>
        </row>
        <row r="1223">
          <cell r="D1223" t="str">
            <v>11525.0</v>
          </cell>
          <cell r="E1223" t="str">
            <v>Ind-Hauls/Wkdys</v>
          </cell>
        </row>
        <row r="1224">
          <cell r="D1224" t="str">
            <v>11980.0</v>
          </cell>
          <cell r="E1224" t="str">
            <v>Ind-Perm PI-Rest</v>
          </cell>
        </row>
        <row r="1225">
          <cell r="D1225" t="str">
            <v>11981.0</v>
          </cell>
          <cell r="E1225" t="str">
            <v>Ind-Perm PI-Open</v>
          </cell>
        </row>
        <row r="1226">
          <cell r="D1226" t="str">
            <v>11985.0</v>
          </cell>
          <cell r="E1226" t="str">
            <v>Ind-Temp PI-Rest</v>
          </cell>
        </row>
        <row r="1227">
          <cell r="D1227" t="str">
            <v>11986.0</v>
          </cell>
          <cell r="E1227" t="str">
            <v>Ind-Temp PI-Open</v>
          </cell>
        </row>
        <row r="1228">
          <cell r="D1228" t="str">
            <v>11990.0</v>
          </cell>
          <cell r="E1228" t="str">
            <v>Ind-Franch/Muni Perm</v>
          </cell>
        </row>
        <row r="1229">
          <cell r="D1229" t="str">
            <v>11991.0</v>
          </cell>
          <cell r="E1229" t="str">
            <v>Ind-Franch/Muni Temp</v>
          </cell>
        </row>
        <row r="1230">
          <cell r="D1230" t="str">
            <v>11995.10</v>
          </cell>
          <cell r="E1230" t="str">
            <v>Ind-Perm Restrict</v>
          </cell>
        </row>
        <row r="1231">
          <cell r="D1231" t="str">
            <v>11995.40</v>
          </cell>
          <cell r="E1231" t="str">
            <v>Ind-Perm w/o Restrict</v>
          </cell>
        </row>
        <row r="1232">
          <cell r="D1232" t="str">
            <v>11995.70</v>
          </cell>
          <cell r="E1232" t="str">
            <v>Ind-Temp Restrict</v>
          </cell>
        </row>
        <row r="1233">
          <cell r="D1233" t="str">
            <v>11995.80</v>
          </cell>
          <cell r="E1233" t="str">
            <v>Ind-Temp w/o Restrict</v>
          </cell>
        </row>
        <row r="1234">
          <cell r="D1234" t="str">
            <v>11995.90</v>
          </cell>
          <cell r="E1234" t="str">
            <v>Ind-Perm Franch/Muni</v>
          </cell>
        </row>
        <row r="1235">
          <cell r="D1235" t="str">
            <v>11995.100</v>
          </cell>
          <cell r="E1235" t="str">
            <v>Ind-Temp Franch/Muni</v>
          </cell>
        </row>
        <row r="1236">
          <cell r="D1236" t="str">
            <v>11996.10</v>
          </cell>
          <cell r="E1236" t="str">
            <v>Ind-Perm Rev Restrict</v>
          </cell>
        </row>
        <row r="1237">
          <cell r="D1237" t="str">
            <v>11996.40</v>
          </cell>
          <cell r="E1237" t="str">
            <v>Ind-Perm Rev w/o Restrict</v>
          </cell>
        </row>
        <row r="1238">
          <cell r="D1238" t="str">
            <v>11996.70</v>
          </cell>
          <cell r="E1238" t="str">
            <v>Ind-Temp Rev Restrict</v>
          </cell>
        </row>
        <row r="1239">
          <cell r="D1239" t="str">
            <v>11996.80</v>
          </cell>
          <cell r="E1239" t="str">
            <v>Ind-Temp Rev w/o Restrict</v>
          </cell>
        </row>
        <row r="1240">
          <cell r="D1240" t="str">
            <v>11996.90</v>
          </cell>
          <cell r="E1240" t="str">
            <v>Ind-Perm Franch/Muni Rev</v>
          </cell>
        </row>
        <row r="1241">
          <cell r="D1241" t="str">
            <v>11996.100</v>
          </cell>
          <cell r="E1241" t="str">
            <v>Ind-Temp Franch/Muni Rev</v>
          </cell>
        </row>
        <row r="1242">
          <cell r="D1242" t="str">
            <v>11001.10</v>
          </cell>
          <cell r="E1242" t="str">
            <v>Ind-Hauls Permanent</v>
          </cell>
        </row>
        <row r="1243">
          <cell r="D1243" t="str">
            <v>11001.15</v>
          </cell>
          <cell r="E1243" t="str">
            <v>Ind-Hauls Temporary</v>
          </cell>
        </row>
        <row r="1244">
          <cell r="D1244" t="str">
            <v>11001.100</v>
          </cell>
          <cell r="E1244" t="str">
            <v>Ind-Hauls I/C</v>
          </cell>
        </row>
        <row r="1245">
          <cell r="D1245" t="str">
            <v>11505.10</v>
          </cell>
          <cell r="E1245" t="str">
            <v>Ind-Svc Rev Perm OM</v>
          </cell>
        </row>
        <row r="1246">
          <cell r="D1246" t="str">
            <v>11505.12</v>
          </cell>
          <cell r="E1246" t="str">
            <v>Ind-Svc Rev Perm Franchise</v>
          </cell>
        </row>
        <row r="1247">
          <cell r="D1247" t="str">
            <v>11505.15</v>
          </cell>
          <cell r="E1247" t="str">
            <v>Ind-Svc Rev Temp OM</v>
          </cell>
        </row>
        <row r="1248">
          <cell r="D1248" t="str">
            <v>11505.17</v>
          </cell>
          <cell r="E1248" t="str">
            <v>Ind-Svc Rev Temp Franchise</v>
          </cell>
        </row>
        <row r="1249">
          <cell r="D1249" t="str">
            <v>11510.10</v>
          </cell>
          <cell r="E1249" t="str">
            <v>Ind-Prior Mth Perm OM Rev</v>
          </cell>
        </row>
        <row r="1250">
          <cell r="D1250" t="str">
            <v>11510.12</v>
          </cell>
          <cell r="E1250" t="str">
            <v>Ind-Prior Mth Perm Franch Rev</v>
          </cell>
        </row>
        <row r="1251">
          <cell r="D1251" t="str">
            <v>11510.15</v>
          </cell>
          <cell r="E1251" t="str">
            <v>Ind-Prior Mth Temp OM Rev</v>
          </cell>
        </row>
        <row r="1252">
          <cell r="D1252" t="str">
            <v>11510.17</v>
          </cell>
          <cell r="E1252" t="str">
            <v>Ind-Prior Mth Temp Franch Rev</v>
          </cell>
        </row>
        <row r="1253">
          <cell r="D1253" t="str">
            <v>11515.10</v>
          </cell>
          <cell r="E1253" t="str">
            <v>Ind-Prior Mth Perm OM Hauls</v>
          </cell>
        </row>
        <row r="1254">
          <cell r="D1254" t="str">
            <v>11515.12</v>
          </cell>
          <cell r="E1254" t="str">
            <v>Ind-Prior Mth Perm Franch Hauls</v>
          </cell>
        </row>
        <row r="1255">
          <cell r="D1255" t="str">
            <v>11515.15</v>
          </cell>
          <cell r="E1255" t="str">
            <v>Ind-Prior Mth Temp OM Hauls</v>
          </cell>
        </row>
        <row r="1256">
          <cell r="D1256" t="str">
            <v>11515.17</v>
          </cell>
          <cell r="E1256" t="str">
            <v>Ind-Prior Mth Temp Franch Hauls</v>
          </cell>
        </row>
        <row r="1257">
          <cell r="D1257" t="str">
            <v>11520.10</v>
          </cell>
          <cell r="E1257" t="str">
            <v>Ind-Rev/Wkdys Perm OM</v>
          </cell>
        </row>
        <row r="1258">
          <cell r="D1258" t="str">
            <v>11520.12</v>
          </cell>
          <cell r="E1258" t="str">
            <v>Ind-Rev/Wkdys Perm Franch</v>
          </cell>
        </row>
        <row r="1259">
          <cell r="D1259" t="str">
            <v>11520.15</v>
          </cell>
          <cell r="E1259" t="str">
            <v>Ind-Rev/Wkdys Temp OM</v>
          </cell>
        </row>
        <row r="1260">
          <cell r="D1260" t="str">
            <v>11520.17</v>
          </cell>
          <cell r="E1260" t="str">
            <v>Ind-Rev/Wkdys Temp Franch</v>
          </cell>
        </row>
        <row r="1261">
          <cell r="D1261" t="str">
            <v>11525.10</v>
          </cell>
          <cell r="E1261" t="str">
            <v>Ind-Hauls/Wkdys Perm OM</v>
          </cell>
        </row>
        <row r="1262">
          <cell r="D1262" t="str">
            <v>11525.12</v>
          </cell>
          <cell r="E1262" t="str">
            <v>Ind-Hauls/Wkdys Perm Franch</v>
          </cell>
        </row>
        <row r="1263">
          <cell r="D1263" t="str">
            <v>11525.15</v>
          </cell>
          <cell r="E1263" t="str">
            <v>Ind-Hauls/Wkdys Temp OM</v>
          </cell>
        </row>
        <row r="1264">
          <cell r="D1264" t="str">
            <v>11525.17</v>
          </cell>
          <cell r="E1264" t="str">
            <v>Ind-Hauls/Wkdys Temp Franch</v>
          </cell>
        </row>
        <row r="1265">
          <cell r="D1265" t="str">
            <v>11550.12</v>
          </cell>
          <cell r="E1265" t="str">
            <v>Ind-Inc/(Dec) Perm Franch Rev</v>
          </cell>
        </row>
        <row r="1266">
          <cell r="D1266" t="str">
            <v>11550.17</v>
          </cell>
          <cell r="E1266" t="str">
            <v>Ind-Inc/(Dec) Temp Franch Rev</v>
          </cell>
        </row>
        <row r="1267">
          <cell r="D1267" t="str">
            <v>11555.12</v>
          </cell>
          <cell r="E1267" t="str">
            <v>Ind-Inc/(Dec) Perm Franch Hauls</v>
          </cell>
        </row>
        <row r="1268">
          <cell r="D1268" t="str">
            <v>11555.17</v>
          </cell>
          <cell r="E1268" t="str">
            <v>Ind-Inc/(Dec) Temp Franch Hauls</v>
          </cell>
        </row>
        <row r="1269">
          <cell r="D1269" t="str">
            <v>11570.10</v>
          </cell>
          <cell r="E1269" t="str">
            <v>Ind-Inc/(Dec) Acq Rev Perm OM</v>
          </cell>
        </row>
        <row r="1270">
          <cell r="D1270" t="str">
            <v>11570.12</v>
          </cell>
          <cell r="E1270" t="str">
            <v>Ind-Inc/(Dec) Acq Rev Perm Franch</v>
          </cell>
        </row>
        <row r="1271">
          <cell r="D1271" t="str">
            <v>11570.15</v>
          </cell>
          <cell r="E1271" t="str">
            <v>Ind-Inc/(Dec) Acq Rev Temp OM</v>
          </cell>
        </row>
        <row r="1272">
          <cell r="D1272" t="str">
            <v>11570.17</v>
          </cell>
          <cell r="E1272" t="str">
            <v>Ind-Inc/(Dec) Acq Rev Temp Franch</v>
          </cell>
        </row>
        <row r="1273">
          <cell r="D1273" t="str">
            <v>11575.10</v>
          </cell>
          <cell r="E1273" t="str">
            <v>Ind-Inc/(Dec) Acq Hauls Perm OM</v>
          </cell>
        </row>
        <row r="1274">
          <cell r="D1274" t="str">
            <v>11575.12</v>
          </cell>
          <cell r="E1274" t="str">
            <v>Ind-Inc/(Dec) Acq Hauls Perm Franch</v>
          </cell>
        </row>
        <row r="1275">
          <cell r="D1275" t="str">
            <v>11575.15</v>
          </cell>
          <cell r="E1275" t="str">
            <v>Ind-Inc/(Dec) Acq Hauls Temp OM</v>
          </cell>
        </row>
        <row r="1276">
          <cell r="D1276" t="str">
            <v>11575.17</v>
          </cell>
          <cell r="E1276" t="str">
            <v>Ind-Inc/(Dec) Acq Hauls Temp Franch</v>
          </cell>
        </row>
        <row r="1277">
          <cell r="D1277" t="str">
            <v>11507.10</v>
          </cell>
          <cell r="E1277" t="str">
            <v>Ind-Hauls Perm OM</v>
          </cell>
        </row>
        <row r="1278">
          <cell r="D1278" t="str">
            <v>11507.12</v>
          </cell>
          <cell r="E1278" t="str">
            <v>Ind-Hauls Perm Fran</v>
          </cell>
        </row>
        <row r="1279">
          <cell r="D1279" t="str">
            <v>11507.15</v>
          </cell>
          <cell r="E1279" t="str">
            <v>Ind-Hauls Temp OM</v>
          </cell>
        </row>
        <row r="1280">
          <cell r="D1280" t="str">
            <v>11507.17</v>
          </cell>
          <cell r="E1280" t="str">
            <v>Ind-Hauls Temp Fran</v>
          </cell>
        </row>
        <row r="1281">
          <cell r="D1281" t="str">
            <v>301100.0</v>
          </cell>
          <cell r="E1281" t="str">
            <v>Ind Default O/S</v>
          </cell>
        </row>
        <row r="1282">
          <cell r="D1282" t="str">
            <v>301110.0</v>
          </cell>
          <cell r="E1282" t="str">
            <v>Ind Perm O/S</v>
          </cell>
        </row>
        <row r="1283">
          <cell r="D1283" t="str">
            <v>301110.10</v>
          </cell>
          <cell r="E1283" t="str">
            <v>Ind Perm O/S Stand Charge</v>
          </cell>
        </row>
        <row r="1284">
          <cell r="D1284" t="str">
            <v>301110.11</v>
          </cell>
          <cell r="E1284" t="str">
            <v>Ind Perm O/S Haul Charge</v>
          </cell>
        </row>
        <row r="1285">
          <cell r="D1285" t="str">
            <v>301110.12</v>
          </cell>
          <cell r="E1285" t="str">
            <v>Ind Perm O/S Adjust</v>
          </cell>
        </row>
        <row r="1286">
          <cell r="D1286" t="str">
            <v>301110.13</v>
          </cell>
          <cell r="E1286" t="str">
            <v>Ind Perm O/S Inactive</v>
          </cell>
        </row>
        <row r="1287">
          <cell r="D1287" t="str">
            <v>301115.0</v>
          </cell>
          <cell r="E1287" t="str">
            <v>Ind Temp O/S</v>
          </cell>
        </row>
        <row r="1288">
          <cell r="D1288" t="str">
            <v>301115.10</v>
          </cell>
          <cell r="E1288" t="str">
            <v>Ind Temp O/S Stand Charge</v>
          </cell>
        </row>
        <row r="1289">
          <cell r="D1289" t="str">
            <v>301115.11</v>
          </cell>
          <cell r="E1289" t="str">
            <v>Ind Temp O/S Haul Charge</v>
          </cell>
        </row>
        <row r="1290">
          <cell r="D1290" t="str">
            <v>301115.12</v>
          </cell>
          <cell r="E1290" t="str">
            <v>Ind Temp O/S Adjust</v>
          </cell>
        </row>
        <row r="1291">
          <cell r="D1291" t="str">
            <v>301115.13</v>
          </cell>
          <cell r="E1291" t="str">
            <v>Ind Temp O/S Inactive</v>
          </cell>
        </row>
        <row r="1292">
          <cell r="D1292" t="str">
            <v>301120.0</v>
          </cell>
          <cell r="E1292" t="str">
            <v>Ind Recy Default O/S</v>
          </cell>
        </row>
        <row r="1293">
          <cell r="D1293" t="str">
            <v>301125.0</v>
          </cell>
          <cell r="E1293" t="str">
            <v>Ind Recy Perm O/S</v>
          </cell>
        </row>
        <row r="1294">
          <cell r="D1294" t="str">
            <v>301125.10</v>
          </cell>
          <cell r="E1294" t="str">
            <v>Ind Recy Perm O/S Stand Chg</v>
          </cell>
        </row>
        <row r="1295">
          <cell r="D1295" t="str">
            <v>301125.11</v>
          </cell>
          <cell r="E1295" t="str">
            <v>Ind Recy Perm O/S Haul Chg</v>
          </cell>
        </row>
        <row r="1296">
          <cell r="D1296" t="str">
            <v>301125.12</v>
          </cell>
          <cell r="E1296" t="str">
            <v>Ind Recy Perm O/S Adjust</v>
          </cell>
        </row>
        <row r="1297">
          <cell r="D1297" t="str">
            <v>301125.13</v>
          </cell>
          <cell r="E1297" t="str">
            <v>Ind Recy Perm O/S Inactive</v>
          </cell>
        </row>
        <row r="1298">
          <cell r="D1298" t="str">
            <v>301130.0</v>
          </cell>
          <cell r="E1298" t="str">
            <v>Ind Recy Temp O/S</v>
          </cell>
        </row>
        <row r="1299">
          <cell r="D1299" t="str">
            <v>301130.10</v>
          </cell>
          <cell r="E1299" t="str">
            <v>Ind Recy Temp O/S Stand Chg</v>
          </cell>
        </row>
        <row r="1300">
          <cell r="D1300" t="str">
            <v>301130.11</v>
          </cell>
          <cell r="E1300" t="str">
            <v>Ind Recy Temp O/S Haul Chg</v>
          </cell>
        </row>
        <row r="1301">
          <cell r="D1301" t="str">
            <v>301130.12</v>
          </cell>
          <cell r="E1301" t="str">
            <v>Ind Recy Temp O/S Adjust</v>
          </cell>
        </row>
        <row r="1302">
          <cell r="D1302" t="str">
            <v>301130.13</v>
          </cell>
          <cell r="E1302" t="str">
            <v>Ind Recy Temp O/S Inactive</v>
          </cell>
        </row>
        <row r="1303">
          <cell r="D1303" t="str">
            <v>301150.0</v>
          </cell>
          <cell r="E1303" t="str">
            <v>Ind Subcntrct O/S</v>
          </cell>
        </row>
        <row r="1304">
          <cell r="D1304" t="str">
            <v>301160.0</v>
          </cell>
          <cell r="E1304" t="str">
            <v>Ind SOM-OCC O/S</v>
          </cell>
        </row>
        <row r="1305">
          <cell r="D1305" t="str">
            <v>301161.0</v>
          </cell>
          <cell r="E1305" t="str">
            <v>Ind SOM-ONP O/S</v>
          </cell>
        </row>
        <row r="1306">
          <cell r="D1306" t="str">
            <v>301168.0</v>
          </cell>
          <cell r="E1306" t="str">
            <v>Ind SOM-Oth O/S</v>
          </cell>
        </row>
        <row r="1307">
          <cell r="D1307" t="str">
            <v>301168.20</v>
          </cell>
          <cell r="E1307" t="str">
            <v>Ind SOM-Paper O/S</v>
          </cell>
        </row>
        <row r="1308">
          <cell r="D1308" t="str">
            <v>301168.21</v>
          </cell>
          <cell r="E1308" t="str">
            <v>Ind SOM-Plastic O/S</v>
          </cell>
        </row>
        <row r="1309">
          <cell r="D1309" t="str">
            <v>301168.22</v>
          </cell>
          <cell r="E1309" t="str">
            <v>Ind SOM-Aluminum O/S</v>
          </cell>
        </row>
        <row r="1310">
          <cell r="D1310" t="str">
            <v>301168.23</v>
          </cell>
          <cell r="E1310" t="str">
            <v>Ind SOM-Tin O/S</v>
          </cell>
        </row>
        <row r="1311">
          <cell r="D1311" t="str">
            <v>301168.24</v>
          </cell>
          <cell r="E1311" t="str">
            <v>Ind SOM-Metal O/S</v>
          </cell>
        </row>
        <row r="1312">
          <cell r="D1312" t="str">
            <v>301168.25</v>
          </cell>
          <cell r="E1312" t="str">
            <v>Ind SOM-Glass O/S</v>
          </cell>
        </row>
        <row r="1313">
          <cell r="D1313" t="str">
            <v>301168.26</v>
          </cell>
          <cell r="E1313" t="str">
            <v>Ind SOM-Organics O/S</v>
          </cell>
        </row>
        <row r="1314">
          <cell r="D1314" t="str">
            <v>301168.27</v>
          </cell>
          <cell r="E1314" t="str">
            <v>Ind SOM-Other O/S</v>
          </cell>
        </row>
        <row r="1315">
          <cell r="D1315" t="str">
            <v>301169.0</v>
          </cell>
          <cell r="E1315" t="str">
            <v>Ind SOM-Legacy O/S</v>
          </cell>
        </row>
        <row r="1316">
          <cell r="D1316" t="str">
            <v>301190.0</v>
          </cell>
          <cell r="E1316" t="str">
            <v>Ind Fr Fee Pass Thru O/S</v>
          </cell>
        </row>
        <row r="1317">
          <cell r="D1317" t="str">
            <v>301195.0</v>
          </cell>
          <cell r="E1317" t="str">
            <v>Ind Env Fee O/S</v>
          </cell>
        </row>
        <row r="1318">
          <cell r="D1318" t="str">
            <v>301196.0</v>
          </cell>
          <cell r="E1318" t="str">
            <v>Ind Fuel Fee O/S</v>
          </cell>
        </row>
        <row r="1319">
          <cell r="D1319" t="str">
            <v>301197.0</v>
          </cell>
          <cell r="E1319" t="str">
            <v>Ind Resale of New Asset O/S</v>
          </cell>
        </row>
        <row r="1320">
          <cell r="D1320" t="str">
            <v>301198.0</v>
          </cell>
          <cell r="E1320" t="str">
            <v>Ind Donated Services</v>
          </cell>
        </row>
        <row r="1321">
          <cell r="D1321" t="str">
            <v>301199.0</v>
          </cell>
          <cell r="E1321" t="str">
            <v>Ind Oth O/S</v>
          </cell>
        </row>
        <row r="1322">
          <cell r="D1322" t="str">
            <v>311100.0</v>
          </cell>
          <cell r="E1322" t="str">
            <v>Ind Sol Waste I/C</v>
          </cell>
        </row>
        <row r="1323">
          <cell r="D1323" t="str">
            <v>311120.0</v>
          </cell>
          <cell r="E1323" t="str">
            <v>Ind Rec I/C</v>
          </cell>
        </row>
        <row r="1324">
          <cell r="D1324" t="str">
            <v>311150.0</v>
          </cell>
          <cell r="E1324" t="str">
            <v>Ind Subcontrct I/C</v>
          </cell>
        </row>
        <row r="1325">
          <cell r="D1325" t="str">
            <v>311160.0</v>
          </cell>
          <cell r="E1325" t="str">
            <v>Ind SOM-OCC I/C</v>
          </cell>
        </row>
        <row r="1326">
          <cell r="D1326" t="str">
            <v>311161.0</v>
          </cell>
          <cell r="E1326" t="str">
            <v>Ind SOM-ONP I/C</v>
          </cell>
        </row>
        <row r="1327">
          <cell r="D1327" t="str">
            <v>311168.0</v>
          </cell>
          <cell r="E1327" t="str">
            <v>Ind SOM-Othr I/C</v>
          </cell>
        </row>
        <row r="1328">
          <cell r="D1328" t="str">
            <v>311168.20</v>
          </cell>
          <cell r="E1328" t="str">
            <v>Ind SOM-Paper I/C</v>
          </cell>
        </row>
        <row r="1329">
          <cell r="D1329" t="str">
            <v>311168.21</v>
          </cell>
          <cell r="E1329" t="str">
            <v>Ind SOM-Plastic I/C</v>
          </cell>
        </row>
        <row r="1330">
          <cell r="D1330" t="str">
            <v>311168.22</v>
          </cell>
          <cell r="E1330" t="str">
            <v>Ind SOM-Aluminum I/C</v>
          </cell>
        </row>
        <row r="1331">
          <cell r="D1331" t="str">
            <v>311168.23</v>
          </cell>
          <cell r="E1331" t="str">
            <v>Ind SOM-Tin I/C</v>
          </cell>
        </row>
        <row r="1332">
          <cell r="D1332" t="str">
            <v>311168.24</v>
          </cell>
          <cell r="E1332" t="str">
            <v>Ind SOM-Metal I/C</v>
          </cell>
        </row>
        <row r="1333">
          <cell r="D1333" t="str">
            <v>311168.25</v>
          </cell>
          <cell r="E1333" t="str">
            <v>Ind SOM-Glass I/C</v>
          </cell>
        </row>
        <row r="1334">
          <cell r="D1334" t="str">
            <v>311168.26</v>
          </cell>
          <cell r="E1334" t="str">
            <v>Ind SOM-Organics I/C</v>
          </cell>
        </row>
        <row r="1335">
          <cell r="D1335" t="str">
            <v>311168.27</v>
          </cell>
          <cell r="E1335" t="str">
            <v>Ind SOM-Other I/C</v>
          </cell>
        </row>
        <row r="1336">
          <cell r="D1336" t="str">
            <v>311169.0</v>
          </cell>
          <cell r="E1336" t="str">
            <v>Ind SOM-Legacy I/C</v>
          </cell>
        </row>
        <row r="1337">
          <cell r="D1337" t="str">
            <v>311198.0</v>
          </cell>
          <cell r="E1337" t="str">
            <v>Ind Oth Rev Legcy I/C</v>
          </cell>
        </row>
        <row r="1338">
          <cell r="D1338" t="str">
            <v>311199.0</v>
          </cell>
          <cell r="E1338" t="str">
            <v>Ind Other I/C</v>
          </cell>
        </row>
        <row r="1339">
          <cell r="D1339" t="str">
            <v>321100.0</v>
          </cell>
          <cell r="E1339" t="str">
            <v>Ind Default I/D</v>
          </cell>
        </row>
        <row r="1340">
          <cell r="D1340" t="str">
            <v>321120.0</v>
          </cell>
          <cell r="E1340" t="str">
            <v>Ind Recycle Default I/D</v>
          </cell>
        </row>
        <row r="1341">
          <cell r="D1341" t="str">
            <v>321150.0</v>
          </cell>
          <cell r="E1341" t="str">
            <v>Ind Subcontract I/D</v>
          </cell>
        </row>
        <row r="1342">
          <cell r="D1342" t="str">
            <v>321160.0</v>
          </cell>
          <cell r="E1342" t="str">
            <v>Ind SOM-OCC I/D</v>
          </cell>
        </row>
        <row r="1343">
          <cell r="D1343" t="str">
            <v>321161.0</v>
          </cell>
          <cell r="E1343" t="str">
            <v>Ind SOM-ONP I/D</v>
          </cell>
        </row>
        <row r="1344">
          <cell r="D1344" t="str">
            <v>321168.0</v>
          </cell>
          <cell r="E1344" t="str">
            <v>Ind SOM-Other I/D</v>
          </cell>
        </row>
        <row r="1345">
          <cell r="D1345" t="str">
            <v>321168.20</v>
          </cell>
          <cell r="E1345" t="str">
            <v>Ind SOM-Paper I/D</v>
          </cell>
        </row>
        <row r="1346">
          <cell r="D1346" t="str">
            <v>321168.21</v>
          </cell>
          <cell r="E1346" t="str">
            <v>Ind SOM-Plastic I/D</v>
          </cell>
        </row>
        <row r="1347">
          <cell r="D1347" t="str">
            <v>321168.22</v>
          </cell>
          <cell r="E1347" t="str">
            <v>Ind SOM-Aluminum I/D</v>
          </cell>
        </row>
        <row r="1348">
          <cell r="D1348" t="str">
            <v>321168.23</v>
          </cell>
          <cell r="E1348" t="str">
            <v>Ind SOM-Tin I/D</v>
          </cell>
        </row>
        <row r="1349">
          <cell r="D1349" t="str">
            <v>321168.24</v>
          </cell>
          <cell r="E1349" t="str">
            <v>Ind SOM-Metal I/D</v>
          </cell>
        </row>
        <row r="1350">
          <cell r="D1350" t="str">
            <v>321168.25</v>
          </cell>
          <cell r="E1350" t="str">
            <v>Ind SOM-Glass I/D</v>
          </cell>
        </row>
        <row r="1351">
          <cell r="D1351" t="str">
            <v>321168.26</v>
          </cell>
          <cell r="E1351" t="str">
            <v>Ind SOM-Organics I/D</v>
          </cell>
        </row>
        <row r="1352">
          <cell r="D1352" t="str">
            <v>321168.27</v>
          </cell>
          <cell r="E1352" t="str">
            <v>Ind SOM-Other  I/D</v>
          </cell>
        </row>
        <row r="1353">
          <cell r="D1353" t="str">
            <v>321199.0</v>
          </cell>
          <cell r="E1353" t="str">
            <v>Ind Other I/D</v>
          </cell>
        </row>
        <row r="1354">
          <cell r="D1354" t="str">
            <v>401190.0</v>
          </cell>
          <cell r="E1354" t="str">
            <v>Ind FF Non-Pass Thrgh O/S</v>
          </cell>
        </row>
        <row r="1355">
          <cell r="D1355" t="str">
            <v>401197.0</v>
          </cell>
          <cell r="E1355" t="str">
            <v>Ind COGS Rsle-NewAssts O/S</v>
          </cell>
        </row>
        <row r="1356">
          <cell r="D1356" t="str">
            <v>401199.0</v>
          </cell>
          <cell r="E1356" t="str">
            <v>Ind COGS Other O/S</v>
          </cell>
        </row>
        <row r="1357">
          <cell r="D1357" t="str">
            <v>411199.0</v>
          </cell>
          <cell r="E1357" t="str">
            <v>Ind COGS Other I/C</v>
          </cell>
        </row>
        <row r="1358">
          <cell r="D1358" t="str">
            <v>421199.0</v>
          </cell>
          <cell r="E1358" t="str">
            <v>Ind COGS Other Intra/D Default</v>
          </cell>
        </row>
        <row r="1359">
          <cell r="D1359" t="str">
            <v>401100.0</v>
          </cell>
          <cell r="E1359" t="str">
            <v>Ind Disposal O/S</v>
          </cell>
        </row>
        <row r="1360">
          <cell r="D1360" t="str">
            <v>401110.0</v>
          </cell>
          <cell r="E1360" t="str">
            <v>Ind Trans-Load O/S</v>
          </cell>
        </row>
        <row r="1361">
          <cell r="D1361" t="str">
            <v>411100.0</v>
          </cell>
          <cell r="E1361" t="str">
            <v>Ind Disposal I/C</v>
          </cell>
        </row>
        <row r="1362">
          <cell r="D1362" t="str">
            <v>421100.0</v>
          </cell>
          <cell r="E1362" t="str">
            <v>Ind Disposal I/D</v>
          </cell>
        </row>
        <row r="1363">
          <cell r="D1363" t="str">
            <v>401160.0</v>
          </cell>
          <cell r="E1363" t="str">
            <v>Ind COGS Rec-OCC O/S</v>
          </cell>
        </row>
        <row r="1364">
          <cell r="D1364" t="str">
            <v>411160.0</v>
          </cell>
          <cell r="E1364" t="str">
            <v>Ind COGS Rec-OCC I/C</v>
          </cell>
        </row>
        <row r="1365">
          <cell r="D1365" t="str">
            <v>421160.0</v>
          </cell>
          <cell r="E1365" t="str">
            <v>Ind COGS Rec-OCC Intra/D Dflt</v>
          </cell>
        </row>
        <row r="1366">
          <cell r="D1366" t="str">
            <v>401161.0</v>
          </cell>
          <cell r="E1366" t="str">
            <v>Ind COGS Rec-ONP O/S</v>
          </cell>
        </row>
        <row r="1367">
          <cell r="D1367" t="str">
            <v>411161.0</v>
          </cell>
          <cell r="E1367" t="str">
            <v>Ind COGS Rec-ONP I/C</v>
          </cell>
        </row>
        <row r="1368">
          <cell r="D1368" t="str">
            <v>421161.0</v>
          </cell>
          <cell r="E1368" t="str">
            <v>Ind COGS Rec-ONP Intra/D Dflt</v>
          </cell>
        </row>
        <row r="1369">
          <cell r="D1369" t="str">
            <v>401168.0</v>
          </cell>
          <cell r="E1369" t="str">
            <v>Ind COGS Rec-Other O/S</v>
          </cell>
        </row>
        <row r="1370">
          <cell r="D1370" t="str">
            <v>401168.20</v>
          </cell>
          <cell r="E1370" t="str">
            <v>Ind COGS Rec-O/S  Paper</v>
          </cell>
        </row>
        <row r="1371">
          <cell r="D1371" t="str">
            <v>401168.21</v>
          </cell>
          <cell r="E1371" t="str">
            <v>Ind COGS Rec-O/S Plastic</v>
          </cell>
        </row>
        <row r="1372">
          <cell r="D1372" t="str">
            <v>401168.22</v>
          </cell>
          <cell r="E1372" t="str">
            <v>Ind COGS Rec-O/S Alum</v>
          </cell>
        </row>
        <row r="1373">
          <cell r="D1373" t="str">
            <v>401168.23</v>
          </cell>
          <cell r="E1373" t="str">
            <v>Ind COGS Rec-O/S Tin</v>
          </cell>
        </row>
        <row r="1374">
          <cell r="D1374" t="str">
            <v>401168.24</v>
          </cell>
          <cell r="E1374" t="str">
            <v>Ind COGS Rec-O/S  Metal</v>
          </cell>
        </row>
        <row r="1375">
          <cell r="D1375" t="str">
            <v>401168.25</v>
          </cell>
          <cell r="E1375" t="str">
            <v>Ind COGS Rec-O/S Glass</v>
          </cell>
        </row>
        <row r="1376">
          <cell r="D1376" t="str">
            <v>401168.26</v>
          </cell>
          <cell r="E1376" t="str">
            <v>Ind COGS Rec-O/S Orgncs</v>
          </cell>
        </row>
        <row r="1377">
          <cell r="D1377" t="str">
            <v>401168.27</v>
          </cell>
          <cell r="E1377" t="str">
            <v>Ind COGS Rec-O/S Other</v>
          </cell>
        </row>
        <row r="1378">
          <cell r="D1378" t="str">
            <v>401169.0</v>
          </cell>
          <cell r="E1378" t="str">
            <v>Ind COGS Rec-Legacy O/S</v>
          </cell>
        </row>
        <row r="1379">
          <cell r="D1379" t="str">
            <v>411168.0</v>
          </cell>
          <cell r="E1379" t="str">
            <v>Ind COGS Rec-Other I/C</v>
          </cell>
        </row>
        <row r="1380">
          <cell r="D1380" t="str">
            <v>411168.20</v>
          </cell>
          <cell r="E1380" t="str">
            <v>Ind COGS Rec-Paper I/C</v>
          </cell>
        </row>
        <row r="1381">
          <cell r="D1381" t="str">
            <v>411168.21</v>
          </cell>
          <cell r="E1381" t="str">
            <v>Ind COGS Rec-Plastic I/C</v>
          </cell>
        </row>
        <row r="1382">
          <cell r="D1382" t="str">
            <v>411168.22</v>
          </cell>
          <cell r="E1382" t="str">
            <v>Ind COGS Rec-Aluminum I/C</v>
          </cell>
        </row>
        <row r="1383">
          <cell r="D1383" t="str">
            <v>411168.23</v>
          </cell>
          <cell r="E1383" t="str">
            <v>Ind COGS Rec-Tin I/C</v>
          </cell>
        </row>
        <row r="1384">
          <cell r="D1384" t="str">
            <v>411168.24</v>
          </cell>
          <cell r="E1384" t="str">
            <v>Ind COGS Rec-Metal I/C</v>
          </cell>
        </row>
        <row r="1385">
          <cell r="D1385" t="str">
            <v>411168.25</v>
          </cell>
          <cell r="E1385" t="str">
            <v>Ind COGS Rec-Glass I/C</v>
          </cell>
        </row>
        <row r="1386">
          <cell r="D1386" t="str">
            <v>411168.26</v>
          </cell>
          <cell r="E1386" t="str">
            <v>Ind COGS Rec-Oragnics I/C</v>
          </cell>
        </row>
        <row r="1387">
          <cell r="D1387" t="str">
            <v>411168.27</v>
          </cell>
          <cell r="E1387" t="str">
            <v>Ind COGS Rec-Other  I/C</v>
          </cell>
        </row>
        <row r="1388">
          <cell r="D1388" t="str">
            <v>421168.0</v>
          </cell>
          <cell r="E1388" t="str">
            <v>Ind COGS Recylng-Other Intra/D</v>
          </cell>
        </row>
        <row r="1389">
          <cell r="D1389" t="str">
            <v>421168.20</v>
          </cell>
          <cell r="E1389" t="str">
            <v>Ind COGS Rec- Intra/D  Paper</v>
          </cell>
        </row>
        <row r="1390">
          <cell r="D1390" t="str">
            <v>421168.21</v>
          </cell>
          <cell r="E1390" t="str">
            <v>Ind COGS Rec- Intra/D Plastic</v>
          </cell>
        </row>
        <row r="1391">
          <cell r="D1391" t="str">
            <v>421168.22</v>
          </cell>
          <cell r="E1391" t="str">
            <v>Ind COGS Rec- Intra/D Alum</v>
          </cell>
        </row>
        <row r="1392">
          <cell r="D1392" t="str">
            <v>421168.23</v>
          </cell>
          <cell r="E1392" t="str">
            <v>Ind COGS Rec- Intra/D Tin</v>
          </cell>
        </row>
        <row r="1393">
          <cell r="D1393" t="str">
            <v>421168.24</v>
          </cell>
          <cell r="E1393" t="str">
            <v>Ind COGS Rec- Intra/D  Metal</v>
          </cell>
        </row>
        <row r="1394">
          <cell r="D1394" t="str">
            <v>421168.25</v>
          </cell>
          <cell r="E1394" t="str">
            <v>Ind COGS Rec- Intra/D Glass</v>
          </cell>
        </row>
        <row r="1395">
          <cell r="D1395" t="str">
            <v>421168.26</v>
          </cell>
          <cell r="E1395" t="str">
            <v>Ind COGS Rec- Intra/D Orgncs</v>
          </cell>
        </row>
        <row r="1396">
          <cell r="D1396" t="str">
            <v>421168.27</v>
          </cell>
          <cell r="E1396" t="str">
            <v>Ind COGS Rec- Intra/D Other</v>
          </cell>
        </row>
        <row r="1397">
          <cell r="D1397" t="str">
            <v>401192.0</v>
          </cell>
          <cell r="E1397" t="str">
            <v>Ind Subcontract Haul O/S</v>
          </cell>
        </row>
        <row r="1398">
          <cell r="D1398" t="str">
            <v>411192.0</v>
          </cell>
          <cell r="E1398" t="str">
            <v>Ind Subcontract Haul I/C</v>
          </cell>
        </row>
        <row r="1399">
          <cell r="D1399" t="str">
            <v>421192.0</v>
          </cell>
          <cell r="E1399" t="str">
            <v>Ind Subcontract Haul Intra/D</v>
          </cell>
        </row>
        <row r="1400">
          <cell r="D1400" t="str">
            <v>306000.0</v>
          </cell>
          <cell r="E1400" t="str">
            <v>LF MSW O/S</v>
          </cell>
        </row>
        <row r="1401">
          <cell r="D1401" t="str">
            <v>306002.0</v>
          </cell>
          <cell r="E1401" t="str">
            <v>LF C&amp;D O/S</v>
          </cell>
        </row>
        <row r="1402">
          <cell r="D1402" t="str">
            <v>306010.0</v>
          </cell>
          <cell r="E1402" t="str">
            <v>LF SPW - Soils O/S</v>
          </cell>
        </row>
        <row r="1403">
          <cell r="D1403" t="str">
            <v>306012.0</v>
          </cell>
          <cell r="E1403" t="str">
            <v>LF SPW - Asbestos O/S</v>
          </cell>
        </row>
        <row r="1404">
          <cell r="D1404" t="str">
            <v>306014.0</v>
          </cell>
          <cell r="E1404" t="str">
            <v>LF SPW - Industrial O/S</v>
          </cell>
        </row>
        <row r="1405">
          <cell r="D1405" t="str">
            <v>306019.0</v>
          </cell>
          <cell r="E1405" t="str">
            <v>LF Host Fees O/S</v>
          </cell>
        </row>
        <row r="1406">
          <cell r="D1406" t="str">
            <v>306020.0</v>
          </cell>
          <cell r="E1406" t="str">
            <v>LF Hauling Charge O/S</v>
          </cell>
        </row>
        <row r="1407">
          <cell r="D1407" t="str">
            <v>306022.0</v>
          </cell>
          <cell r="E1407" t="str">
            <v>LF Gas O/S</v>
          </cell>
        </row>
        <row r="1408">
          <cell r="D1408" t="str">
            <v>306023.0</v>
          </cell>
          <cell r="E1408" t="str">
            <v>LF Electric O/S</v>
          </cell>
        </row>
        <row r="1409">
          <cell r="D1409" t="str">
            <v>306060.0</v>
          </cell>
          <cell r="E1409" t="str">
            <v>LF SOM-OCC O/S</v>
          </cell>
        </row>
        <row r="1410">
          <cell r="D1410" t="str">
            <v>306061.0</v>
          </cell>
          <cell r="E1410" t="str">
            <v>LF SOM-ONP O/S</v>
          </cell>
        </row>
        <row r="1411">
          <cell r="D1411" t="str">
            <v>306068.0</v>
          </cell>
          <cell r="E1411" t="str">
            <v>LF SOM-Other O/S</v>
          </cell>
        </row>
        <row r="1412">
          <cell r="D1412" t="str">
            <v>306068.20</v>
          </cell>
          <cell r="E1412" t="str">
            <v>LF SOM-Paper O/S</v>
          </cell>
        </row>
        <row r="1413">
          <cell r="D1413" t="str">
            <v>306068.21</v>
          </cell>
          <cell r="E1413" t="str">
            <v>LF SOM-Plastic O/S</v>
          </cell>
        </row>
        <row r="1414">
          <cell r="D1414" t="str">
            <v>306068.22</v>
          </cell>
          <cell r="E1414" t="str">
            <v>LF SOM-Aluminum O/S</v>
          </cell>
        </row>
        <row r="1415">
          <cell r="D1415" t="str">
            <v>306068.23</v>
          </cell>
          <cell r="E1415" t="str">
            <v>LF SOM-Tin O/S</v>
          </cell>
        </row>
        <row r="1416">
          <cell r="D1416" t="str">
            <v>306068.24</v>
          </cell>
          <cell r="E1416" t="str">
            <v>LF SOM-Metal O/S</v>
          </cell>
        </row>
        <row r="1417">
          <cell r="D1417" t="str">
            <v>306068.25</v>
          </cell>
          <cell r="E1417" t="str">
            <v>LF SOM-Glass O/S</v>
          </cell>
        </row>
        <row r="1418">
          <cell r="D1418" t="str">
            <v>306068.26</v>
          </cell>
          <cell r="E1418" t="str">
            <v>LF SOM-Organic O/S</v>
          </cell>
        </row>
        <row r="1419">
          <cell r="D1419" t="str">
            <v>306068.27</v>
          </cell>
          <cell r="E1419" t="str">
            <v>LF SOM-Oth O/S</v>
          </cell>
        </row>
        <row r="1420">
          <cell r="D1420" t="str">
            <v>306069.0</v>
          </cell>
          <cell r="E1420" t="str">
            <v>LF SOM-Legacy O/S</v>
          </cell>
        </row>
        <row r="1421">
          <cell r="D1421" t="str">
            <v>306090.0</v>
          </cell>
          <cell r="E1421" t="str">
            <v>LF Fran Fee Pass Thru O/S</v>
          </cell>
        </row>
        <row r="1422">
          <cell r="D1422" t="str">
            <v>306095.0</v>
          </cell>
          <cell r="E1422" t="str">
            <v>LF Env Fee O/S</v>
          </cell>
        </row>
        <row r="1423">
          <cell r="D1423" t="str">
            <v>306096.0</v>
          </cell>
          <cell r="E1423" t="str">
            <v>LF Fuel Fee O/S</v>
          </cell>
        </row>
        <row r="1424">
          <cell r="D1424" t="str">
            <v>306097.0</v>
          </cell>
          <cell r="E1424" t="str">
            <v>LF Resale of NewAssets O/</v>
          </cell>
        </row>
        <row r="1425">
          <cell r="D1425" t="str">
            <v>306098.0</v>
          </cell>
          <cell r="E1425" t="str">
            <v>LF Donated Services</v>
          </cell>
        </row>
        <row r="1426">
          <cell r="D1426" t="str">
            <v>306099.0</v>
          </cell>
          <cell r="E1426" t="str">
            <v>LF Other O/S</v>
          </cell>
        </row>
        <row r="1427">
          <cell r="D1427" t="str">
            <v>316000.0</v>
          </cell>
          <cell r="E1427" t="str">
            <v>LF MSW I/C</v>
          </cell>
        </row>
        <row r="1428">
          <cell r="D1428" t="str">
            <v>316002.0</v>
          </cell>
          <cell r="E1428" t="str">
            <v>LF C&amp;D I/C</v>
          </cell>
        </row>
        <row r="1429">
          <cell r="D1429" t="str">
            <v>316010.0</v>
          </cell>
          <cell r="E1429" t="str">
            <v>LF SPW - Soils I/C</v>
          </cell>
        </row>
        <row r="1430">
          <cell r="D1430" t="str">
            <v>316012.0</v>
          </cell>
          <cell r="E1430" t="str">
            <v>LF SPW - Asbstos I/C</v>
          </cell>
        </row>
        <row r="1431">
          <cell r="D1431" t="str">
            <v>316014.0</v>
          </cell>
          <cell r="E1431" t="str">
            <v>LF SPW - Indstrl I/C</v>
          </cell>
        </row>
        <row r="1432">
          <cell r="D1432" t="str">
            <v>316019.0</v>
          </cell>
          <cell r="E1432" t="str">
            <v>LF Host Fees I/C</v>
          </cell>
        </row>
        <row r="1433">
          <cell r="D1433" t="str">
            <v>316020.0</v>
          </cell>
          <cell r="E1433" t="str">
            <v>LF Hauling Charge I/C</v>
          </cell>
        </row>
        <row r="1434">
          <cell r="D1434" t="str">
            <v>316022.0</v>
          </cell>
          <cell r="E1434" t="str">
            <v>LF Gas I/C</v>
          </cell>
        </row>
        <row r="1435">
          <cell r="D1435" t="str">
            <v>316023.0</v>
          </cell>
          <cell r="E1435" t="str">
            <v>LF Electric I/C</v>
          </cell>
        </row>
        <row r="1436">
          <cell r="D1436" t="str">
            <v>316060.0</v>
          </cell>
          <cell r="E1436" t="str">
            <v>LF SOM-OCC I/C</v>
          </cell>
        </row>
        <row r="1437">
          <cell r="D1437" t="str">
            <v>316061.0</v>
          </cell>
          <cell r="E1437" t="str">
            <v>LF SOM-ONP I/C</v>
          </cell>
        </row>
        <row r="1438">
          <cell r="D1438" t="str">
            <v>316068.0</v>
          </cell>
          <cell r="E1438" t="str">
            <v>LF SOM-Other I/C</v>
          </cell>
        </row>
        <row r="1439">
          <cell r="D1439" t="str">
            <v>316068.20</v>
          </cell>
          <cell r="E1439" t="str">
            <v>LF SOM-Paper I/C</v>
          </cell>
        </row>
        <row r="1440">
          <cell r="D1440" t="str">
            <v>316068.21</v>
          </cell>
          <cell r="E1440" t="str">
            <v>LF SOM-Plastic I/C</v>
          </cell>
        </row>
        <row r="1441">
          <cell r="D1441" t="str">
            <v>316068.22</v>
          </cell>
          <cell r="E1441" t="str">
            <v>LF SOM-Aluminum I/C</v>
          </cell>
        </row>
        <row r="1442">
          <cell r="D1442" t="str">
            <v>316068.23</v>
          </cell>
          <cell r="E1442" t="str">
            <v>LF SOM-Tin I/C</v>
          </cell>
        </row>
        <row r="1443">
          <cell r="D1443" t="str">
            <v>316068.24</v>
          </cell>
          <cell r="E1443" t="str">
            <v>LF SOM-Metal I/C</v>
          </cell>
        </row>
        <row r="1444">
          <cell r="D1444" t="str">
            <v>316068.25</v>
          </cell>
          <cell r="E1444" t="str">
            <v>LF SOM-Glass I/C</v>
          </cell>
        </row>
        <row r="1445">
          <cell r="D1445" t="str">
            <v>316068.26</v>
          </cell>
          <cell r="E1445" t="str">
            <v>LF SOM-Organics I/C</v>
          </cell>
        </row>
        <row r="1446">
          <cell r="D1446" t="str">
            <v>316068.27</v>
          </cell>
          <cell r="E1446" t="str">
            <v>LF SOM-Other  I/C</v>
          </cell>
        </row>
        <row r="1447">
          <cell r="D1447" t="str">
            <v>316098.0</v>
          </cell>
          <cell r="E1447" t="str">
            <v>LF Other Rev Legacy I/C</v>
          </cell>
        </row>
        <row r="1448">
          <cell r="D1448" t="str">
            <v>316099.0</v>
          </cell>
          <cell r="E1448" t="str">
            <v>LF Other I/C</v>
          </cell>
        </row>
        <row r="1449">
          <cell r="D1449" t="str">
            <v>326000.0</v>
          </cell>
          <cell r="E1449" t="str">
            <v>LF MSW I/D</v>
          </cell>
        </row>
        <row r="1450">
          <cell r="D1450" t="str">
            <v>326002.0</v>
          </cell>
          <cell r="E1450" t="str">
            <v>LF C&amp;D I/D</v>
          </cell>
        </row>
        <row r="1451">
          <cell r="D1451" t="str">
            <v>326010.0</v>
          </cell>
          <cell r="E1451" t="str">
            <v>LF SPW - Soils I/D</v>
          </cell>
        </row>
        <row r="1452">
          <cell r="D1452" t="str">
            <v>326012.0</v>
          </cell>
          <cell r="E1452" t="str">
            <v>LF SPW - Asbstos I/D</v>
          </cell>
        </row>
        <row r="1453">
          <cell r="D1453" t="str">
            <v>326014.0</v>
          </cell>
          <cell r="E1453" t="str">
            <v>LF SPW - Indstrial I/D</v>
          </cell>
        </row>
        <row r="1454">
          <cell r="D1454" t="str">
            <v>326019.0</v>
          </cell>
          <cell r="E1454" t="str">
            <v>LF Host Fees I/D</v>
          </cell>
        </row>
        <row r="1455">
          <cell r="D1455" t="str">
            <v>326020.0</v>
          </cell>
          <cell r="E1455" t="str">
            <v>LF Hauling Chrg I/D</v>
          </cell>
        </row>
        <row r="1456">
          <cell r="D1456" t="str">
            <v>326022.0</v>
          </cell>
          <cell r="E1456" t="str">
            <v>LF Gas I/D</v>
          </cell>
        </row>
        <row r="1457">
          <cell r="D1457" t="str">
            <v>326023.0</v>
          </cell>
          <cell r="E1457" t="str">
            <v>LF Electric I/D</v>
          </cell>
        </row>
        <row r="1458">
          <cell r="D1458" t="str">
            <v>326060.0</v>
          </cell>
          <cell r="E1458" t="str">
            <v>LF SOM-OCC I/D</v>
          </cell>
        </row>
        <row r="1459">
          <cell r="D1459" t="str">
            <v>326061.0</v>
          </cell>
          <cell r="E1459" t="str">
            <v>LF SOM-ONP I/D</v>
          </cell>
        </row>
        <row r="1460">
          <cell r="D1460" t="str">
            <v>326068.0</v>
          </cell>
          <cell r="E1460" t="str">
            <v>LF SOM-Other I/D</v>
          </cell>
        </row>
        <row r="1461">
          <cell r="D1461" t="str">
            <v>326068.20</v>
          </cell>
          <cell r="E1461" t="str">
            <v>LF SOM-Paper I/D</v>
          </cell>
        </row>
        <row r="1462">
          <cell r="D1462" t="str">
            <v>326068.21</v>
          </cell>
          <cell r="E1462" t="str">
            <v>LF SOM-Plastic I/D</v>
          </cell>
        </row>
        <row r="1463">
          <cell r="D1463" t="str">
            <v>326068.22</v>
          </cell>
          <cell r="E1463" t="str">
            <v>LF SOM-Aluminum I/D</v>
          </cell>
        </row>
        <row r="1464">
          <cell r="D1464" t="str">
            <v>326068.23</v>
          </cell>
          <cell r="E1464" t="str">
            <v>LF SOM-Tin I/D</v>
          </cell>
        </row>
        <row r="1465">
          <cell r="D1465" t="str">
            <v>326068.24</v>
          </cell>
          <cell r="E1465" t="str">
            <v>LF SOM-Metal I/D</v>
          </cell>
        </row>
        <row r="1466">
          <cell r="D1466" t="str">
            <v>326068.25</v>
          </cell>
          <cell r="E1466" t="str">
            <v>LF SOM-Glass I/D</v>
          </cell>
        </row>
        <row r="1467">
          <cell r="D1467" t="str">
            <v>326068.26</v>
          </cell>
          <cell r="E1467" t="str">
            <v>LF SOM-Organics I/D</v>
          </cell>
        </row>
        <row r="1468">
          <cell r="D1468" t="str">
            <v>326068.27</v>
          </cell>
          <cell r="E1468" t="str">
            <v>LF SOM-Other  I/D</v>
          </cell>
        </row>
        <row r="1469">
          <cell r="D1469" t="str">
            <v>326099.0</v>
          </cell>
          <cell r="E1469" t="str">
            <v>LF Other Rev I/D</v>
          </cell>
        </row>
        <row r="1470">
          <cell r="D1470" t="str">
            <v>500990.0</v>
          </cell>
          <cell r="E1470" t="str">
            <v>Operating Labor-Contra</v>
          </cell>
        </row>
        <row r="1471">
          <cell r="D1471" t="str">
            <v>540990.0</v>
          </cell>
          <cell r="E1471" t="str">
            <v>Equipment Maint-Contra</v>
          </cell>
        </row>
        <row r="1472">
          <cell r="D1472" t="str">
            <v>550000.0</v>
          </cell>
          <cell r="E1472" t="str">
            <v>Closure/Post-Closure Exp</v>
          </cell>
        </row>
        <row r="1473">
          <cell r="D1473" t="str">
            <v>560010.0</v>
          </cell>
          <cell r="E1473" t="str">
            <v>Ground Water Monitoring</v>
          </cell>
        </row>
        <row r="1474">
          <cell r="D1474" t="str">
            <v>560015.0</v>
          </cell>
          <cell r="E1474" t="str">
            <v>Surface Water Monitoring</v>
          </cell>
        </row>
        <row r="1475">
          <cell r="D1475" t="str">
            <v>560020.0</v>
          </cell>
          <cell r="E1475" t="str">
            <v>Gas Monitoring</v>
          </cell>
        </row>
        <row r="1476">
          <cell r="D1476" t="str">
            <v>560022.0</v>
          </cell>
          <cell r="E1476" t="str">
            <v>Gas Maintenance</v>
          </cell>
        </row>
        <row r="1477">
          <cell r="D1477" t="str">
            <v>560025.0</v>
          </cell>
          <cell r="E1477" t="str">
            <v>Leachate Transportation</v>
          </cell>
        </row>
        <row r="1478">
          <cell r="D1478" t="str">
            <v>560030.0</v>
          </cell>
          <cell r="E1478" t="str">
            <v>Leachate Disposal</v>
          </cell>
        </row>
        <row r="1479">
          <cell r="D1479" t="str">
            <v>560035.0</v>
          </cell>
          <cell r="E1479" t="str">
            <v>LF Operating Materials</v>
          </cell>
        </row>
        <row r="1480">
          <cell r="D1480" t="str">
            <v>560040.0</v>
          </cell>
          <cell r="E1480" t="str">
            <v>Daily Cover</v>
          </cell>
        </row>
        <row r="1481">
          <cell r="D1481" t="str">
            <v>560050.0</v>
          </cell>
          <cell r="E1481" t="str">
            <v>3rd Prty Survey/Engineering</v>
          </cell>
        </row>
        <row r="1482">
          <cell r="D1482" t="str">
            <v>560060.0</v>
          </cell>
          <cell r="E1482" t="str">
            <v>Road Maintenance</v>
          </cell>
        </row>
        <row r="1483">
          <cell r="D1483" t="str">
            <v>560090.0</v>
          </cell>
          <cell r="E1483" t="str">
            <v>Other Sub-Contract</v>
          </cell>
        </row>
        <row r="1484">
          <cell r="D1484" t="str">
            <v>560998.0</v>
          </cell>
          <cell r="E1484" t="str">
            <v>LF Operating Alloc-In</v>
          </cell>
        </row>
        <row r="1485">
          <cell r="D1485" t="str">
            <v>560999.0</v>
          </cell>
          <cell r="E1485" t="str">
            <v>LF Operating Alloc-Out</v>
          </cell>
        </row>
        <row r="1486">
          <cell r="D1486" t="str">
            <v>640000.0</v>
          </cell>
          <cell r="E1486" t="str">
            <v>Depletion</v>
          </cell>
        </row>
        <row r="1487">
          <cell r="D1487" t="str">
            <v>650000.0</v>
          </cell>
          <cell r="E1487" t="str">
            <v>Amort - LF Pur Price</v>
          </cell>
        </row>
        <row r="1488">
          <cell r="D1488" t="str">
            <v>646010.0</v>
          </cell>
          <cell r="E1488" t="str">
            <v>CL/PC Asset Amortization</v>
          </cell>
        </row>
        <row r="1489">
          <cell r="D1489" t="str">
            <v>646012.0</v>
          </cell>
          <cell r="E1489" t="str">
            <v>CL/PC Asset Amort Adj</v>
          </cell>
        </row>
        <row r="1490">
          <cell r="D1490" t="str">
            <v>646020.0</v>
          </cell>
          <cell r="E1490" t="str">
            <v>Capping Asset Amortization</v>
          </cell>
        </row>
        <row r="1491">
          <cell r="D1491" t="str">
            <v>646022.0</v>
          </cell>
          <cell r="E1491" t="str">
            <v>Capping Asset Amort Adj</v>
          </cell>
        </row>
        <row r="1492">
          <cell r="D1492" t="str">
            <v>648000.0</v>
          </cell>
          <cell r="E1492" t="str">
            <v>Accretion Expense</v>
          </cell>
        </row>
        <row r="1493">
          <cell r="D1493" t="str">
            <v>406090.0</v>
          </cell>
          <cell r="E1493" t="str">
            <v>LF Host Fees  O/S</v>
          </cell>
        </row>
        <row r="1494">
          <cell r="D1494" t="str">
            <v>406091.0</v>
          </cell>
          <cell r="E1494" t="str">
            <v>LF Host Fees I/C Rev O/S</v>
          </cell>
        </row>
        <row r="1495">
          <cell r="D1495" t="str">
            <v>416020.0</v>
          </cell>
          <cell r="E1495" t="str">
            <v>Inactive -Do Not Use</v>
          </cell>
        </row>
        <row r="1496">
          <cell r="D1496" t="str">
            <v>416090.0</v>
          </cell>
          <cell r="E1496" t="str">
            <v>LF InActive Host Fees I/C</v>
          </cell>
        </row>
        <row r="1497">
          <cell r="D1497" t="str">
            <v>406097.0</v>
          </cell>
          <cell r="E1497" t="str">
            <v>LF Resale-New Assts O/S</v>
          </cell>
        </row>
        <row r="1498">
          <cell r="D1498" t="str">
            <v>406099.0</v>
          </cell>
          <cell r="E1498" t="str">
            <v>LF COGS Other O/S</v>
          </cell>
        </row>
        <row r="1499">
          <cell r="D1499" t="str">
            <v>416099.0</v>
          </cell>
          <cell r="E1499" t="str">
            <v>LF COGS Other I/C</v>
          </cell>
        </row>
        <row r="1500">
          <cell r="D1500" t="str">
            <v>426099.0</v>
          </cell>
          <cell r="E1500" t="str">
            <v>LF COGS Oth I/D</v>
          </cell>
        </row>
        <row r="1501">
          <cell r="D1501" t="str">
            <v>406000.0</v>
          </cell>
          <cell r="E1501" t="str">
            <v>LF Disposal O/S</v>
          </cell>
        </row>
        <row r="1502">
          <cell r="D1502" t="str">
            <v>416000.0</v>
          </cell>
          <cell r="E1502" t="str">
            <v>LF Disposal I/C</v>
          </cell>
        </row>
        <row r="1503">
          <cell r="D1503" t="str">
            <v>406060.0</v>
          </cell>
          <cell r="E1503" t="str">
            <v>LF COGS Rec-OCC O/S</v>
          </cell>
        </row>
        <row r="1504">
          <cell r="D1504" t="str">
            <v>416060.0</v>
          </cell>
          <cell r="E1504" t="str">
            <v>LF COGS Rec-OCC I/C</v>
          </cell>
        </row>
        <row r="1505">
          <cell r="D1505" t="str">
            <v>426060.0</v>
          </cell>
          <cell r="E1505" t="str">
            <v>Landfill COGS Rec-OCC Intra/D</v>
          </cell>
        </row>
        <row r="1506">
          <cell r="D1506" t="str">
            <v>406061.0</v>
          </cell>
          <cell r="E1506" t="str">
            <v>LF COGS Rec-ONP O/S</v>
          </cell>
        </row>
        <row r="1507">
          <cell r="D1507" t="str">
            <v>416061.0</v>
          </cell>
          <cell r="E1507" t="str">
            <v>LF COGS Rec-ONP I/C</v>
          </cell>
        </row>
        <row r="1508">
          <cell r="D1508" t="str">
            <v>426061.0</v>
          </cell>
          <cell r="E1508" t="str">
            <v>Landfill COGS Rec-ONP Intra/D</v>
          </cell>
        </row>
        <row r="1509">
          <cell r="D1509" t="str">
            <v>406068.0</v>
          </cell>
          <cell r="E1509" t="str">
            <v>LF COGS Rec O/S</v>
          </cell>
        </row>
        <row r="1510">
          <cell r="D1510" t="str">
            <v>406068.20</v>
          </cell>
          <cell r="E1510" t="str">
            <v>LF COGS Rec Paper O/S</v>
          </cell>
        </row>
        <row r="1511">
          <cell r="D1511" t="str">
            <v>406068.21</v>
          </cell>
          <cell r="E1511" t="str">
            <v>LF COGS Rec Plastic O/S</v>
          </cell>
        </row>
        <row r="1512">
          <cell r="D1512" t="str">
            <v>406068.22</v>
          </cell>
          <cell r="E1512" t="str">
            <v>LF COGS Rec Aluminum O/S</v>
          </cell>
        </row>
        <row r="1513">
          <cell r="D1513" t="str">
            <v>406068.23</v>
          </cell>
          <cell r="E1513" t="str">
            <v>LF COGS Rec Tin O/S</v>
          </cell>
        </row>
        <row r="1514">
          <cell r="D1514" t="str">
            <v>406068.24</v>
          </cell>
          <cell r="E1514" t="str">
            <v>LF COGS Rec Metal O/S</v>
          </cell>
        </row>
        <row r="1515">
          <cell r="D1515" t="str">
            <v>406068.25</v>
          </cell>
          <cell r="E1515" t="str">
            <v>LF COGS Rec Glass O/S</v>
          </cell>
        </row>
        <row r="1516">
          <cell r="D1516" t="str">
            <v>406068.26</v>
          </cell>
          <cell r="E1516" t="str">
            <v>LF COGS Rec Organics O/S</v>
          </cell>
        </row>
        <row r="1517">
          <cell r="D1517" t="str">
            <v>406068.27</v>
          </cell>
          <cell r="E1517" t="str">
            <v>LF COGS Rec Other O/S</v>
          </cell>
        </row>
        <row r="1518">
          <cell r="D1518" t="str">
            <v>406069.0</v>
          </cell>
          <cell r="E1518" t="str">
            <v>LF COGS Rec-Legacy O/S</v>
          </cell>
        </row>
        <row r="1519">
          <cell r="D1519" t="str">
            <v>416068.0</v>
          </cell>
          <cell r="E1519" t="str">
            <v>LF COGS Rec-Other I/C</v>
          </cell>
        </row>
        <row r="1520">
          <cell r="D1520" t="str">
            <v>416068.20</v>
          </cell>
          <cell r="E1520" t="str">
            <v>LF COGS Rec Paper I/C</v>
          </cell>
        </row>
        <row r="1521">
          <cell r="D1521" t="str">
            <v>416068.21</v>
          </cell>
          <cell r="E1521" t="str">
            <v>LF COGS Rec Plastic I/C</v>
          </cell>
        </row>
        <row r="1522">
          <cell r="D1522" t="str">
            <v>416068.22</v>
          </cell>
          <cell r="E1522" t="str">
            <v>LF COGS Rec Aluminum I/C</v>
          </cell>
        </row>
        <row r="1523">
          <cell r="D1523" t="str">
            <v>416068.23</v>
          </cell>
          <cell r="E1523" t="str">
            <v>LF COGS Rec Tin I/C</v>
          </cell>
        </row>
        <row r="1524">
          <cell r="D1524" t="str">
            <v>416068.24</v>
          </cell>
          <cell r="E1524" t="str">
            <v>LF COGS Rec Metal I/C</v>
          </cell>
        </row>
        <row r="1525">
          <cell r="D1525" t="str">
            <v>416068.25</v>
          </cell>
          <cell r="E1525" t="str">
            <v>LF COGS Rec Glass I/C</v>
          </cell>
        </row>
        <row r="1526">
          <cell r="D1526" t="str">
            <v>416068.26</v>
          </cell>
          <cell r="E1526" t="str">
            <v>LF COGS Rec Organics I/C</v>
          </cell>
        </row>
        <row r="1527">
          <cell r="D1527" t="str">
            <v>416068.27</v>
          </cell>
          <cell r="E1527" t="str">
            <v>LF COGS Rec Other I/C</v>
          </cell>
        </row>
        <row r="1528">
          <cell r="D1528" t="str">
            <v>426068.0</v>
          </cell>
          <cell r="E1528" t="str">
            <v>Landfill COGS Rec Intra/D</v>
          </cell>
        </row>
        <row r="1529">
          <cell r="D1529" t="str">
            <v>426068.20</v>
          </cell>
          <cell r="E1529" t="str">
            <v>Lndfll COGS Rec Intra/D OthPpr</v>
          </cell>
        </row>
        <row r="1530">
          <cell r="D1530" t="str">
            <v>426068.21</v>
          </cell>
          <cell r="E1530" t="str">
            <v>Lndfill COGS Rec Intra/D Plstc</v>
          </cell>
        </row>
        <row r="1531">
          <cell r="D1531" t="str">
            <v>426068.22</v>
          </cell>
          <cell r="E1531" t="str">
            <v>Landfill COGS Rec Intra/D Alum</v>
          </cell>
        </row>
        <row r="1532">
          <cell r="D1532" t="str">
            <v>426068.23</v>
          </cell>
          <cell r="E1532" t="str">
            <v>Landfill COGS Rec Intra/D Tin</v>
          </cell>
        </row>
        <row r="1533">
          <cell r="D1533" t="str">
            <v>426068.24</v>
          </cell>
          <cell r="E1533" t="str">
            <v>Lndfl CGS Rec Intra/D OthMetal</v>
          </cell>
        </row>
        <row r="1534">
          <cell r="D1534" t="str">
            <v>426068.25</v>
          </cell>
          <cell r="E1534" t="str">
            <v>Landfill COGS Rec Intra/D Glss</v>
          </cell>
        </row>
        <row r="1535">
          <cell r="D1535" t="str">
            <v>426068.26</v>
          </cell>
          <cell r="E1535" t="str">
            <v>Landfill COGS Rec Intra/D Org</v>
          </cell>
        </row>
        <row r="1536">
          <cell r="D1536" t="str">
            <v>426068.27</v>
          </cell>
          <cell r="E1536" t="str">
            <v>Landfill COGS Rec Intra/D Oth</v>
          </cell>
        </row>
        <row r="1537">
          <cell r="D1537" t="str">
            <v>406092.0</v>
          </cell>
          <cell r="E1537" t="str">
            <v>LF Subcontract O/S</v>
          </cell>
        </row>
        <row r="1538">
          <cell r="D1538" t="str">
            <v>416092.0</v>
          </cell>
          <cell r="E1538" t="str">
            <v>LF Subcontract I/C</v>
          </cell>
        </row>
        <row r="1539">
          <cell r="D1539" t="str">
            <v>406020.0</v>
          </cell>
          <cell r="E1539" t="str">
            <v>INACTIVE ACCT-LF Haul Chg O/S</v>
          </cell>
        </row>
        <row r="1540">
          <cell r="D1540" t="str">
            <v>406093.0</v>
          </cell>
          <cell r="E1540" t="str">
            <v>LF InActive Hauling on I/C Rev</v>
          </cell>
        </row>
        <row r="1541">
          <cell r="D1541" t="str">
            <v>406094.0</v>
          </cell>
          <cell r="E1541" t="str">
            <v>LF Hauling Charges O/S</v>
          </cell>
        </row>
        <row r="1542">
          <cell r="D1542" t="str">
            <v>416094.0</v>
          </cell>
          <cell r="E1542" t="str">
            <v>LF Hauling Charges I/C</v>
          </cell>
        </row>
        <row r="1543">
          <cell r="D1543" t="str">
            <v>600990.0</v>
          </cell>
          <cell r="E1543" t="str">
            <v>Depreciation-Contra</v>
          </cell>
        </row>
        <row r="1544">
          <cell r="D1544" t="str">
            <v>60200.0</v>
          </cell>
          <cell r="E1544" t="str">
            <v>LF-Tns MSW O/S</v>
          </cell>
        </row>
        <row r="1545">
          <cell r="D1545" t="str">
            <v>60201.0</v>
          </cell>
          <cell r="E1545" t="str">
            <v>LF-Tns MSW I/C</v>
          </cell>
        </row>
        <row r="1546">
          <cell r="D1546" t="str">
            <v>60205.0</v>
          </cell>
          <cell r="E1546" t="str">
            <v>LF-Tns C&amp;D O/S</v>
          </cell>
        </row>
        <row r="1547">
          <cell r="D1547" t="str">
            <v>60206.0</v>
          </cell>
          <cell r="E1547" t="str">
            <v>LF-Tns C&amp;D I/C</v>
          </cell>
        </row>
        <row r="1548">
          <cell r="D1548" t="str">
            <v>60210.0</v>
          </cell>
          <cell r="E1548" t="str">
            <v>LF-Tns SW-Soil O/S</v>
          </cell>
        </row>
        <row r="1549">
          <cell r="D1549" t="str">
            <v>60211.0</v>
          </cell>
          <cell r="E1549" t="str">
            <v>LF-Tns SW-Soil I/C</v>
          </cell>
        </row>
        <row r="1550">
          <cell r="D1550" t="str">
            <v>60215.0</v>
          </cell>
          <cell r="E1550" t="str">
            <v>LF-Tns SW-Ind O/S</v>
          </cell>
        </row>
        <row r="1551">
          <cell r="D1551" t="str">
            <v>60216.0</v>
          </cell>
          <cell r="E1551" t="str">
            <v>LF-Tns SW-Ind I/C</v>
          </cell>
        </row>
        <row r="1552">
          <cell r="D1552" t="str">
            <v>60220.0</v>
          </cell>
          <cell r="E1552" t="str">
            <v>LF-Tns SW-Asbestos O/S</v>
          </cell>
        </row>
        <row r="1553">
          <cell r="D1553" t="str">
            <v>60221.0</v>
          </cell>
          <cell r="E1553" t="str">
            <v>LF-Tns SW-Asbestos I/C</v>
          </cell>
        </row>
        <row r="1554">
          <cell r="D1554" t="str">
            <v>60350.0</v>
          </cell>
          <cell r="E1554" t="str">
            <v>LF-OCC Tns O/S</v>
          </cell>
        </row>
        <row r="1555">
          <cell r="D1555" t="str">
            <v>60351.0</v>
          </cell>
          <cell r="E1555" t="str">
            <v>LF-OCC Tns I/C</v>
          </cell>
        </row>
        <row r="1556">
          <cell r="D1556" t="str">
            <v>60352.0</v>
          </cell>
          <cell r="E1556" t="str">
            <v>LF-ONP Tns O/S</v>
          </cell>
        </row>
        <row r="1557">
          <cell r="D1557" t="str">
            <v>60353.0</v>
          </cell>
          <cell r="E1557" t="str">
            <v>LF-ONP Tns I/C</v>
          </cell>
        </row>
        <row r="1558">
          <cell r="D1558" t="str">
            <v>60391.0</v>
          </cell>
          <cell r="E1558" t="str">
            <v>LF-# Tns Rcy Matl-Legacy</v>
          </cell>
        </row>
        <row r="1559">
          <cell r="D1559" t="str">
            <v>60398.0</v>
          </cell>
          <cell r="E1559" t="str">
            <v>LF-Recyl Oth Tns O/S</v>
          </cell>
        </row>
        <row r="1560">
          <cell r="D1560" t="str">
            <v>60399.0</v>
          </cell>
          <cell r="E1560" t="str">
            <v>LF-Recyl Oth Tns I/C</v>
          </cell>
        </row>
        <row r="1561">
          <cell r="D1561" t="str">
            <v>60500.0</v>
          </cell>
          <cell r="E1561" t="str">
            <v>LF-Rate Increase</v>
          </cell>
        </row>
        <row r="1562">
          <cell r="D1562" t="str">
            <v>60501.0</v>
          </cell>
          <cell r="E1562" t="str">
            <v>LF-Fuel Rate Increase</v>
          </cell>
        </row>
        <row r="1563">
          <cell r="D1563" t="str">
            <v>60502.0</v>
          </cell>
          <cell r="E1563" t="str">
            <v>LF-Env Rate Increase</v>
          </cell>
        </row>
        <row r="1564">
          <cell r="D1564" t="str">
            <v>60020.0</v>
          </cell>
          <cell r="E1564" t="str">
            <v>InActive:</v>
          </cell>
        </row>
        <row r="1565">
          <cell r="D1565" t="str">
            <v>60025.0</v>
          </cell>
          <cell r="E1565" t="str">
            <v>InActive;</v>
          </cell>
        </row>
        <row r="1566">
          <cell r="D1566" t="str">
            <v>60191.0</v>
          </cell>
          <cell r="E1566" t="str">
            <v>LF-Compactors/Ave Age</v>
          </cell>
        </row>
        <row r="1567">
          <cell r="D1567" t="str">
            <v>60192.0</v>
          </cell>
          <cell r="E1567" t="str">
            <v>LF-Dozers/Ave Age</v>
          </cell>
        </row>
        <row r="1568">
          <cell r="D1568" t="str">
            <v>60193.0</v>
          </cell>
          <cell r="E1568" t="str">
            <v>LF-Excavators/Ave Age</v>
          </cell>
        </row>
        <row r="1569">
          <cell r="D1569" t="str">
            <v>60194.0</v>
          </cell>
          <cell r="E1569" t="str">
            <v>LF-Loaders/Ave Age</v>
          </cell>
        </row>
        <row r="1570">
          <cell r="D1570" t="str">
            <v>60195.0</v>
          </cell>
          <cell r="E1570" t="str">
            <v>LF-Earth Movers/Ave Age</v>
          </cell>
        </row>
        <row r="1571">
          <cell r="D1571" t="str">
            <v>60196.0</v>
          </cell>
          <cell r="E1571" t="str">
            <v>LF-Scrapers/Ave Age</v>
          </cell>
        </row>
        <row r="1572">
          <cell r="D1572" t="str">
            <v>60980.0</v>
          </cell>
          <cell r="E1572" t="str">
            <v>LF-PI Rest</v>
          </cell>
        </row>
        <row r="1573">
          <cell r="D1573" t="str">
            <v>60981.0</v>
          </cell>
          <cell r="E1573" t="str">
            <v>LF-PI Open</v>
          </cell>
        </row>
        <row r="1574">
          <cell r="D1574" t="str">
            <v>60989.0</v>
          </cell>
          <cell r="E1574" t="str">
            <v>LF-Internal PI</v>
          </cell>
        </row>
        <row r="1575">
          <cell r="D1575" t="str">
            <v>60990.0</v>
          </cell>
          <cell r="E1575" t="str">
            <v>LF-Franch/Muni PI</v>
          </cell>
        </row>
        <row r="1576">
          <cell r="D1576" t="str">
            <v>60995.10</v>
          </cell>
          <cell r="E1576" t="str">
            <v>LF-Restrict</v>
          </cell>
        </row>
        <row r="1577">
          <cell r="D1577" t="str">
            <v>60995.40</v>
          </cell>
          <cell r="E1577" t="str">
            <v>LF-w/o Restrict</v>
          </cell>
        </row>
        <row r="1578">
          <cell r="D1578" t="str">
            <v>60995.90</v>
          </cell>
          <cell r="E1578" t="str">
            <v>LF-Franch/Muni</v>
          </cell>
        </row>
        <row r="1579">
          <cell r="D1579" t="str">
            <v>60995.200</v>
          </cell>
          <cell r="E1579" t="str">
            <v>LF-Internal PI.</v>
          </cell>
        </row>
        <row r="1580">
          <cell r="D1580" t="str">
            <v>60996.10</v>
          </cell>
          <cell r="E1580" t="str">
            <v>LF-Rev Restict</v>
          </cell>
        </row>
        <row r="1581">
          <cell r="D1581" t="str">
            <v>60996.40</v>
          </cell>
          <cell r="E1581" t="str">
            <v>LF-Rev w/o Restict</v>
          </cell>
        </row>
        <row r="1582">
          <cell r="D1582" t="str">
            <v>60996.90</v>
          </cell>
          <cell r="E1582" t="str">
            <v>LF-Rev Franch/Muni</v>
          </cell>
        </row>
        <row r="1583">
          <cell r="D1583" t="str">
            <v>60000.0</v>
          </cell>
          <cell r="E1583" t="str">
            <v>LF-Workdays</v>
          </cell>
        </row>
        <row r="1584">
          <cell r="D1584" t="str">
            <v>60005.0</v>
          </cell>
          <cell r="E1584" t="str">
            <v>LF-# MSW Subtitled LF</v>
          </cell>
        </row>
        <row r="1585">
          <cell r="D1585" t="str">
            <v>60010.0</v>
          </cell>
          <cell r="E1585" t="str">
            <v>LF-# C&amp;D LF</v>
          </cell>
        </row>
        <row r="1586">
          <cell r="D1586" t="str">
            <v>60015.0</v>
          </cell>
          <cell r="E1586" t="str">
            <v>LF-Customers</v>
          </cell>
        </row>
        <row r="1587">
          <cell r="D1587" t="str">
            <v>60030.0</v>
          </cell>
          <cell r="E1587" t="str">
            <v>LF-Tns Working Face</v>
          </cell>
        </row>
        <row r="1588">
          <cell r="D1588" t="str">
            <v>60130.0</v>
          </cell>
          <cell r="E1588" t="str">
            <v>LF-Compactors</v>
          </cell>
        </row>
        <row r="1589">
          <cell r="D1589" t="str">
            <v>60132.0</v>
          </cell>
          <cell r="E1589" t="str">
            <v>LF-Dozers</v>
          </cell>
        </row>
        <row r="1590">
          <cell r="D1590" t="str">
            <v>60133.0</v>
          </cell>
          <cell r="E1590" t="str">
            <v>LF-Backhoes</v>
          </cell>
        </row>
        <row r="1591">
          <cell r="D1591" t="str">
            <v>60134.0</v>
          </cell>
          <cell r="E1591" t="str">
            <v>LF-Excavators</v>
          </cell>
        </row>
        <row r="1592">
          <cell r="D1592" t="str">
            <v>60135.0</v>
          </cell>
          <cell r="E1592" t="str">
            <v>LF-Skid Steer Loader</v>
          </cell>
        </row>
        <row r="1593">
          <cell r="D1593" t="str">
            <v>60136.0</v>
          </cell>
          <cell r="E1593" t="str">
            <v>LF-Wheel Loaders</v>
          </cell>
        </row>
        <row r="1594">
          <cell r="D1594" t="str">
            <v>60137.0</v>
          </cell>
          <cell r="E1594" t="str">
            <v>LF-Track Loaders</v>
          </cell>
        </row>
        <row r="1595">
          <cell r="D1595" t="str">
            <v>60138.0</v>
          </cell>
          <cell r="E1595" t="str">
            <v>LF-ADT</v>
          </cell>
        </row>
        <row r="1596">
          <cell r="D1596" t="str">
            <v>60139.0</v>
          </cell>
          <cell r="E1596" t="str">
            <v>LF-Dump Trucks</v>
          </cell>
        </row>
        <row r="1597">
          <cell r="D1597" t="str">
            <v>60140.0</v>
          </cell>
          <cell r="E1597" t="str">
            <v>LF-Scrapers</v>
          </cell>
        </row>
        <row r="1598">
          <cell r="D1598" t="str">
            <v>60142.0</v>
          </cell>
          <cell r="E1598" t="str">
            <v>LF-Graders</v>
          </cell>
        </row>
        <row r="1599">
          <cell r="D1599" t="str">
            <v>60125.0</v>
          </cell>
          <cell r="E1599" t="str">
            <v>LF-Tractors</v>
          </cell>
        </row>
        <row r="1600">
          <cell r="D1600" t="str">
            <v>60126.0</v>
          </cell>
          <cell r="E1600" t="str">
            <v>LF-Trailers</v>
          </cell>
        </row>
        <row r="1601">
          <cell r="D1601" t="str">
            <v>60124.0</v>
          </cell>
          <cell r="E1601" t="str">
            <v>LF-Licensed Hvy Sup Trks</v>
          </cell>
        </row>
        <row r="1602">
          <cell r="D1602" t="str">
            <v>60127.0</v>
          </cell>
          <cell r="E1602" t="str">
            <v>LF-Unlicensed Hvy Sup Trks</v>
          </cell>
        </row>
        <row r="1603">
          <cell r="D1603" t="str">
            <v>545998.0</v>
          </cell>
          <cell r="E1603" t="str">
            <v>Cont/Comp Expense Alloc-In</v>
          </cell>
        </row>
        <row r="1604">
          <cell r="D1604" t="str">
            <v>545998.710</v>
          </cell>
          <cell r="E1604" t="str">
            <v>Cont/Comp Exp Alloc-In(710 AU)</v>
          </cell>
        </row>
        <row r="1605">
          <cell r="D1605" t="str">
            <v>545998.711</v>
          </cell>
          <cell r="E1605" t="str">
            <v>Cont/Comp Exp Alloc-In(711 AU)</v>
          </cell>
        </row>
        <row r="1606">
          <cell r="D1606" t="str">
            <v>545999.0</v>
          </cell>
          <cell r="E1606" t="str">
            <v>Cont/Comp Expense Alloc-Out</v>
          </cell>
        </row>
        <row r="1607">
          <cell r="D1607" t="str">
            <v>500010.10</v>
          </cell>
          <cell r="E1607" t="str">
            <v>Drivers Straight Time</v>
          </cell>
        </row>
        <row r="1608">
          <cell r="D1608" t="str">
            <v>500010.11</v>
          </cell>
          <cell r="E1608" t="str">
            <v>Drivers Overtime</v>
          </cell>
        </row>
        <row r="1609">
          <cell r="D1609" t="str">
            <v>500020.0</v>
          </cell>
          <cell r="E1609" t="str">
            <v>Collection Helper</v>
          </cell>
        </row>
        <row r="1610">
          <cell r="D1610" t="str">
            <v>500020.10</v>
          </cell>
          <cell r="E1610" t="str">
            <v>Coll Helper Straight Time</v>
          </cell>
        </row>
        <row r="1611">
          <cell r="D1611" t="str">
            <v>500020.11</v>
          </cell>
          <cell r="E1611" t="str">
            <v>Collection Helper Overtime</v>
          </cell>
        </row>
        <row r="1612">
          <cell r="D1612" t="str">
            <v>545997.0</v>
          </cell>
          <cell r="E1612" t="str">
            <v>CShop Labor  Alloc-In</v>
          </cell>
        </row>
        <row r="1613">
          <cell r="D1613" t="str">
            <v>545997.710</v>
          </cell>
          <cell r="E1613" t="str">
            <v>CShop Labor Alloc-In (710 AU)</v>
          </cell>
        </row>
        <row r="1614">
          <cell r="D1614" t="str">
            <v>545997.711</v>
          </cell>
          <cell r="E1614" t="str">
            <v>CShop Labor Alloc-In (711 AU)</v>
          </cell>
        </row>
        <row r="1615">
          <cell r="D1615" t="str">
            <v>500010.5</v>
          </cell>
          <cell r="E1615" t="str">
            <v>Drivers Incentive Pay</v>
          </cell>
        </row>
        <row r="1616">
          <cell r="D1616" t="str">
            <v>500010.20</v>
          </cell>
          <cell r="E1616" t="str">
            <v>Drivers Auto Allowance</v>
          </cell>
        </row>
        <row r="1617">
          <cell r="D1617" t="str">
            <v>500020.5</v>
          </cell>
          <cell r="E1617" t="str">
            <v>Coll Helper Incentive Pay</v>
          </cell>
        </row>
        <row r="1618">
          <cell r="D1618" t="str">
            <v>500020.20</v>
          </cell>
          <cell r="E1618" t="str">
            <v>Coll Helper Auto Allowance</v>
          </cell>
        </row>
        <row r="1619">
          <cell r="D1619" t="str">
            <v>500050.0</v>
          </cell>
          <cell r="E1619" t="str">
            <v>Container Delivery</v>
          </cell>
        </row>
        <row r="1620">
          <cell r="D1620" t="str">
            <v>500050.10</v>
          </cell>
          <cell r="E1620" t="str">
            <v>Cont Delivery Straight Time</v>
          </cell>
        </row>
        <row r="1621">
          <cell r="D1621" t="str">
            <v>500050.11</v>
          </cell>
          <cell r="E1621" t="str">
            <v>Container Delivery Overtime</v>
          </cell>
        </row>
        <row r="1622">
          <cell r="D1622" t="str">
            <v>510998.746</v>
          </cell>
          <cell r="E1622" t="str">
            <v>Ops Supv Alloc-In (746 AU)</v>
          </cell>
        </row>
        <row r="1623">
          <cell r="D1623" t="str">
            <v>500050.5</v>
          </cell>
          <cell r="E1623" t="str">
            <v>Cont Delivery Incentive Pay</v>
          </cell>
        </row>
        <row r="1624">
          <cell r="D1624" t="str">
            <v>500050.20</v>
          </cell>
          <cell r="E1624" t="str">
            <v>Cont Delivery Auto Allow</v>
          </cell>
        </row>
        <row r="1625">
          <cell r="D1625" t="str">
            <v>545010.0</v>
          </cell>
          <cell r="E1625" t="str">
            <v>Cont/Comp Parts &amp; Matls</v>
          </cell>
        </row>
        <row r="1626">
          <cell r="D1626" t="str">
            <v>545015.0</v>
          </cell>
          <cell r="E1626" t="str">
            <v>Cont/Comp Lids</v>
          </cell>
        </row>
        <row r="1627">
          <cell r="D1627" t="str">
            <v>545020.0</v>
          </cell>
          <cell r="E1627" t="str">
            <v>Cont/Comp Paint</v>
          </cell>
        </row>
        <row r="1628">
          <cell r="D1628" t="str">
            <v>545025.0</v>
          </cell>
          <cell r="E1628" t="str">
            <v>Cont/Comp Steel</v>
          </cell>
        </row>
        <row r="1629">
          <cell r="D1629" t="str">
            <v>545030.0</v>
          </cell>
          <cell r="E1629" t="str">
            <v>Cont/Comp Casters/Wheeels</v>
          </cell>
        </row>
        <row r="1630">
          <cell r="D1630" t="str">
            <v>545035.0</v>
          </cell>
          <cell r="E1630" t="str">
            <v>Cont/Comp Supplies</v>
          </cell>
        </row>
        <row r="1631">
          <cell r="D1631" t="str">
            <v>545040.0</v>
          </cell>
          <cell r="E1631" t="str">
            <v>Cont/Comp O/S Repairs</v>
          </cell>
        </row>
        <row r="1632">
          <cell r="D1632" t="str">
            <v>545050.0</v>
          </cell>
          <cell r="E1632" t="str">
            <v>Cont/Comp Equip Rental</v>
          </cell>
        </row>
        <row r="1633">
          <cell r="D1633" t="str">
            <v>500010.0</v>
          </cell>
          <cell r="E1633" t="str">
            <v>Drivers</v>
          </cell>
        </row>
        <row r="1634">
          <cell r="D1634" t="str">
            <v>500030.0</v>
          </cell>
          <cell r="E1634" t="str">
            <v>Operators</v>
          </cell>
        </row>
        <row r="1635">
          <cell r="D1635" t="str">
            <v>500030.10</v>
          </cell>
          <cell r="E1635" t="str">
            <v>Operators Straight Time</v>
          </cell>
        </row>
        <row r="1636">
          <cell r="D1636" t="str">
            <v>500030.11</v>
          </cell>
          <cell r="E1636" t="str">
            <v>Operators Overtime</v>
          </cell>
        </row>
        <row r="1637">
          <cell r="D1637" t="str">
            <v>500040.0</v>
          </cell>
          <cell r="E1637" t="str">
            <v>Secondary</v>
          </cell>
        </row>
        <row r="1638">
          <cell r="D1638" t="str">
            <v>500040.10</v>
          </cell>
          <cell r="E1638" t="str">
            <v>Secondary Straight Time</v>
          </cell>
        </row>
        <row r="1639">
          <cell r="D1639" t="str">
            <v>500040.11</v>
          </cell>
          <cell r="E1639" t="str">
            <v>Secondary Overtime</v>
          </cell>
        </row>
        <row r="1640">
          <cell r="D1640" t="str">
            <v>500055.0</v>
          </cell>
          <cell r="E1640" t="str">
            <v>Temporary Labor</v>
          </cell>
        </row>
        <row r="1641">
          <cell r="D1641" t="str">
            <v>500060.0</v>
          </cell>
          <cell r="E1641" t="str">
            <v>Bonus Pay Non-Corp - Oper Labo</v>
          </cell>
        </row>
        <row r="1642">
          <cell r="D1642" t="str">
            <v>500061.0</v>
          </cell>
          <cell r="E1642" t="str">
            <v>Bonus Pay Corp - Oper Labor</v>
          </cell>
        </row>
        <row r="1643">
          <cell r="D1643" t="str">
            <v>500170.0</v>
          </cell>
          <cell r="E1643" t="str">
            <v>Payroll Taxes - Oper Labor</v>
          </cell>
        </row>
        <row r="1644">
          <cell r="D1644" t="str">
            <v>500172.0</v>
          </cell>
          <cell r="E1644" t="str">
            <v>Personal Time - Oper Labor</v>
          </cell>
        </row>
        <row r="1645">
          <cell r="D1645" t="str">
            <v>500173.0</v>
          </cell>
          <cell r="E1645" t="str">
            <v>Holiday Pay - Oper Labor</v>
          </cell>
        </row>
        <row r="1646">
          <cell r="D1646" t="str">
            <v>500174.0</v>
          </cell>
          <cell r="E1646" t="str">
            <v>Vacation/Sick - Oper Labor</v>
          </cell>
        </row>
        <row r="1647">
          <cell r="D1647" t="str">
            <v>500175.0</v>
          </cell>
          <cell r="E1647" t="str">
            <v>Benefits Non-Corp - Oper Labor</v>
          </cell>
        </row>
        <row r="1648">
          <cell r="D1648" t="str">
            <v>500176.0</v>
          </cell>
          <cell r="E1648" t="str">
            <v>Benefits Corp - Oper Labor</v>
          </cell>
        </row>
        <row r="1649">
          <cell r="D1649" t="str">
            <v>500186.0</v>
          </cell>
          <cell r="E1649" t="str">
            <v>Union Dues - Oper Labor</v>
          </cell>
        </row>
        <row r="1650">
          <cell r="D1650" t="str">
            <v>500188.0</v>
          </cell>
          <cell r="E1650" t="str">
            <v>Uniforms &amp; Safety - Oper Labor</v>
          </cell>
        </row>
        <row r="1651">
          <cell r="D1651" t="str">
            <v>500998.0</v>
          </cell>
          <cell r="E1651" t="str">
            <v>Oper Labor Alloc-In</v>
          </cell>
        </row>
        <row r="1652">
          <cell r="D1652" t="str">
            <v>500999.0</v>
          </cell>
          <cell r="E1652" t="str">
            <v>Oper Labor Alloc-Out</v>
          </cell>
        </row>
        <row r="1653">
          <cell r="D1653" t="str">
            <v>600020.0</v>
          </cell>
          <cell r="E1653" t="str">
            <v>Depr-Cont/Comp</v>
          </cell>
        </row>
        <row r="1654">
          <cell r="D1654" t="str">
            <v>90500.0</v>
          </cell>
          <cell r="E1654" t="str">
            <v>IG-Rate Inc Rev</v>
          </cell>
        </row>
        <row r="1655">
          <cell r="D1655" t="str">
            <v>90510.0</v>
          </cell>
          <cell r="E1655" t="str">
            <v>IG-Commodity Price Rev</v>
          </cell>
        </row>
        <row r="1656">
          <cell r="D1656" t="str">
            <v>90560.0</v>
          </cell>
          <cell r="E1656" t="str">
            <v>IG-Volume Rev</v>
          </cell>
        </row>
        <row r="1657">
          <cell r="D1657" t="str">
            <v>90562.0</v>
          </cell>
          <cell r="E1657" t="str">
            <v>IG-Tuckin Acq Rev</v>
          </cell>
        </row>
        <row r="1658">
          <cell r="D1658" t="str">
            <v>90564.0</v>
          </cell>
          <cell r="E1658" t="str">
            <v>IG-Stand Alone Acq Rev</v>
          </cell>
        </row>
        <row r="1659">
          <cell r="D1659" t="str">
            <v>90566.0</v>
          </cell>
          <cell r="E1659" t="str">
            <v>IG-Other Rev</v>
          </cell>
        </row>
        <row r="1660">
          <cell r="D1660" t="str">
            <v>90568.0</v>
          </cell>
          <cell r="E1660" t="str">
            <v>IG-Taxes</v>
          </cell>
        </row>
        <row r="1661">
          <cell r="D1661" t="str">
            <v>500030.5</v>
          </cell>
          <cell r="E1661" t="str">
            <v>Operators Incentive Pay</v>
          </cell>
        </row>
        <row r="1662">
          <cell r="D1662" t="str">
            <v>500030.20</v>
          </cell>
          <cell r="E1662" t="str">
            <v>Operators Auto Allowance</v>
          </cell>
        </row>
        <row r="1663">
          <cell r="D1663" t="str">
            <v>500040.5</v>
          </cell>
          <cell r="E1663" t="str">
            <v>Secondary Incentive Pay</v>
          </cell>
        </row>
        <row r="1664">
          <cell r="D1664" t="str">
            <v>500040.20</v>
          </cell>
          <cell r="E1664" t="str">
            <v>Secondary Auto Allowance</v>
          </cell>
        </row>
        <row r="1665">
          <cell r="D1665" t="str">
            <v>500172.1</v>
          </cell>
          <cell r="E1665" t="str">
            <v>Personal Time - PR</v>
          </cell>
        </row>
        <row r="1666">
          <cell r="D1666" t="str">
            <v>500174.1</v>
          </cell>
          <cell r="E1666" t="str">
            <v>Vacation/Sick - PR</v>
          </cell>
        </row>
        <row r="1667">
          <cell r="D1667" t="str">
            <v>500177.0</v>
          </cell>
          <cell r="E1667" t="str">
            <v>Employer 401k - Oper Labor</v>
          </cell>
        </row>
        <row r="1668">
          <cell r="D1668" t="str">
            <v>540014.0</v>
          </cell>
          <cell r="E1668" t="str">
            <v>Purchase Discounts</v>
          </cell>
        </row>
        <row r="1669">
          <cell r="D1669" t="str">
            <v>510010.0</v>
          </cell>
          <cell r="E1669" t="str">
            <v>Mgr/Supervision</v>
          </cell>
        </row>
        <row r="1670">
          <cell r="D1670" t="str">
            <v>510010.10</v>
          </cell>
          <cell r="E1670" t="str">
            <v>Oper Supervision Straight Time</v>
          </cell>
        </row>
        <row r="1671">
          <cell r="D1671" t="str">
            <v>510010.11</v>
          </cell>
          <cell r="E1671" t="str">
            <v>Oper Supervision Overtime</v>
          </cell>
        </row>
        <row r="1672">
          <cell r="D1672" t="str">
            <v>510020.0</v>
          </cell>
          <cell r="E1672" t="str">
            <v>Dispatchers</v>
          </cell>
        </row>
        <row r="1673">
          <cell r="D1673" t="str">
            <v>510020.10</v>
          </cell>
          <cell r="E1673" t="str">
            <v>Dispatchers Straight Time</v>
          </cell>
        </row>
        <row r="1674">
          <cell r="D1674" t="str">
            <v>510020.11</v>
          </cell>
          <cell r="E1674" t="str">
            <v>Dispatchers Overtime</v>
          </cell>
        </row>
        <row r="1675">
          <cell r="D1675" t="str">
            <v>510030.0</v>
          </cell>
          <cell r="E1675" t="str">
            <v>Operations Support</v>
          </cell>
        </row>
        <row r="1676">
          <cell r="D1676" t="str">
            <v>510030.10</v>
          </cell>
          <cell r="E1676" t="str">
            <v>Oper Support Straight Time</v>
          </cell>
        </row>
        <row r="1677">
          <cell r="D1677" t="str">
            <v>510030.11</v>
          </cell>
          <cell r="E1677" t="str">
            <v>Oper Support Overtime</v>
          </cell>
        </row>
        <row r="1678">
          <cell r="D1678" t="str">
            <v>510055.0</v>
          </cell>
          <cell r="E1678" t="str">
            <v>Temporary Supvisory Labor</v>
          </cell>
        </row>
        <row r="1679">
          <cell r="D1679" t="str">
            <v>510060.0</v>
          </cell>
          <cell r="E1679" t="str">
            <v>Bonus Pay Non-Corp - Sup Labor</v>
          </cell>
        </row>
        <row r="1680">
          <cell r="D1680" t="str">
            <v>510061.0</v>
          </cell>
          <cell r="E1680" t="str">
            <v>Bonus Pay Corp - Sup Labor</v>
          </cell>
        </row>
        <row r="1681">
          <cell r="D1681" t="str">
            <v>510170.0</v>
          </cell>
          <cell r="E1681" t="str">
            <v>Payroll Taxes - Sup Labor</v>
          </cell>
        </row>
        <row r="1682">
          <cell r="D1682" t="str">
            <v>510172.0</v>
          </cell>
          <cell r="E1682" t="str">
            <v>Personal Time - Sup Labor</v>
          </cell>
        </row>
        <row r="1683">
          <cell r="D1683" t="str">
            <v>510173.0</v>
          </cell>
          <cell r="E1683" t="str">
            <v>Holiday Pay - Sup Labor</v>
          </cell>
        </row>
        <row r="1684">
          <cell r="D1684" t="str">
            <v>510174.0</v>
          </cell>
          <cell r="E1684" t="str">
            <v>Vacation/Sick - Sup Labor</v>
          </cell>
        </row>
        <row r="1685">
          <cell r="D1685" t="str">
            <v>510175.0</v>
          </cell>
          <cell r="E1685" t="str">
            <v>Benefits Non-Corp - Sup Labor</v>
          </cell>
        </row>
        <row r="1686">
          <cell r="D1686" t="str">
            <v>510176.0</v>
          </cell>
          <cell r="E1686" t="str">
            <v>Benefits Corp - Sup Labor</v>
          </cell>
        </row>
        <row r="1687">
          <cell r="D1687" t="str">
            <v>510186.0</v>
          </cell>
          <cell r="E1687" t="str">
            <v>Union Dues - Sup Labor</v>
          </cell>
        </row>
        <row r="1688">
          <cell r="D1688" t="str">
            <v>510188.0</v>
          </cell>
          <cell r="E1688" t="str">
            <v>Uniforms &amp; Safety - Sup Labor</v>
          </cell>
        </row>
        <row r="1689">
          <cell r="D1689" t="str">
            <v>510998.0</v>
          </cell>
          <cell r="E1689" t="str">
            <v>Ops Supv Alloc-In</v>
          </cell>
        </row>
        <row r="1690">
          <cell r="D1690" t="str">
            <v>510998.740</v>
          </cell>
          <cell r="E1690" t="str">
            <v>Ops Supv Alloc-In (740 AU)</v>
          </cell>
        </row>
        <row r="1691">
          <cell r="D1691" t="str">
            <v>510998.741</v>
          </cell>
          <cell r="E1691" t="str">
            <v>Ops Supv Alloc-In (741 AU)</v>
          </cell>
        </row>
        <row r="1692">
          <cell r="D1692" t="str">
            <v>510998.742</v>
          </cell>
          <cell r="E1692" t="str">
            <v>Ops Supv Alloc-In (742 AU)</v>
          </cell>
        </row>
        <row r="1693">
          <cell r="D1693" t="str">
            <v>510998.743</v>
          </cell>
          <cell r="E1693" t="str">
            <v>Ops Supv Alloc-In (743 AU)</v>
          </cell>
        </row>
        <row r="1694">
          <cell r="D1694" t="str">
            <v>510998.744</v>
          </cell>
          <cell r="E1694" t="str">
            <v>Ops Supv Alloc-In (744 AU)</v>
          </cell>
        </row>
        <row r="1695">
          <cell r="D1695" t="str">
            <v>510998.745</v>
          </cell>
          <cell r="E1695" t="str">
            <v>Ops Supv Alloc-In (745 AU)</v>
          </cell>
        </row>
        <row r="1696">
          <cell r="D1696" t="str">
            <v>510999.0</v>
          </cell>
          <cell r="E1696" t="str">
            <v>Ops Supv Alloc-Out</v>
          </cell>
        </row>
        <row r="1697">
          <cell r="D1697" t="str">
            <v>510010.20</v>
          </cell>
          <cell r="E1697" t="str">
            <v>Oper Supervision Auto Allow</v>
          </cell>
        </row>
        <row r="1698">
          <cell r="D1698" t="str">
            <v>510020.20</v>
          </cell>
          <cell r="E1698" t="str">
            <v>Dispatchers Auto Allowance</v>
          </cell>
        </row>
        <row r="1699">
          <cell r="D1699" t="str">
            <v>510010.5</v>
          </cell>
          <cell r="E1699" t="str">
            <v>Oper Supervision Incentive Pay</v>
          </cell>
        </row>
        <row r="1700">
          <cell r="D1700" t="str">
            <v>510020.5</v>
          </cell>
          <cell r="E1700" t="str">
            <v>Dispatchers Incentive Pay</v>
          </cell>
        </row>
        <row r="1701">
          <cell r="D1701" t="str">
            <v>510172.1</v>
          </cell>
          <cell r="E1701" t="str">
            <v>Personal Time - PR.</v>
          </cell>
        </row>
        <row r="1702">
          <cell r="D1702" t="str">
            <v>510174.1</v>
          </cell>
          <cell r="E1702" t="str">
            <v>Vacation/Sick - PR.</v>
          </cell>
        </row>
        <row r="1703">
          <cell r="D1703" t="str">
            <v>510177.0</v>
          </cell>
          <cell r="E1703" t="str">
            <v>Employer 401k - Sup Labor</v>
          </cell>
        </row>
        <row r="1704">
          <cell r="D1704" t="str">
            <v>570000.0</v>
          </cell>
          <cell r="E1704" t="str">
            <v>Fac Maint-Parts &amp; Supplies</v>
          </cell>
        </row>
        <row r="1705">
          <cell r="D1705" t="str">
            <v>570005.0</v>
          </cell>
          <cell r="E1705" t="str">
            <v>Fac Maint-O/S Repair</v>
          </cell>
        </row>
        <row r="1706">
          <cell r="D1706" t="str">
            <v>570010.0</v>
          </cell>
          <cell r="E1706" t="str">
            <v>Security</v>
          </cell>
        </row>
        <row r="1707">
          <cell r="D1707" t="str">
            <v>570020.0</v>
          </cell>
          <cell r="E1707" t="str">
            <v>Lease/Rent</v>
          </cell>
        </row>
        <row r="1708">
          <cell r="D1708" t="str">
            <v>570030.0</v>
          </cell>
          <cell r="E1708" t="str">
            <v>Utilities</v>
          </cell>
        </row>
        <row r="1709">
          <cell r="D1709" t="str">
            <v>570040.0</v>
          </cell>
          <cell r="E1709" t="str">
            <v>Property Taxes</v>
          </cell>
        </row>
        <row r="1710">
          <cell r="D1710" t="str">
            <v>570050.0</v>
          </cell>
          <cell r="E1710" t="str">
            <v>Scale Repairs</v>
          </cell>
        </row>
        <row r="1711">
          <cell r="D1711" t="str">
            <v>570090.0</v>
          </cell>
          <cell r="E1711" t="str">
            <v>Miscellaneous Exp</v>
          </cell>
        </row>
        <row r="1712">
          <cell r="D1712" t="str">
            <v>570998.0</v>
          </cell>
          <cell r="E1712" t="str">
            <v>Facility Alloc-In</v>
          </cell>
        </row>
        <row r="1713">
          <cell r="D1713" t="str">
            <v>570998.760</v>
          </cell>
          <cell r="E1713" t="str">
            <v>Facility Alloc-In (760 AU)</v>
          </cell>
        </row>
        <row r="1714">
          <cell r="D1714" t="str">
            <v>570998.761</v>
          </cell>
          <cell r="E1714" t="str">
            <v>Facility Alloc-In (761 AU)</v>
          </cell>
        </row>
        <row r="1715">
          <cell r="D1715" t="str">
            <v>570998.762</v>
          </cell>
          <cell r="E1715" t="str">
            <v>Facility Alloc-In (762 AU)</v>
          </cell>
        </row>
        <row r="1716">
          <cell r="D1716" t="str">
            <v>570998.763</v>
          </cell>
          <cell r="E1716" t="str">
            <v>Facility Alloc-In (763 AU)</v>
          </cell>
        </row>
        <row r="1717">
          <cell r="D1717" t="str">
            <v>570998.764</v>
          </cell>
          <cell r="E1717" t="str">
            <v>Facility Alloc-In (764 AU)</v>
          </cell>
        </row>
        <row r="1718">
          <cell r="D1718" t="str">
            <v>570998.765</v>
          </cell>
          <cell r="E1718" t="str">
            <v>Facility Alloc-In (765 AU)</v>
          </cell>
        </row>
        <row r="1719">
          <cell r="D1719" t="str">
            <v>570998.766</v>
          </cell>
          <cell r="E1719" t="str">
            <v>Facility Alloc-In (766 AU)</v>
          </cell>
        </row>
        <row r="1720">
          <cell r="D1720" t="str">
            <v>570999.0</v>
          </cell>
          <cell r="E1720" t="str">
            <v>Facility Alloc-Out</v>
          </cell>
        </row>
        <row r="1721">
          <cell r="D1721" t="str">
            <v>711998.0</v>
          </cell>
          <cell r="E1721" t="str">
            <v>Sales &amp; Mkting - Allocation In</v>
          </cell>
        </row>
        <row r="1722">
          <cell r="D1722" t="str">
            <v>711999.0</v>
          </cell>
          <cell r="E1722" t="str">
            <v>Sales &amp; Mkting-Allocation Out</v>
          </cell>
        </row>
        <row r="1723">
          <cell r="D1723" t="str">
            <v>755998.0</v>
          </cell>
          <cell r="E1723" t="str">
            <v>G&amp;A Alloc-In</v>
          </cell>
        </row>
        <row r="1724">
          <cell r="D1724" t="str">
            <v>755999.0</v>
          </cell>
          <cell r="E1724" t="str">
            <v>G&amp;A Alloc-Out</v>
          </cell>
        </row>
        <row r="1725">
          <cell r="D1725" t="str">
            <v>530010.0</v>
          </cell>
          <cell r="E1725" t="str">
            <v>Fuel</v>
          </cell>
        </row>
        <row r="1726">
          <cell r="D1726" t="str">
            <v>530015.0</v>
          </cell>
          <cell r="E1726" t="str">
            <v>Oil/Lubricants</v>
          </cell>
        </row>
        <row r="1727">
          <cell r="D1727" t="str">
            <v>530030.0</v>
          </cell>
          <cell r="E1727" t="str">
            <v>Truck/Equip Licenses</v>
          </cell>
        </row>
        <row r="1728">
          <cell r="D1728" t="str">
            <v>530050.0</v>
          </cell>
          <cell r="E1728" t="str">
            <v>Tolls</v>
          </cell>
        </row>
        <row r="1729">
          <cell r="D1729" t="str">
            <v>530060.0</v>
          </cell>
          <cell r="E1729" t="str">
            <v>Equip Rental-3rd Party</v>
          </cell>
        </row>
        <row r="1730">
          <cell r="D1730" t="str">
            <v>530061.0</v>
          </cell>
          <cell r="E1730" t="str">
            <v>Equip Rental-Interco</v>
          </cell>
        </row>
        <row r="1731">
          <cell r="D1731" t="str">
            <v>530070.0</v>
          </cell>
          <cell r="E1731" t="str">
            <v>Operating Taxes</v>
          </cell>
        </row>
        <row r="1732">
          <cell r="D1732" t="str">
            <v>530095.0</v>
          </cell>
          <cell r="E1732" t="str">
            <v>Other Equipment Legacy</v>
          </cell>
        </row>
        <row r="1733">
          <cell r="D1733" t="str">
            <v>530998.0</v>
          </cell>
          <cell r="E1733" t="str">
            <v>Operating Alloc-In</v>
          </cell>
        </row>
        <row r="1734">
          <cell r="D1734" t="str">
            <v>530998.700</v>
          </cell>
          <cell r="E1734" t="str">
            <v>Operating Alloc-In (700 AU)</v>
          </cell>
        </row>
        <row r="1735">
          <cell r="D1735" t="str">
            <v>530998.701</v>
          </cell>
          <cell r="E1735" t="str">
            <v>Operating Alloc-In (701 AU)</v>
          </cell>
        </row>
        <row r="1736">
          <cell r="D1736" t="str">
            <v>530998.702</v>
          </cell>
          <cell r="E1736" t="str">
            <v>Operating Alloc-In (702 AU)</v>
          </cell>
        </row>
        <row r="1737">
          <cell r="D1737" t="str">
            <v>530998.703</v>
          </cell>
          <cell r="E1737" t="str">
            <v>Operating Alloc-In (710 AU)</v>
          </cell>
        </row>
        <row r="1738">
          <cell r="D1738" t="str">
            <v>530998.704</v>
          </cell>
          <cell r="E1738" t="str">
            <v>Operating Alloc-In (711 AU)</v>
          </cell>
        </row>
        <row r="1739">
          <cell r="D1739" t="str">
            <v>530998.705</v>
          </cell>
          <cell r="E1739" t="str">
            <v>Operating Alloc-In (705 AU)</v>
          </cell>
        </row>
        <row r="1740">
          <cell r="D1740" t="str">
            <v>530998.706</v>
          </cell>
          <cell r="E1740" t="str">
            <v>Operating Alloc-In (706 AU)</v>
          </cell>
        </row>
        <row r="1741">
          <cell r="D1741" t="str">
            <v>530998.707</v>
          </cell>
          <cell r="E1741" t="str">
            <v>Operating Alloc-In (707 AU)</v>
          </cell>
        </row>
        <row r="1742">
          <cell r="D1742" t="str">
            <v>530998.710</v>
          </cell>
          <cell r="E1742" t="str">
            <v>Operating Alloc-In (710  AU)</v>
          </cell>
        </row>
        <row r="1743">
          <cell r="D1743" t="str">
            <v>530998.711</v>
          </cell>
          <cell r="E1743" t="str">
            <v>Operating Alloc-In (711  AU)</v>
          </cell>
        </row>
        <row r="1744">
          <cell r="D1744" t="str">
            <v>530998.712</v>
          </cell>
          <cell r="E1744" t="str">
            <v>Operating Alloc-In (740 AU)</v>
          </cell>
        </row>
        <row r="1745">
          <cell r="D1745" t="str">
            <v>530998.713</v>
          </cell>
          <cell r="E1745" t="str">
            <v>Operating Alloc-In (741 AU)</v>
          </cell>
        </row>
        <row r="1746">
          <cell r="D1746" t="str">
            <v>530998.714</v>
          </cell>
          <cell r="E1746" t="str">
            <v>Operating Alloc-In (741  AU)</v>
          </cell>
        </row>
        <row r="1747">
          <cell r="D1747" t="str">
            <v>530998.715</v>
          </cell>
          <cell r="E1747" t="str">
            <v>Operating Alloc-In (714 AU)</v>
          </cell>
        </row>
        <row r="1748">
          <cell r="D1748" t="str">
            <v>530998.740</v>
          </cell>
          <cell r="E1748" t="str">
            <v>Operating Alloc-In (740  AU)</v>
          </cell>
        </row>
        <row r="1749">
          <cell r="D1749" t="str">
            <v>530998.741</v>
          </cell>
          <cell r="E1749" t="str">
            <v>Operating Alloc-In ( 741  AU)</v>
          </cell>
        </row>
        <row r="1750">
          <cell r="D1750" t="str">
            <v>530998.742</v>
          </cell>
          <cell r="E1750" t="str">
            <v>Operating Alloc-In (742 AU)</v>
          </cell>
        </row>
        <row r="1751">
          <cell r="D1751" t="str">
            <v>530998.743</v>
          </cell>
          <cell r="E1751" t="str">
            <v>Operating Alloc-In (743 AU)</v>
          </cell>
        </row>
        <row r="1752">
          <cell r="D1752" t="str">
            <v>530998.744</v>
          </cell>
          <cell r="E1752" t="str">
            <v>Operating Alloc-In (744 AU)</v>
          </cell>
        </row>
        <row r="1753">
          <cell r="D1753" t="str">
            <v>530998.745</v>
          </cell>
          <cell r="E1753" t="str">
            <v>Operating Alloc-In (745 AU)</v>
          </cell>
        </row>
        <row r="1754">
          <cell r="D1754" t="str">
            <v>530998.746</v>
          </cell>
          <cell r="E1754" t="str">
            <v>Operating Alloc-In (746 AU)</v>
          </cell>
        </row>
        <row r="1755">
          <cell r="D1755" t="str">
            <v>530998.760</v>
          </cell>
          <cell r="E1755" t="str">
            <v>Operating Alloc-In (760 AU)</v>
          </cell>
        </row>
        <row r="1756">
          <cell r="D1756" t="str">
            <v>530998.764</v>
          </cell>
          <cell r="E1756" t="str">
            <v>Operating Alloc-In (764 AU)</v>
          </cell>
        </row>
        <row r="1757">
          <cell r="D1757" t="str">
            <v>530998.765</v>
          </cell>
          <cell r="E1757" t="str">
            <v>Operating Alloc-In (765 AU)</v>
          </cell>
        </row>
        <row r="1758">
          <cell r="D1758" t="str">
            <v>530998.766</v>
          </cell>
          <cell r="E1758" t="str">
            <v>Operating Alloc-In (766 AU)</v>
          </cell>
        </row>
        <row r="1759">
          <cell r="D1759" t="str">
            <v>530999.0</v>
          </cell>
          <cell r="E1759" t="str">
            <v>Operating Alloc-Out</v>
          </cell>
        </row>
        <row r="1760">
          <cell r="D1760" t="str">
            <v>540010.0</v>
          </cell>
          <cell r="E1760" t="str">
            <v>Parts &amp; Matls</v>
          </cell>
        </row>
        <row r="1761">
          <cell r="D1761" t="str">
            <v>540020.0</v>
          </cell>
          <cell r="E1761" t="str">
            <v>Supplies</v>
          </cell>
        </row>
        <row r="1762">
          <cell r="D1762" t="str">
            <v>540030.0</v>
          </cell>
          <cell r="E1762" t="str">
            <v>Tires/Wheels</v>
          </cell>
        </row>
        <row r="1763">
          <cell r="D1763" t="str">
            <v>540040.0</v>
          </cell>
          <cell r="E1763" t="str">
            <v>O/S Repair-Coll Equip</v>
          </cell>
        </row>
        <row r="1764">
          <cell r="D1764" t="str">
            <v>540050.0</v>
          </cell>
          <cell r="E1764" t="str">
            <v>Towing</v>
          </cell>
        </row>
        <row r="1765">
          <cell r="D1765" t="str">
            <v>540060.0</v>
          </cell>
          <cell r="E1765" t="str">
            <v>O/S Repair-Heavy Equip</v>
          </cell>
        </row>
        <row r="1766">
          <cell r="D1766" t="str">
            <v>540070.0</v>
          </cell>
          <cell r="E1766" t="str">
            <v>O/S Repair-Proc Equip</v>
          </cell>
        </row>
        <row r="1767">
          <cell r="D1767" t="str">
            <v>540090.0</v>
          </cell>
          <cell r="E1767" t="str">
            <v>Truck &amp; Equip Washing</v>
          </cell>
        </row>
        <row r="1768">
          <cell r="D1768" t="str">
            <v>540095.0</v>
          </cell>
          <cell r="E1768" t="str">
            <v>Other Maintenance Legacy</v>
          </cell>
        </row>
        <row r="1769">
          <cell r="D1769" t="str">
            <v>540997.0</v>
          </cell>
          <cell r="E1769" t="str">
            <v>TShop Labor Alloc-In.</v>
          </cell>
        </row>
        <row r="1770">
          <cell r="D1770" t="str">
            <v>540997.700</v>
          </cell>
          <cell r="E1770" t="str">
            <v>TShop Labor Alloc-In(700 AU)</v>
          </cell>
        </row>
        <row r="1771">
          <cell r="D1771" t="str">
            <v>540997.701</v>
          </cell>
          <cell r="E1771" t="str">
            <v>TShop Labor Alloc-In(701 AU)</v>
          </cell>
        </row>
        <row r="1772">
          <cell r="D1772" t="str">
            <v>540997.702</v>
          </cell>
          <cell r="E1772" t="str">
            <v>TShop Labor Alloc-In(702 AU)</v>
          </cell>
        </row>
        <row r="1773">
          <cell r="D1773" t="str">
            <v>540997.703</v>
          </cell>
          <cell r="E1773" t="str">
            <v>TShop Labor Alloc-In(703 AU)</v>
          </cell>
        </row>
        <row r="1774">
          <cell r="D1774" t="str">
            <v>540997.704</v>
          </cell>
          <cell r="E1774" t="str">
            <v>TShop Labor Alloc-In(704 AU)</v>
          </cell>
        </row>
        <row r="1775">
          <cell r="D1775" t="str">
            <v>540997.705</v>
          </cell>
          <cell r="E1775" t="str">
            <v>TShop Labor Alloc-In(705 AU)</v>
          </cell>
        </row>
        <row r="1776">
          <cell r="D1776" t="str">
            <v>540997.706</v>
          </cell>
          <cell r="E1776" t="str">
            <v>TShop Labor Alloc-In(706 AU)</v>
          </cell>
        </row>
        <row r="1777">
          <cell r="D1777" t="str">
            <v>540997.707</v>
          </cell>
          <cell r="E1777" t="str">
            <v>TShop Labor Alloc-In(707 AU)</v>
          </cell>
        </row>
        <row r="1778">
          <cell r="D1778" t="str">
            <v>540998.0</v>
          </cell>
          <cell r="E1778" t="str">
            <v>Trk/Equip Expense Alloc-In</v>
          </cell>
        </row>
        <row r="1779">
          <cell r="D1779" t="str">
            <v>540998.700</v>
          </cell>
          <cell r="E1779" t="str">
            <v>Trk/Equip Exp Alloc-In(700 AU)</v>
          </cell>
        </row>
        <row r="1780">
          <cell r="D1780" t="str">
            <v>540998.701</v>
          </cell>
          <cell r="E1780" t="str">
            <v>Trk/Equip Exp Alloc-In(701 AU)</v>
          </cell>
        </row>
        <row r="1781">
          <cell r="D1781" t="str">
            <v>540998.702</v>
          </cell>
          <cell r="E1781" t="str">
            <v>Trk/Equip Exp Alloc-In(702 AU)</v>
          </cell>
        </row>
        <row r="1782">
          <cell r="D1782" t="str">
            <v>540998.703</v>
          </cell>
          <cell r="E1782" t="str">
            <v>Trk/Equip Exp Alloc-In(703 AU</v>
          </cell>
        </row>
        <row r="1783">
          <cell r="D1783" t="str">
            <v>540998.704</v>
          </cell>
          <cell r="E1783" t="str">
            <v>Trk/Equip Exp Alloc-In(704 AU</v>
          </cell>
        </row>
        <row r="1784">
          <cell r="D1784" t="str">
            <v>540998.705</v>
          </cell>
          <cell r="E1784" t="str">
            <v>Trk/Equip Exp Alloc-In(705 AU</v>
          </cell>
        </row>
        <row r="1785">
          <cell r="D1785" t="str">
            <v>540998.706</v>
          </cell>
          <cell r="E1785" t="str">
            <v>Trk/Equip Exp Alloc-In(706 AU</v>
          </cell>
        </row>
        <row r="1786">
          <cell r="D1786" t="str">
            <v>540998.707</v>
          </cell>
          <cell r="E1786" t="str">
            <v>Trk/Equip Exp Alloc-In(707 AU</v>
          </cell>
        </row>
        <row r="1787">
          <cell r="D1787" t="str">
            <v>540998.710</v>
          </cell>
          <cell r="E1787" t="str">
            <v>Trk/Equip Exp Alloc-In(710 AU)</v>
          </cell>
        </row>
        <row r="1788">
          <cell r="D1788" t="str">
            <v>540998.711</v>
          </cell>
          <cell r="E1788" t="str">
            <v>Trk/Equip Exp Alloc-In(711 AU)</v>
          </cell>
        </row>
        <row r="1789">
          <cell r="D1789" t="str">
            <v>540998.712</v>
          </cell>
          <cell r="E1789" t="str">
            <v>Trk/Equip Exp Alloc-In(710  AU</v>
          </cell>
        </row>
        <row r="1790">
          <cell r="D1790" t="str">
            <v>540998.713</v>
          </cell>
          <cell r="E1790" t="str">
            <v>Trk/Equip Exp Alloc-In(713 AU</v>
          </cell>
        </row>
        <row r="1791">
          <cell r="D1791" t="str">
            <v>540998.714</v>
          </cell>
          <cell r="E1791" t="str">
            <v>Trk/Equip Exp Alloc-In(714 AU</v>
          </cell>
        </row>
        <row r="1792">
          <cell r="D1792" t="str">
            <v>540998.715</v>
          </cell>
          <cell r="E1792" t="str">
            <v>Trk/Equip Exp Alloc-In(715 AU)</v>
          </cell>
        </row>
        <row r="1793">
          <cell r="D1793" t="str">
            <v>540998.740</v>
          </cell>
          <cell r="E1793" t="str">
            <v>Trk/Equip Exp Alloc-In(740 AU)</v>
          </cell>
        </row>
        <row r="1794">
          <cell r="D1794" t="str">
            <v>540998.741</v>
          </cell>
          <cell r="E1794" t="str">
            <v>Trk/Equip Exp Alloc-In(741 AU)</v>
          </cell>
        </row>
        <row r="1795">
          <cell r="D1795" t="str">
            <v>540998.742</v>
          </cell>
          <cell r="E1795" t="str">
            <v>Trk/Equip Exp Alloc-In(742 AU)</v>
          </cell>
        </row>
        <row r="1796">
          <cell r="D1796" t="str">
            <v>540998.743</v>
          </cell>
          <cell r="E1796" t="str">
            <v>Trk/Equip Exp Alloc-In(743 AU)</v>
          </cell>
        </row>
        <row r="1797">
          <cell r="D1797" t="str">
            <v>540998.744</v>
          </cell>
          <cell r="E1797" t="str">
            <v>Trk/Equip Exp Alloc-In(744 AU)</v>
          </cell>
        </row>
        <row r="1798">
          <cell r="D1798" t="str">
            <v>540998.745</v>
          </cell>
          <cell r="E1798" t="str">
            <v>Trk/Equip Exp Alloc-In(745 AU)</v>
          </cell>
        </row>
        <row r="1799">
          <cell r="D1799" t="str">
            <v>540998.746</v>
          </cell>
          <cell r="E1799" t="str">
            <v>Trk/Equip Exp Alloc-In(746 AU)</v>
          </cell>
        </row>
        <row r="1800">
          <cell r="D1800" t="str">
            <v>540999.0</v>
          </cell>
          <cell r="E1800" t="str">
            <v>Trk/Equip Expense Alloc-Out</v>
          </cell>
        </row>
        <row r="1801">
          <cell r="D1801" t="str">
            <v>545997.712</v>
          </cell>
          <cell r="E1801" t="str">
            <v>CShop Labor Alloc-In (712 AU)</v>
          </cell>
        </row>
        <row r="1802">
          <cell r="D1802" t="str">
            <v>545997.713</v>
          </cell>
          <cell r="E1802" t="str">
            <v>CShop Labor Alloc-In (713 AU)</v>
          </cell>
        </row>
        <row r="1803">
          <cell r="D1803" t="str">
            <v>545997.714</v>
          </cell>
          <cell r="E1803" t="str">
            <v>CShop Labor Alloc-In (714 AU)</v>
          </cell>
        </row>
        <row r="1804">
          <cell r="D1804" t="str">
            <v>545997.715</v>
          </cell>
          <cell r="E1804" t="str">
            <v>CShop Labor Alloc-In (715 AU)</v>
          </cell>
        </row>
        <row r="1805">
          <cell r="D1805" t="str">
            <v>545998.712</v>
          </cell>
          <cell r="E1805" t="str">
            <v>Cont/Comp Exp Alloc-In(712 AU</v>
          </cell>
        </row>
        <row r="1806">
          <cell r="D1806" t="str">
            <v>545998.713</v>
          </cell>
          <cell r="E1806" t="str">
            <v>Cont/Comp Exp Alloc-In(713 AU)</v>
          </cell>
        </row>
        <row r="1807">
          <cell r="D1807" t="str">
            <v>545998.714</v>
          </cell>
          <cell r="E1807" t="str">
            <v>Cont/Comp Exp Alloc-In(714 AU</v>
          </cell>
        </row>
        <row r="1808">
          <cell r="D1808" t="str">
            <v>545998.715</v>
          </cell>
          <cell r="E1808" t="str">
            <v>Cont/Comp Exp Alloc-In(715 AU</v>
          </cell>
        </row>
        <row r="1809">
          <cell r="D1809" t="str">
            <v>565000.0</v>
          </cell>
          <cell r="E1809" t="str">
            <v>Corp Ins-Fixed W/C</v>
          </cell>
        </row>
        <row r="1810">
          <cell r="D1810" t="str">
            <v>565002.0</v>
          </cell>
          <cell r="E1810" t="str">
            <v>Corp Ins-Fixed AL/GL</v>
          </cell>
        </row>
        <row r="1811">
          <cell r="D1811" t="str">
            <v>565008.0</v>
          </cell>
          <cell r="E1811" t="str">
            <v>Corp Ins-Fixed Other</v>
          </cell>
        </row>
        <row r="1812">
          <cell r="D1812" t="str">
            <v>565009.0</v>
          </cell>
          <cell r="E1812" t="str">
            <v>Corp Ins-Fixed LF</v>
          </cell>
        </row>
        <row r="1813">
          <cell r="D1813" t="str">
            <v>565010.0</v>
          </cell>
          <cell r="E1813" t="str">
            <v>Corp Ins-Occur W/C</v>
          </cell>
        </row>
        <row r="1814">
          <cell r="D1814" t="str">
            <v>565012.0</v>
          </cell>
          <cell r="E1814" t="str">
            <v>Corp Ins-Occur AL/GL</v>
          </cell>
        </row>
        <row r="1815">
          <cell r="D1815" t="str">
            <v>565025.0</v>
          </cell>
          <cell r="E1815" t="str">
            <v>Corp Ins-Mgt Fee</v>
          </cell>
        </row>
        <row r="1816">
          <cell r="D1816" t="str">
            <v>565030.0</v>
          </cell>
          <cell r="E1816" t="str">
            <v>Non-Corp Ins-W/C</v>
          </cell>
        </row>
        <row r="1817">
          <cell r="D1817" t="str">
            <v>565032.0</v>
          </cell>
          <cell r="E1817" t="str">
            <v>Non-Corp Ins-AL/GL</v>
          </cell>
        </row>
        <row r="1818">
          <cell r="D1818" t="str">
            <v>565040.0</v>
          </cell>
          <cell r="E1818" t="str">
            <v>Damage-RSG Prop Non-AM</v>
          </cell>
        </row>
        <row r="1819">
          <cell r="D1819" t="str">
            <v>565041.0</v>
          </cell>
          <cell r="E1819" t="str">
            <v>Damage-RSG Prop AM</v>
          </cell>
        </row>
        <row r="1820">
          <cell r="D1820" t="str">
            <v>565042.0</v>
          </cell>
          <cell r="E1820" t="str">
            <v>Damage-3rd Party Property</v>
          </cell>
        </row>
        <row r="1821">
          <cell r="D1821" t="str">
            <v>565045.0</v>
          </cell>
          <cell r="E1821" t="str">
            <v>Surety Cost</v>
          </cell>
        </row>
        <row r="1822">
          <cell r="D1822" t="str">
            <v>565080.0</v>
          </cell>
          <cell r="E1822" t="str">
            <v>Hiring Training &amp; Safety</v>
          </cell>
        </row>
        <row r="1823">
          <cell r="D1823" t="str">
            <v>565094.0</v>
          </cell>
          <cell r="E1823" t="str">
            <v>Ins Corp Charge-Legacy</v>
          </cell>
        </row>
        <row r="1824">
          <cell r="D1824" t="str">
            <v>565095.0</v>
          </cell>
          <cell r="E1824" t="str">
            <v>Ins Non-Corp Charge-Legacy</v>
          </cell>
        </row>
        <row r="1825">
          <cell r="D1825" t="str">
            <v>565998.0</v>
          </cell>
          <cell r="E1825" t="str">
            <v>Insurance Alloc-In</v>
          </cell>
        </row>
        <row r="1826">
          <cell r="D1826" t="str">
            <v>565998.700</v>
          </cell>
          <cell r="E1826" t="str">
            <v>Insurance Alloc-In (700 AU)</v>
          </cell>
        </row>
        <row r="1827">
          <cell r="D1827" t="str">
            <v>565998.701</v>
          </cell>
          <cell r="E1827" t="str">
            <v>Insurance Alloc-In (701 AU)</v>
          </cell>
        </row>
        <row r="1828">
          <cell r="D1828" t="str">
            <v>565998.702</v>
          </cell>
          <cell r="E1828" t="str">
            <v>Insurance Alloc-In (702 AU)</v>
          </cell>
        </row>
        <row r="1829">
          <cell r="D1829" t="str">
            <v>565998.703</v>
          </cell>
          <cell r="E1829" t="str">
            <v>Insurance Alloc-In (703 AU)</v>
          </cell>
        </row>
        <row r="1830">
          <cell r="D1830" t="str">
            <v>565998.704</v>
          </cell>
          <cell r="E1830" t="str">
            <v>Insurance Alloc-In (704 AU)</v>
          </cell>
        </row>
        <row r="1831">
          <cell r="D1831" t="str">
            <v>565998.705</v>
          </cell>
          <cell r="E1831" t="str">
            <v>Insurance Alloc-In (705 AU)</v>
          </cell>
        </row>
        <row r="1832">
          <cell r="D1832" t="str">
            <v>565998.706</v>
          </cell>
          <cell r="E1832" t="str">
            <v>Insurance Alloc-In (706 AU)</v>
          </cell>
        </row>
        <row r="1833">
          <cell r="D1833" t="str">
            <v>565998.707</v>
          </cell>
          <cell r="E1833" t="str">
            <v>Insurance Alloc-In (707 AU)</v>
          </cell>
        </row>
        <row r="1834">
          <cell r="D1834" t="str">
            <v>565998.710</v>
          </cell>
          <cell r="E1834" t="str">
            <v>Insurance Alloc-In (710 AU)</v>
          </cell>
        </row>
        <row r="1835">
          <cell r="D1835" t="str">
            <v>565998.711</v>
          </cell>
          <cell r="E1835" t="str">
            <v>Insurance Alloc-In (711 AU)</v>
          </cell>
        </row>
        <row r="1836">
          <cell r="D1836" t="str">
            <v>565998.712</v>
          </cell>
          <cell r="E1836" t="str">
            <v>Insurance Alloc-In (712 AU)</v>
          </cell>
        </row>
        <row r="1837">
          <cell r="D1837" t="str">
            <v>565998.713</v>
          </cell>
          <cell r="E1837" t="str">
            <v>Insurance Alloc-In (713 AU)</v>
          </cell>
        </row>
        <row r="1838">
          <cell r="D1838" t="str">
            <v>565998.714</v>
          </cell>
          <cell r="E1838" t="str">
            <v>Insurance Alloc-In (714 AU)</v>
          </cell>
        </row>
        <row r="1839">
          <cell r="D1839" t="str">
            <v>565998.715</v>
          </cell>
          <cell r="E1839" t="str">
            <v>Insurance Alloc-In (715 AU)</v>
          </cell>
        </row>
        <row r="1840">
          <cell r="D1840" t="str">
            <v>565998.740</v>
          </cell>
          <cell r="E1840" t="str">
            <v>Insurance Alloc-In (740 AU)</v>
          </cell>
        </row>
        <row r="1841">
          <cell r="D1841" t="str">
            <v>565998.741</v>
          </cell>
          <cell r="E1841" t="str">
            <v>Insurance Alloc-In (741 AU)</v>
          </cell>
        </row>
        <row r="1842">
          <cell r="D1842" t="str">
            <v>565998.742</v>
          </cell>
          <cell r="E1842" t="str">
            <v>Insurance Alloc-In (742 AU)</v>
          </cell>
        </row>
        <row r="1843">
          <cell r="D1843" t="str">
            <v>565998.743</v>
          </cell>
          <cell r="E1843" t="str">
            <v>Insurance Alloc-In (743 AU)</v>
          </cell>
        </row>
        <row r="1844">
          <cell r="D1844" t="str">
            <v>565998.744</v>
          </cell>
          <cell r="E1844" t="str">
            <v>Insurance Alloc-In (744 AU)</v>
          </cell>
        </row>
        <row r="1845">
          <cell r="D1845" t="str">
            <v>565998.745</v>
          </cell>
          <cell r="E1845" t="str">
            <v>Insurance Alloc-In (745 AU)</v>
          </cell>
        </row>
        <row r="1846">
          <cell r="D1846" t="str">
            <v>565998.746</v>
          </cell>
          <cell r="E1846" t="str">
            <v>Insurance Alloc-In (746 AU)</v>
          </cell>
        </row>
        <row r="1847">
          <cell r="D1847" t="str">
            <v>565999.0</v>
          </cell>
          <cell r="E1847" t="str">
            <v>Insurance Alloc-Out</v>
          </cell>
        </row>
        <row r="1848">
          <cell r="D1848" t="str">
            <v>90630.0</v>
          </cell>
          <cell r="E1848" t="str">
            <v>INACTIVE-Do Not Use</v>
          </cell>
        </row>
        <row r="1849">
          <cell r="D1849" t="str">
            <v>90635.0</v>
          </cell>
          <cell r="E1849" t="str">
            <v>INACTIVE6</v>
          </cell>
        </row>
        <row r="1850">
          <cell r="D1850" t="str">
            <v>90631.0</v>
          </cell>
          <cell r="E1850" t="str">
            <v>WC-Occurrences</v>
          </cell>
        </row>
        <row r="1851">
          <cell r="D1851" t="str">
            <v>90636.0</v>
          </cell>
          <cell r="E1851" t="str">
            <v>AL/GL-Occurrences</v>
          </cell>
        </row>
        <row r="1852">
          <cell r="D1852" t="str">
            <v>87403.0</v>
          </cell>
          <cell r="E1852" t="str">
            <v>Safety Managers</v>
          </cell>
        </row>
        <row r="1853">
          <cell r="D1853" t="str">
            <v>90010.0</v>
          </cell>
          <cell r="E1853" t="str">
            <v>Fuel Gallons</v>
          </cell>
        </row>
        <row r="1854">
          <cell r="D1854" t="str">
            <v>87400.0</v>
          </cell>
          <cell r="E1854" t="str">
            <v>Ops Mgrs</v>
          </cell>
        </row>
        <row r="1855">
          <cell r="D1855" t="str">
            <v>87401.0</v>
          </cell>
          <cell r="E1855" t="str">
            <v>Ops Supv</v>
          </cell>
        </row>
        <row r="1856">
          <cell r="D1856" t="str">
            <v>87402.0</v>
          </cell>
          <cell r="E1856" t="str">
            <v>Ops Dispatch</v>
          </cell>
        </row>
        <row r="1857">
          <cell r="D1857" t="str">
            <v>87404.0</v>
          </cell>
          <cell r="E1857" t="str">
            <v>Safety Staff</v>
          </cell>
        </row>
        <row r="1858">
          <cell r="D1858" t="str">
            <v>87405.0</v>
          </cell>
          <cell r="E1858" t="str">
            <v>Supv Labor</v>
          </cell>
        </row>
        <row r="1859">
          <cell r="D1859" t="str">
            <v>87410.0</v>
          </cell>
          <cell r="E1859" t="str">
            <v>Ops Labor-LOB</v>
          </cell>
        </row>
        <row r="1860">
          <cell r="D1860" t="str">
            <v>87411.0</v>
          </cell>
          <cell r="E1860" t="str">
            <v>Operator-LOB</v>
          </cell>
        </row>
        <row r="1861">
          <cell r="D1861" t="str">
            <v>595010.0</v>
          </cell>
          <cell r="E1861" t="str">
            <v>Permit Fees</v>
          </cell>
        </row>
        <row r="1862">
          <cell r="D1862" t="str">
            <v>595015.0</v>
          </cell>
          <cell r="E1862" t="str">
            <v>Overweight Fine/Othr Penalty</v>
          </cell>
        </row>
        <row r="1863">
          <cell r="D1863" t="str">
            <v>595020.0</v>
          </cell>
          <cell r="E1863" t="str">
            <v>Operations Communications Cost</v>
          </cell>
        </row>
        <row r="1864">
          <cell r="D1864" t="str">
            <v>595025.0</v>
          </cell>
          <cell r="E1864" t="str">
            <v>Royalties</v>
          </cell>
        </row>
        <row r="1865">
          <cell r="D1865" t="str">
            <v>595030.0</v>
          </cell>
          <cell r="E1865" t="str">
            <v>Container Property Taxes</v>
          </cell>
        </row>
        <row r="1866">
          <cell r="D1866" t="str">
            <v>595080.0</v>
          </cell>
          <cell r="E1866" t="str">
            <v>Towing Non-Maintenance</v>
          </cell>
        </row>
        <row r="1867">
          <cell r="D1867" t="str">
            <v>595090.0</v>
          </cell>
          <cell r="E1867" t="str">
            <v>Other Operating Misc</v>
          </cell>
        </row>
        <row r="1868">
          <cell r="D1868" t="str">
            <v>595106.0</v>
          </cell>
          <cell r="E1868" t="str">
            <v>GOE Travel Expenses</v>
          </cell>
        </row>
        <row r="1869">
          <cell r="D1869" t="str">
            <v>595108.0</v>
          </cell>
          <cell r="E1869" t="str">
            <v>GOE Meals &amp; Entertainmnt(100%)</v>
          </cell>
        </row>
        <row r="1870">
          <cell r="D1870" t="str">
            <v>595109.0</v>
          </cell>
          <cell r="E1870" t="str">
            <v>GOE Meals &amp; Entertainment(50%)</v>
          </cell>
        </row>
        <row r="1871">
          <cell r="D1871" t="str">
            <v>595998.0</v>
          </cell>
          <cell r="E1871" t="str">
            <v>Other Operating Alloc-In</v>
          </cell>
        </row>
        <row r="1872">
          <cell r="D1872" t="str">
            <v>595998.700</v>
          </cell>
          <cell r="E1872" t="str">
            <v>Other Oper Alloc-In (700 AU)</v>
          </cell>
        </row>
        <row r="1873">
          <cell r="D1873" t="str">
            <v>595998.701</v>
          </cell>
          <cell r="E1873" t="str">
            <v>Other Oper Alloc-In (701 AU)</v>
          </cell>
        </row>
        <row r="1874">
          <cell r="D1874" t="str">
            <v>595998.702</v>
          </cell>
          <cell r="E1874" t="str">
            <v>Other Oper Alloc-In (702 AU)</v>
          </cell>
        </row>
        <row r="1875">
          <cell r="D1875" t="str">
            <v>595998.703</v>
          </cell>
          <cell r="E1875" t="str">
            <v>Other Oper Alloc-In (703 AU)</v>
          </cell>
        </row>
        <row r="1876">
          <cell r="D1876" t="str">
            <v>595998.704</v>
          </cell>
          <cell r="E1876" t="str">
            <v>Other Oper Alloc-In (704 AU)</v>
          </cell>
        </row>
        <row r="1877">
          <cell r="D1877" t="str">
            <v>595998.710</v>
          </cell>
          <cell r="E1877" t="str">
            <v>Other Oper Alloc-In (710 AU)</v>
          </cell>
        </row>
        <row r="1878">
          <cell r="D1878" t="str">
            <v>595998.711</v>
          </cell>
          <cell r="E1878" t="str">
            <v>Other Oper Alloc-In (711 AU)</v>
          </cell>
        </row>
        <row r="1879">
          <cell r="D1879" t="str">
            <v>595998.712</v>
          </cell>
          <cell r="E1879" t="str">
            <v>Other Oper Alloc-In (712 AU)</v>
          </cell>
        </row>
        <row r="1880">
          <cell r="D1880" t="str">
            <v>595998.713</v>
          </cell>
          <cell r="E1880" t="str">
            <v>Other Oper Alloc-In (713 AU)</v>
          </cell>
        </row>
        <row r="1881">
          <cell r="D1881" t="str">
            <v>595998.714</v>
          </cell>
          <cell r="E1881" t="str">
            <v>Other Oper Alloc-In (714 AU)</v>
          </cell>
        </row>
        <row r="1882">
          <cell r="D1882" t="str">
            <v>595998.740</v>
          </cell>
          <cell r="E1882" t="str">
            <v>Other Oper Alloc-In (740 AU)</v>
          </cell>
        </row>
        <row r="1883">
          <cell r="D1883" t="str">
            <v>595998.741</v>
          </cell>
          <cell r="E1883" t="str">
            <v>Other Oper Alloc-In (741 AU)</v>
          </cell>
        </row>
        <row r="1884">
          <cell r="D1884" t="str">
            <v>595998.742</v>
          </cell>
          <cell r="E1884" t="str">
            <v>Other Oper Alloc-In (742 AU)</v>
          </cell>
        </row>
        <row r="1885">
          <cell r="D1885" t="str">
            <v>595998.743</v>
          </cell>
          <cell r="E1885" t="str">
            <v>Other Oper Alloc-In (743 AU)</v>
          </cell>
        </row>
        <row r="1886">
          <cell r="D1886" t="str">
            <v>595998.744</v>
          </cell>
          <cell r="E1886" t="str">
            <v>Other Oper Alloc-In (744 AU)</v>
          </cell>
        </row>
        <row r="1887">
          <cell r="D1887" t="str">
            <v>595998.760</v>
          </cell>
          <cell r="E1887" t="str">
            <v>Other Oper Alloc-In (760 AU)</v>
          </cell>
        </row>
        <row r="1888">
          <cell r="D1888" t="str">
            <v>595998.761</v>
          </cell>
          <cell r="E1888" t="str">
            <v>Other Oper Alloc-In (761 AU)</v>
          </cell>
        </row>
        <row r="1889">
          <cell r="D1889" t="str">
            <v>595998.762</v>
          </cell>
          <cell r="E1889" t="str">
            <v>Other Oper Alloc-In (762 AU)</v>
          </cell>
        </row>
        <row r="1890">
          <cell r="D1890" t="str">
            <v>595998.763</v>
          </cell>
          <cell r="E1890" t="str">
            <v>Other Oper Alloc-In (763 AU)</v>
          </cell>
        </row>
        <row r="1891">
          <cell r="D1891" t="str">
            <v>595998.764</v>
          </cell>
          <cell r="E1891" t="str">
            <v>Other Oper Alloc-In (764 AU)</v>
          </cell>
        </row>
        <row r="1892">
          <cell r="D1892" t="str">
            <v>595999.0</v>
          </cell>
          <cell r="E1892" t="str">
            <v>Other Operating Alloc-Out</v>
          </cell>
        </row>
        <row r="1893">
          <cell r="D1893" t="str">
            <v>595040.0</v>
          </cell>
          <cell r="E1893" t="str">
            <v>State Franchise Tax</v>
          </cell>
        </row>
        <row r="1894">
          <cell r="D1894" t="str">
            <v>595998.705</v>
          </cell>
          <cell r="E1894" t="str">
            <v>Other Oper Alloc-In (705 AU)</v>
          </cell>
        </row>
        <row r="1895">
          <cell r="D1895" t="str">
            <v>595998.706</v>
          </cell>
          <cell r="E1895" t="str">
            <v>Other Oper Alloc-In (706 AU)</v>
          </cell>
        </row>
        <row r="1896">
          <cell r="D1896" t="str">
            <v>595998.707</v>
          </cell>
          <cell r="E1896" t="str">
            <v>Other Oper Alloc-In (707 AU)</v>
          </cell>
        </row>
        <row r="1897">
          <cell r="D1897" t="str">
            <v>595998.715</v>
          </cell>
          <cell r="E1897" t="str">
            <v>Other Oper Alloc-In (715 AU)</v>
          </cell>
        </row>
        <row r="1898">
          <cell r="D1898" t="str">
            <v>595998.745</v>
          </cell>
          <cell r="E1898" t="str">
            <v>Other Oper Alloc-In (745 AU)</v>
          </cell>
        </row>
        <row r="1899">
          <cell r="D1899" t="str">
            <v>595998.746</v>
          </cell>
          <cell r="E1899" t="str">
            <v>Other Oper Alloc-In (746 AU)</v>
          </cell>
        </row>
        <row r="1900">
          <cell r="D1900" t="str">
            <v>595998.765</v>
          </cell>
          <cell r="E1900" t="str">
            <v>Other Oper Alloc-In (765 AU)</v>
          </cell>
        </row>
        <row r="1901">
          <cell r="D1901" t="str">
            <v>595998.766</v>
          </cell>
          <cell r="E1901" t="str">
            <v>Other Oper Alloc-In (766 AU)</v>
          </cell>
        </row>
        <row r="1902">
          <cell r="D1902" t="str">
            <v>600000.0</v>
          </cell>
          <cell r="E1902" t="str">
            <v>Depr-Default</v>
          </cell>
        </row>
        <row r="1903">
          <cell r="D1903" t="str">
            <v>600010.0</v>
          </cell>
          <cell r="E1903" t="str">
            <v>Depr-Vehicles</v>
          </cell>
        </row>
        <row r="1904">
          <cell r="D1904" t="str">
            <v>600998.0</v>
          </cell>
          <cell r="E1904" t="str">
            <v>Depr Alloc-In</v>
          </cell>
        </row>
        <row r="1905">
          <cell r="D1905" t="str">
            <v>600998.700</v>
          </cell>
          <cell r="E1905" t="str">
            <v>Depr Alloc-In (700 AU)</v>
          </cell>
        </row>
        <row r="1906">
          <cell r="D1906" t="str">
            <v>600998.701</v>
          </cell>
          <cell r="E1906" t="str">
            <v>Depr Alloc-In (701 AU)</v>
          </cell>
        </row>
        <row r="1907">
          <cell r="D1907" t="str">
            <v>600998.702</v>
          </cell>
          <cell r="E1907" t="str">
            <v>Depr Alloc-In (702 AU)</v>
          </cell>
        </row>
        <row r="1908">
          <cell r="D1908" t="str">
            <v>600998.703</v>
          </cell>
          <cell r="E1908" t="str">
            <v>Depr Alloc-In (703 AU)</v>
          </cell>
        </row>
        <row r="1909">
          <cell r="D1909" t="str">
            <v>600998.704</v>
          </cell>
          <cell r="E1909" t="str">
            <v>Depr Alloc-In (704 AU)</v>
          </cell>
        </row>
        <row r="1910">
          <cell r="D1910" t="str">
            <v>600998.705</v>
          </cell>
          <cell r="E1910" t="str">
            <v>Depr Alloc-In (705 AU)</v>
          </cell>
        </row>
        <row r="1911">
          <cell r="D1911" t="str">
            <v>600998.706</v>
          </cell>
          <cell r="E1911" t="str">
            <v>Depr Alloc-In (706 AU)</v>
          </cell>
        </row>
        <row r="1912">
          <cell r="D1912" t="str">
            <v>600998.707</v>
          </cell>
          <cell r="E1912" t="str">
            <v>Depr Alloc-In (707 AU)</v>
          </cell>
        </row>
        <row r="1913">
          <cell r="D1913" t="str">
            <v>600998.710</v>
          </cell>
          <cell r="E1913" t="str">
            <v>Depr Alloc-In (710 AU)</v>
          </cell>
        </row>
        <row r="1914">
          <cell r="D1914" t="str">
            <v>600998.711</v>
          </cell>
          <cell r="E1914" t="str">
            <v>Depr Alloc-In (711 AU)</v>
          </cell>
        </row>
        <row r="1915">
          <cell r="D1915" t="str">
            <v>600998.712</v>
          </cell>
          <cell r="E1915" t="str">
            <v>Depr Alloc-In (712 AU)</v>
          </cell>
        </row>
        <row r="1916">
          <cell r="D1916" t="str">
            <v>600998.713</v>
          </cell>
          <cell r="E1916" t="str">
            <v>Depr Alloc-In (713 AU)</v>
          </cell>
        </row>
        <row r="1917">
          <cell r="D1917" t="str">
            <v>600998.714</v>
          </cell>
          <cell r="E1917" t="str">
            <v>Depr Alloc-In (714 AU)</v>
          </cell>
        </row>
        <row r="1918">
          <cell r="D1918" t="str">
            <v>600998.715</v>
          </cell>
          <cell r="E1918" t="str">
            <v>Depr Alloc-In (715 AU)</v>
          </cell>
        </row>
        <row r="1919">
          <cell r="D1919" t="str">
            <v>600998.740</v>
          </cell>
          <cell r="E1919" t="str">
            <v>Depr Alloc-In (740 AU)</v>
          </cell>
        </row>
        <row r="1920">
          <cell r="D1920" t="str">
            <v>600998.741</v>
          </cell>
          <cell r="E1920" t="str">
            <v>Depr Alloc-In (741 AU)</v>
          </cell>
        </row>
        <row r="1921">
          <cell r="D1921" t="str">
            <v>600998.742</v>
          </cell>
          <cell r="E1921" t="str">
            <v>Depr Alloc-In (742 AU)</v>
          </cell>
        </row>
        <row r="1922">
          <cell r="D1922" t="str">
            <v>600998.743</v>
          </cell>
          <cell r="E1922" t="str">
            <v>Depr Alloc-In (743 AU)</v>
          </cell>
        </row>
        <row r="1923">
          <cell r="D1923" t="str">
            <v>600998.744</v>
          </cell>
          <cell r="E1923" t="str">
            <v>Depr Alloc-In (744 AU)</v>
          </cell>
        </row>
        <row r="1924">
          <cell r="D1924" t="str">
            <v>600998.745</v>
          </cell>
          <cell r="E1924" t="str">
            <v>Depr Alloc-In (744  AU)</v>
          </cell>
        </row>
        <row r="1925">
          <cell r="D1925" t="str">
            <v>600998.746</v>
          </cell>
          <cell r="E1925" t="str">
            <v>Depr Alloc-In (743  AU)</v>
          </cell>
        </row>
        <row r="1926">
          <cell r="D1926" t="str">
            <v>600998.760</v>
          </cell>
          <cell r="E1926" t="str">
            <v>Depr Alloc-In (760 AU)</v>
          </cell>
        </row>
        <row r="1927">
          <cell r="D1927" t="str">
            <v>600998.761</v>
          </cell>
          <cell r="E1927" t="str">
            <v>Depr Alloc-In (761 AU)</v>
          </cell>
        </row>
        <row r="1928">
          <cell r="D1928" t="str">
            <v>600998.762</v>
          </cell>
          <cell r="E1928" t="str">
            <v>Depr Alloc-In (762 AU)</v>
          </cell>
        </row>
        <row r="1929">
          <cell r="D1929" t="str">
            <v>600998.763</v>
          </cell>
          <cell r="E1929" t="str">
            <v>Depr Alloc-In (763 AU)</v>
          </cell>
        </row>
        <row r="1930">
          <cell r="D1930" t="str">
            <v>600998.764</v>
          </cell>
          <cell r="E1930" t="str">
            <v>Depr Alloc-In (764 AU)</v>
          </cell>
        </row>
        <row r="1931">
          <cell r="D1931" t="str">
            <v>600998.765</v>
          </cell>
          <cell r="E1931" t="str">
            <v>Depr Alloc-In (765 AU)</v>
          </cell>
        </row>
        <row r="1932">
          <cell r="D1932" t="str">
            <v>600998.766</v>
          </cell>
          <cell r="E1932" t="str">
            <v>Depr Alloc-In (766 AU)</v>
          </cell>
        </row>
        <row r="1933">
          <cell r="D1933" t="str">
            <v>600999.0</v>
          </cell>
          <cell r="E1933" t="str">
            <v>Depr Alloc-Out</v>
          </cell>
        </row>
        <row r="1934">
          <cell r="D1934" t="str">
            <v>660000.0</v>
          </cell>
          <cell r="E1934" t="str">
            <v>Amort-Default</v>
          </cell>
        </row>
        <row r="1935">
          <cell r="D1935" t="str">
            <v>660010.0</v>
          </cell>
          <cell r="E1935" t="str">
            <v>Amort-Goodwill</v>
          </cell>
        </row>
        <row r="1936">
          <cell r="D1936" t="str">
            <v>660020.0</v>
          </cell>
          <cell r="E1936" t="str">
            <v>Amort-Non Competes</v>
          </cell>
        </row>
        <row r="1937">
          <cell r="D1937" t="str">
            <v>660030.0</v>
          </cell>
          <cell r="E1937" t="str">
            <v>Amort-Customer Lists</v>
          </cell>
        </row>
        <row r="1938">
          <cell r="D1938" t="str">
            <v>660080.0</v>
          </cell>
          <cell r="E1938" t="str">
            <v>Amort-Othr Intang Assets</v>
          </cell>
        </row>
        <row r="1939">
          <cell r="D1939" t="str">
            <v>660090.0</v>
          </cell>
          <cell r="E1939" t="str">
            <v>Amort-Othr Assets</v>
          </cell>
        </row>
        <row r="1940">
          <cell r="D1940" t="str">
            <v>660998.0</v>
          </cell>
          <cell r="E1940" t="str">
            <v>Amort Alloc-In</v>
          </cell>
        </row>
        <row r="1941">
          <cell r="D1941" t="str">
            <v>660999.0</v>
          </cell>
          <cell r="E1941" t="str">
            <v>Amort Alloc-Out</v>
          </cell>
        </row>
        <row r="1942">
          <cell r="D1942" t="str">
            <v>810000.0</v>
          </cell>
          <cell r="E1942" t="str">
            <v>Gain/Loss Assets-Man</v>
          </cell>
        </row>
        <row r="1943">
          <cell r="D1943" t="str">
            <v>810000.1</v>
          </cell>
          <cell r="E1943" t="str">
            <v>Gain/Loss Assets-AM</v>
          </cell>
        </row>
        <row r="1944">
          <cell r="D1944" t="str">
            <v>810000.2</v>
          </cell>
          <cell r="E1944" t="str">
            <v>Gain/Loss Assets-AM Intang</v>
          </cell>
        </row>
        <row r="1945">
          <cell r="D1945" t="str">
            <v>850020.0</v>
          </cell>
          <cell r="E1945" t="str">
            <v>Temper Impact (Bud Only)</v>
          </cell>
        </row>
        <row r="1946">
          <cell r="D1946" t="str">
            <v>90600.0</v>
          </cell>
          <cell r="E1946" t="str">
            <v>In-House Claims</v>
          </cell>
        </row>
        <row r="1947">
          <cell r="D1947" t="str">
            <v>90610.0</v>
          </cell>
          <cell r="E1947" t="str">
            <v>OSHA Payroll Hours</v>
          </cell>
        </row>
        <row r="1948">
          <cell r="D1948" t="str">
            <v>90620.0</v>
          </cell>
          <cell r="E1948" t="str">
            <v>OSHA Recordable Inj</v>
          </cell>
        </row>
        <row r="1949">
          <cell r="D1949" t="str">
            <v>850020.30</v>
          </cell>
          <cell r="E1949" t="str">
            <v>Temper Rev</v>
          </cell>
        </row>
        <row r="1950">
          <cell r="D1950" t="str">
            <v>850020.50</v>
          </cell>
          <cell r="E1950" t="str">
            <v>Temper Op Exp</v>
          </cell>
        </row>
        <row r="1951">
          <cell r="D1951" t="str">
            <v>850020.60</v>
          </cell>
          <cell r="E1951" t="str">
            <v>Temper DD&amp;A</v>
          </cell>
        </row>
        <row r="1952">
          <cell r="D1952" t="str">
            <v>850020.70</v>
          </cell>
          <cell r="E1952" t="str">
            <v>Temper SG&amp;A</v>
          </cell>
        </row>
        <row r="1953">
          <cell r="D1953" t="str">
            <v>90197.10</v>
          </cell>
          <cell r="E1953" t="str">
            <v>Vehicles Fcst New</v>
          </cell>
        </row>
        <row r="1954">
          <cell r="D1954" t="str">
            <v>90197.20</v>
          </cell>
          <cell r="E1954" t="str">
            <v>Vehicles Fcst Replace</v>
          </cell>
        </row>
        <row r="1955">
          <cell r="D1955" t="str">
            <v>90197.30</v>
          </cell>
          <cell r="E1955" t="str">
            <v>Vehicles Fcst Other</v>
          </cell>
        </row>
        <row r="1956">
          <cell r="D1956" t="str">
            <v>90198.10</v>
          </cell>
          <cell r="E1956" t="str">
            <v>Cont &amp; Comp Fcst New</v>
          </cell>
        </row>
        <row r="1957">
          <cell r="D1957" t="str">
            <v>90198.20</v>
          </cell>
          <cell r="E1957" t="str">
            <v>Cont &amp; Comp Fcst Replace</v>
          </cell>
        </row>
        <row r="1958">
          <cell r="D1958" t="str">
            <v>90198.30</v>
          </cell>
          <cell r="E1958" t="str">
            <v>Cont &amp; Comp Fcst Other</v>
          </cell>
        </row>
        <row r="1959">
          <cell r="D1959" t="str">
            <v>90199.10</v>
          </cell>
          <cell r="E1959" t="str">
            <v>Mach &amp; Equip Fcst New</v>
          </cell>
        </row>
        <row r="1960">
          <cell r="D1960" t="str">
            <v>90199.20</v>
          </cell>
          <cell r="E1960" t="str">
            <v>Mach &amp; Equip Fcst Replace</v>
          </cell>
        </row>
        <row r="1961">
          <cell r="D1961" t="str">
            <v>90199.30</v>
          </cell>
          <cell r="E1961" t="str">
            <v>Mach &amp; Equip Fcst Other</v>
          </cell>
        </row>
        <row r="1962">
          <cell r="D1962" t="str">
            <v>87420.0</v>
          </cell>
          <cell r="E1962" t="str">
            <v>Engineers</v>
          </cell>
        </row>
        <row r="1963">
          <cell r="D1963" t="str">
            <v>87412.0</v>
          </cell>
          <cell r="E1963" t="str">
            <v>Gate Personnel</v>
          </cell>
        </row>
        <row r="1964">
          <cell r="D1964" t="str">
            <v>600080.0</v>
          </cell>
          <cell r="E1964" t="str">
            <v>Depr-Furn &amp; Fixtures</v>
          </cell>
        </row>
        <row r="1965">
          <cell r="D1965" t="str">
            <v>530040.0</v>
          </cell>
          <cell r="E1965" t="str">
            <v>Bailing Wire</v>
          </cell>
        </row>
        <row r="1966">
          <cell r="D1966" t="str">
            <v>600040.0</v>
          </cell>
          <cell r="E1966" t="str">
            <v>Depr-Shop Equip</v>
          </cell>
        </row>
        <row r="1967">
          <cell r="D1967" t="str">
            <v>87108.0</v>
          </cell>
          <cell r="E1967" t="str">
            <v>Container Delivery.</v>
          </cell>
        </row>
        <row r="1968">
          <cell r="D1968" t="str">
            <v>90990.0</v>
          </cell>
          <cell r="E1968" t="str">
            <v>Coll Tns to O/S LF</v>
          </cell>
        </row>
        <row r="1969">
          <cell r="D1969" t="str">
            <v>90991.0</v>
          </cell>
          <cell r="E1969" t="str">
            <v>Coll Tns to I/C LF</v>
          </cell>
        </row>
        <row r="1970">
          <cell r="D1970" t="str">
            <v>90992.0</v>
          </cell>
          <cell r="E1970" t="str">
            <v>Coll Tns to O/S TS</v>
          </cell>
        </row>
        <row r="1971">
          <cell r="D1971" t="str">
            <v>90993.0</v>
          </cell>
          <cell r="E1971" t="str">
            <v>Coll Tns to I/C TS</v>
          </cell>
        </row>
        <row r="1972">
          <cell r="D1972" t="str">
            <v>90994.0</v>
          </cell>
          <cell r="E1972" t="str">
            <v>Coll Tns to O/S MRF</v>
          </cell>
        </row>
        <row r="1973">
          <cell r="D1973" t="str">
            <v>90995.0</v>
          </cell>
          <cell r="E1973" t="str">
            <v>Coll Tns to I/C MRF</v>
          </cell>
        </row>
        <row r="1974">
          <cell r="D1974" t="str">
            <v>600030.0</v>
          </cell>
          <cell r="E1974" t="str">
            <v>Depr-Heavy Mach &amp; Equip</v>
          </cell>
        </row>
        <row r="1975">
          <cell r="D1975" t="str">
            <v>600070.0</v>
          </cell>
          <cell r="E1975" t="str">
            <v>Depr-Bldg &amp; Imp</v>
          </cell>
        </row>
        <row r="1976">
          <cell r="D1976" t="str">
            <v>306400.0</v>
          </cell>
          <cell r="E1976" t="str">
            <v>MRF Tip Fees  O/S</v>
          </cell>
        </row>
        <row r="1977">
          <cell r="D1977" t="str">
            <v>306460.0</v>
          </cell>
          <cell r="E1977" t="str">
            <v>MRF SOM-OCC O/S</v>
          </cell>
        </row>
        <row r="1978">
          <cell r="D1978" t="str">
            <v>306461.0</v>
          </cell>
          <cell r="E1978" t="str">
            <v>MRF SOM-ONP O/S</v>
          </cell>
        </row>
        <row r="1979">
          <cell r="D1979" t="str">
            <v>306468.0</v>
          </cell>
          <cell r="E1979" t="str">
            <v>MRF SOM-Othr O/S</v>
          </cell>
        </row>
        <row r="1980">
          <cell r="D1980" t="str">
            <v>306468.20</v>
          </cell>
          <cell r="E1980" t="str">
            <v>MRF SOM-Paper O/S</v>
          </cell>
        </row>
        <row r="1981">
          <cell r="D1981" t="str">
            <v>306468.21</v>
          </cell>
          <cell r="E1981" t="str">
            <v>MRF SOM-Plastic O/S</v>
          </cell>
        </row>
        <row r="1982">
          <cell r="D1982" t="str">
            <v>306468.22</v>
          </cell>
          <cell r="E1982" t="str">
            <v>MRF SOM-Aluminum O/S</v>
          </cell>
        </row>
        <row r="1983">
          <cell r="D1983" t="str">
            <v>306468.23</v>
          </cell>
          <cell r="E1983" t="str">
            <v>MRF SOM-Tin O/S</v>
          </cell>
        </row>
        <row r="1984">
          <cell r="D1984" t="str">
            <v>306468.24</v>
          </cell>
          <cell r="E1984" t="str">
            <v>MRF SOM-Metal O/S</v>
          </cell>
        </row>
        <row r="1985">
          <cell r="D1985" t="str">
            <v>306468.25</v>
          </cell>
          <cell r="E1985" t="str">
            <v>MRF SOM-Glass O/S</v>
          </cell>
        </row>
        <row r="1986">
          <cell r="D1986" t="str">
            <v>306468.26</v>
          </cell>
          <cell r="E1986" t="str">
            <v>MRF SOM-Organics O/S</v>
          </cell>
        </row>
        <row r="1987">
          <cell r="D1987" t="str">
            <v>306468.27</v>
          </cell>
          <cell r="E1987" t="str">
            <v>MRF SOM-Other O/S</v>
          </cell>
        </row>
        <row r="1988">
          <cell r="D1988" t="str">
            <v>306469.0</v>
          </cell>
          <cell r="E1988" t="str">
            <v>MRF SOM-Legacy O/S</v>
          </cell>
        </row>
        <row r="1989">
          <cell r="D1989" t="str">
            <v>306470.0</v>
          </cell>
          <cell r="E1989" t="str">
            <v>MRF Tip Fee-OCC O/S</v>
          </cell>
        </row>
        <row r="1990">
          <cell r="D1990" t="str">
            <v>306471.0</v>
          </cell>
          <cell r="E1990" t="str">
            <v>MRF Tip Fee-ONP O/S</v>
          </cell>
        </row>
        <row r="1991">
          <cell r="D1991" t="str">
            <v>306478.0</v>
          </cell>
          <cell r="E1991" t="str">
            <v>MRF Tip Fee-Other O/S</v>
          </cell>
        </row>
        <row r="1992">
          <cell r="D1992" t="str">
            <v>306478.20</v>
          </cell>
          <cell r="E1992" t="str">
            <v>MRF Tip Fee-Paper O/S</v>
          </cell>
        </row>
        <row r="1993">
          <cell r="D1993" t="str">
            <v>306478.21</v>
          </cell>
          <cell r="E1993" t="str">
            <v>MRF Tip Fee-Plastic O/S</v>
          </cell>
        </row>
        <row r="1994">
          <cell r="D1994" t="str">
            <v>306478.22</v>
          </cell>
          <cell r="E1994" t="str">
            <v>MRF Tip Fee-Aluminum O/S</v>
          </cell>
        </row>
        <row r="1995">
          <cell r="D1995" t="str">
            <v>306478.23</v>
          </cell>
          <cell r="E1995" t="str">
            <v>MRF Tip Fee-Tin O/S</v>
          </cell>
        </row>
        <row r="1996">
          <cell r="D1996" t="str">
            <v>306478.24</v>
          </cell>
          <cell r="E1996" t="str">
            <v>MRF Tip Fee-Metal O/S</v>
          </cell>
        </row>
        <row r="1997">
          <cell r="D1997" t="str">
            <v>306478.25</v>
          </cell>
          <cell r="E1997" t="str">
            <v>MRF Tip Fee-Glass O/S</v>
          </cell>
        </row>
        <row r="1998">
          <cell r="D1998" t="str">
            <v>306478.26</v>
          </cell>
          <cell r="E1998" t="str">
            <v>MRF Tip Fee-Organics O/S</v>
          </cell>
        </row>
        <row r="1999">
          <cell r="D1999" t="str">
            <v>306478.27</v>
          </cell>
          <cell r="E1999" t="str">
            <v>MRF Tip Fee- Other O/S</v>
          </cell>
        </row>
        <row r="2000">
          <cell r="D2000" t="str">
            <v>306479.0</v>
          </cell>
          <cell r="E2000" t="str">
            <v>MRF Tip Fee-Legacy O/S</v>
          </cell>
        </row>
        <row r="2001">
          <cell r="D2001" t="str">
            <v>306490.0</v>
          </cell>
          <cell r="E2001" t="str">
            <v>MRF Fr Fee Pass Thru O/S</v>
          </cell>
        </row>
        <row r="2002">
          <cell r="D2002" t="str">
            <v>306495.0</v>
          </cell>
          <cell r="E2002" t="str">
            <v>MRF Env Fee O/S</v>
          </cell>
        </row>
        <row r="2003">
          <cell r="D2003" t="str">
            <v>306496.0</v>
          </cell>
          <cell r="E2003" t="str">
            <v>MRF Fuel Fee O/S</v>
          </cell>
        </row>
        <row r="2004">
          <cell r="D2004" t="str">
            <v>306497.0</v>
          </cell>
          <cell r="E2004" t="str">
            <v>MRF Resale-NewAssets O/S</v>
          </cell>
        </row>
        <row r="2005">
          <cell r="D2005" t="str">
            <v>306498.0</v>
          </cell>
          <cell r="E2005" t="str">
            <v>MRF Donated Services</v>
          </cell>
        </row>
        <row r="2006">
          <cell r="D2006" t="str">
            <v>306499.0</v>
          </cell>
          <cell r="E2006" t="str">
            <v>MRF Other O/S</v>
          </cell>
        </row>
        <row r="2007">
          <cell r="D2007" t="str">
            <v>316400.0</v>
          </cell>
          <cell r="E2007" t="str">
            <v>MRF Tip Fees  I/C</v>
          </cell>
        </row>
        <row r="2008">
          <cell r="D2008" t="str">
            <v>316460.0</v>
          </cell>
          <cell r="E2008" t="str">
            <v>MRF SOM-OCC I/C</v>
          </cell>
        </row>
        <row r="2009">
          <cell r="D2009" t="str">
            <v>316461.0</v>
          </cell>
          <cell r="E2009" t="str">
            <v>MRF SOM-ONP I/C</v>
          </cell>
        </row>
        <row r="2010">
          <cell r="D2010" t="str">
            <v>316468.0</v>
          </cell>
          <cell r="E2010" t="str">
            <v>MRF SOM-Other I/C</v>
          </cell>
        </row>
        <row r="2011">
          <cell r="D2011" t="str">
            <v>316468.20</v>
          </cell>
          <cell r="E2011" t="str">
            <v>MRF SOM-Paper I/C</v>
          </cell>
        </row>
        <row r="2012">
          <cell r="D2012" t="str">
            <v>316468.21</v>
          </cell>
          <cell r="E2012" t="str">
            <v>MRF SOM-Plastic I/C</v>
          </cell>
        </row>
        <row r="2013">
          <cell r="D2013" t="str">
            <v>316468.22</v>
          </cell>
          <cell r="E2013" t="str">
            <v>MRF SOM-Aluminum I/C</v>
          </cell>
        </row>
        <row r="2014">
          <cell r="D2014" t="str">
            <v>316468.23</v>
          </cell>
          <cell r="E2014" t="str">
            <v>MRF SOM-Tin I/C</v>
          </cell>
        </row>
        <row r="2015">
          <cell r="D2015" t="str">
            <v>316468.24</v>
          </cell>
          <cell r="E2015" t="str">
            <v>MRF SOM-Metal I/C</v>
          </cell>
        </row>
        <row r="2016">
          <cell r="D2016" t="str">
            <v>316468.25</v>
          </cell>
          <cell r="E2016" t="str">
            <v>MRF SOM-Glass I/C</v>
          </cell>
        </row>
        <row r="2017">
          <cell r="D2017" t="str">
            <v>316468.26</v>
          </cell>
          <cell r="E2017" t="str">
            <v>MRF SOM-Organics I/C</v>
          </cell>
        </row>
        <row r="2018">
          <cell r="D2018" t="str">
            <v>316468.27</v>
          </cell>
          <cell r="E2018" t="str">
            <v>MRF SOM-Other  I/C</v>
          </cell>
        </row>
        <row r="2019">
          <cell r="D2019" t="str">
            <v>316470.0</v>
          </cell>
          <cell r="E2019" t="str">
            <v>MRF Tip Fee-OCC I/C</v>
          </cell>
        </row>
        <row r="2020">
          <cell r="D2020" t="str">
            <v>316471.0</v>
          </cell>
          <cell r="E2020" t="str">
            <v>MRF Tip Fee-ONP I/C</v>
          </cell>
        </row>
        <row r="2021">
          <cell r="D2021" t="str">
            <v>316478.0</v>
          </cell>
          <cell r="E2021" t="str">
            <v>MRF Tip Fee-Other I/C</v>
          </cell>
        </row>
        <row r="2022">
          <cell r="D2022" t="str">
            <v>316478.20</v>
          </cell>
          <cell r="E2022" t="str">
            <v>MRF Tip Fee-Paper I/C</v>
          </cell>
        </row>
        <row r="2023">
          <cell r="D2023" t="str">
            <v>316478.21</v>
          </cell>
          <cell r="E2023" t="str">
            <v>MRF Tip Fee-Plastic I/C</v>
          </cell>
        </row>
        <row r="2024">
          <cell r="D2024" t="str">
            <v>316478.22</v>
          </cell>
          <cell r="E2024" t="str">
            <v>MRF Tip Fee-Aluminum I/C</v>
          </cell>
        </row>
        <row r="2025">
          <cell r="D2025" t="str">
            <v>316478.23</v>
          </cell>
          <cell r="E2025" t="str">
            <v>MRF Tip Fee-Tin I/C</v>
          </cell>
        </row>
        <row r="2026">
          <cell r="D2026" t="str">
            <v>316478.24</v>
          </cell>
          <cell r="E2026" t="str">
            <v>MRF Tip Fee-Metal I/C</v>
          </cell>
        </row>
        <row r="2027">
          <cell r="D2027" t="str">
            <v>316478.25</v>
          </cell>
          <cell r="E2027" t="str">
            <v>MRF Tip Fee-Glass I/C</v>
          </cell>
        </row>
        <row r="2028">
          <cell r="D2028" t="str">
            <v>316478.26</v>
          </cell>
          <cell r="E2028" t="str">
            <v>MRF Tip Fee-Oragnics I/C</v>
          </cell>
        </row>
        <row r="2029">
          <cell r="D2029" t="str">
            <v>316478.27</v>
          </cell>
          <cell r="E2029" t="str">
            <v>MRF Tip Fee-Other  I/C</v>
          </cell>
        </row>
        <row r="2030">
          <cell r="D2030" t="str">
            <v>316479.0</v>
          </cell>
          <cell r="E2030" t="str">
            <v>MRF Tip Fee-Legacy I/C</v>
          </cell>
        </row>
        <row r="2031">
          <cell r="D2031" t="str">
            <v>316498.0</v>
          </cell>
          <cell r="E2031" t="str">
            <v>MRF Oth Rev Legacy I/C</v>
          </cell>
        </row>
        <row r="2032">
          <cell r="D2032" t="str">
            <v>316499.0</v>
          </cell>
          <cell r="E2032" t="str">
            <v>MRF Other I/C</v>
          </cell>
        </row>
        <row r="2033">
          <cell r="D2033" t="str">
            <v>326400.0</v>
          </cell>
          <cell r="E2033" t="str">
            <v>MRF Tip Fees  I/D</v>
          </cell>
        </row>
        <row r="2034">
          <cell r="D2034" t="str">
            <v>326460.0</v>
          </cell>
          <cell r="E2034" t="str">
            <v>MRF SOM-OCC I/D</v>
          </cell>
        </row>
        <row r="2035">
          <cell r="D2035" t="str">
            <v>326461.0</v>
          </cell>
          <cell r="E2035" t="str">
            <v>MRF SOM-ONP I/D</v>
          </cell>
        </row>
        <row r="2036">
          <cell r="D2036" t="str">
            <v>326468.0</v>
          </cell>
          <cell r="E2036" t="str">
            <v>MRF SOM-Other I/D</v>
          </cell>
        </row>
        <row r="2037">
          <cell r="D2037" t="str">
            <v>326468.20</v>
          </cell>
          <cell r="E2037" t="str">
            <v>MRF SOM-Paper I/D</v>
          </cell>
        </row>
        <row r="2038">
          <cell r="D2038" t="str">
            <v>326468.21</v>
          </cell>
          <cell r="E2038" t="str">
            <v>MRF SOM-Plastic I/D</v>
          </cell>
        </row>
        <row r="2039">
          <cell r="D2039" t="str">
            <v>326468.22</v>
          </cell>
          <cell r="E2039" t="str">
            <v>MRF SOM-Aluminum I/D</v>
          </cell>
        </row>
        <row r="2040">
          <cell r="D2040" t="str">
            <v>326468.23</v>
          </cell>
          <cell r="E2040" t="str">
            <v>MRF SOM-Tin I/D</v>
          </cell>
        </row>
        <row r="2041">
          <cell r="D2041" t="str">
            <v>326468.24</v>
          </cell>
          <cell r="E2041" t="str">
            <v>MRF SOM-Metal I/D</v>
          </cell>
        </row>
        <row r="2042">
          <cell r="D2042" t="str">
            <v>326468.25</v>
          </cell>
          <cell r="E2042" t="str">
            <v>MRF SOM-Glass I/D</v>
          </cell>
        </row>
        <row r="2043">
          <cell r="D2043" t="str">
            <v>326468.26</v>
          </cell>
          <cell r="E2043" t="str">
            <v>MRF SOM-Organics I/D</v>
          </cell>
        </row>
        <row r="2044">
          <cell r="D2044" t="str">
            <v>326468.27</v>
          </cell>
          <cell r="E2044" t="str">
            <v>MRF SOM-Other  I/D</v>
          </cell>
        </row>
        <row r="2045">
          <cell r="D2045" t="str">
            <v>326470.0</v>
          </cell>
          <cell r="E2045" t="str">
            <v>MRF Tip Fee-OCC I/D</v>
          </cell>
        </row>
        <row r="2046">
          <cell r="D2046" t="str">
            <v>326471.0</v>
          </cell>
          <cell r="E2046" t="str">
            <v>MRF Tip Fee-ONP I/D</v>
          </cell>
        </row>
        <row r="2047">
          <cell r="D2047" t="str">
            <v>326478.0</v>
          </cell>
          <cell r="E2047" t="str">
            <v>MRF Tip Fee-Other I/D</v>
          </cell>
        </row>
        <row r="2048">
          <cell r="D2048" t="str">
            <v>326478.20</v>
          </cell>
          <cell r="E2048" t="str">
            <v>MRF Tip Fee-Paper I/D</v>
          </cell>
        </row>
        <row r="2049">
          <cell r="D2049" t="str">
            <v>326478.21</v>
          </cell>
          <cell r="E2049" t="str">
            <v>MRF Tip Fee-Plastic I/D</v>
          </cell>
        </row>
        <row r="2050">
          <cell r="D2050" t="str">
            <v>326478.22</v>
          </cell>
          <cell r="E2050" t="str">
            <v>MRF Tip Fee-Aluminum I/D</v>
          </cell>
        </row>
        <row r="2051">
          <cell r="D2051" t="str">
            <v>326478.23</v>
          </cell>
          <cell r="E2051" t="str">
            <v>MRF Tip Fee-Tin I/D</v>
          </cell>
        </row>
        <row r="2052">
          <cell r="D2052" t="str">
            <v>326478.24</v>
          </cell>
          <cell r="E2052" t="str">
            <v>MRF Tip Fee-Metal I/D</v>
          </cell>
        </row>
        <row r="2053">
          <cell r="D2053" t="str">
            <v>326478.25</v>
          </cell>
          <cell r="E2053" t="str">
            <v>MRF Tip Fee-Glass I/D</v>
          </cell>
        </row>
        <row r="2054">
          <cell r="D2054" t="str">
            <v>326478.26</v>
          </cell>
          <cell r="E2054" t="str">
            <v>MRF Tip Fee-Organics I/D</v>
          </cell>
        </row>
        <row r="2055">
          <cell r="D2055" t="str">
            <v>326478.27</v>
          </cell>
          <cell r="E2055" t="str">
            <v>MRF Tip Fee-Other  I/D</v>
          </cell>
        </row>
        <row r="2056">
          <cell r="D2056" t="str">
            <v>326499.0</v>
          </cell>
          <cell r="E2056" t="str">
            <v>MRF Other I/D</v>
          </cell>
        </row>
        <row r="2057">
          <cell r="D2057" t="str">
            <v>406490.0</v>
          </cell>
          <cell r="E2057" t="str">
            <v>MRF FF Non-Pass Thrgh O/S</v>
          </cell>
        </row>
        <row r="2058">
          <cell r="D2058" t="str">
            <v>406419.0</v>
          </cell>
          <cell r="E2058" t="str">
            <v>MRF Host Fees O/S</v>
          </cell>
        </row>
        <row r="2059">
          <cell r="D2059" t="str">
            <v>406497.0</v>
          </cell>
          <cell r="E2059" t="str">
            <v>MRF CGS Resale-NwAssts O/S</v>
          </cell>
        </row>
        <row r="2060">
          <cell r="D2060" t="str">
            <v>406499.0</v>
          </cell>
          <cell r="E2060" t="str">
            <v>MRF COGS Other O/S</v>
          </cell>
        </row>
        <row r="2061">
          <cell r="D2061" t="str">
            <v>416499.0</v>
          </cell>
          <cell r="E2061" t="str">
            <v>MRF COGS Other Inter/C</v>
          </cell>
        </row>
        <row r="2062">
          <cell r="D2062" t="str">
            <v>426499.0</v>
          </cell>
          <cell r="E2062" t="str">
            <v>MRF COGS Other Intra/D</v>
          </cell>
        </row>
        <row r="2063">
          <cell r="D2063" t="str">
            <v>406400.0</v>
          </cell>
          <cell r="E2063" t="str">
            <v>MRF Disposal O/S</v>
          </cell>
        </row>
        <row r="2064">
          <cell r="D2064" t="str">
            <v>416400.0</v>
          </cell>
          <cell r="E2064" t="str">
            <v>MRF Disposal Inter/C</v>
          </cell>
        </row>
        <row r="2065">
          <cell r="D2065" t="str">
            <v>426400.0</v>
          </cell>
          <cell r="E2065" t="str">
            <v>MRF Disposal Intra/D</v>
          </cell>
        </row>
        <row r="2066">
          <cell r="D2066" t="str">
            <v>406460.0</v>
          </cell>
          <cell r="E2066" t="str">
            <v>MRF COGS Rec OCC O/S</v>
          </cell>
        </row>
        <row r="2067">
          <cell r="D2067" t="str">
            <v>416460.0</v>
          </cell>
          <cell r="E2067" t="str">
            <v>MRF COGS Rec OCC Inter/C</v>
          </cell>
        </row>
        <row r="2068">
          <cell r="D2068" t="str">
            <v>426460.0</v>
          </cell>
          <cell r="E2068" t="str">
            <v>MRF COGS Rec OCC Intra/D</v>
          </cell>
        </row>
        <row r="2069">
          <cell r="D2069" t="str">
            <v>406461.0</v>
          </cell>
          <cell r="E2069" t="str">
            <v>MRF COGS Rec ONP O/S</v>
          </cell>
        </row>
        <row r="2070">
          <cell r="D2070" t="str">
            <v>416461.0</v>
          </cell>
          <cell r="E2070" t="str">
            <v>MRF COGS Rec ONP Inter/C</v>
          </cell>
        </row>
        <row r="2071">
          <cell r="D2071" t="str">
            <v>426461.0</v>
          </cell>
          <cell r="E2071" t="str">
            <v>MRF COGS Rec ONP Intra/D</v>
          </cell>
        </row>
        <row r="2072">
          <cell r="D2072" t="str">
            <v>406468.0</v>
          </cell>
          <cell r="E2072" t="str">
            <v>MRF COGS Recylng-Other O/S</v>
          </cell>
        </row>
        <row r="2073">
          <cell r="D2073" t="str">
            <v>406468.20</v>
          </cell>
          <cell r="E2073" t="str">
            <v>MRF COGS Paper O/S</v>
          </cell>
        </row>
        <row r="2074">
          <cell r="D2074" t="str">
            <v>406468.21</v>
          </cell>
          <cell r="E2074" t="str">
            <v>MRF COGS Plastic O/S</v>
          </cell>
        </row>
        <row r="2075">
          <cell r="D2075" t="str">
            <v>406468.22</v>
          </cell>
          <cell r="E2075" t="str">
            <v>MRF COGS Aluminum O/S</v>
          </cell>
        </row>
        <row r="2076">
          <cell r="D2076" t="str">
            <v>406468.23</v>
          </cell>
          <cell r="E2076" t="str">
            <v>MRF COGS Tin O/S</v>
          </cell>
        </row>
        <row r="2077">
          <cell r="D2077" t="str">
            <v>406468.24</v>
          </cell>
          <cell r="E2077" t="str">
            <v>MRF COGS Metal O/S</v>
          </cell>
        </row>
        <row r="2078">
          <cell r="D2078" t="str">
            <v>406468.25</v>
          </cell>
          <cell r="E2078" t="str">
            <v>MRF COGS Glass O/S</v>
          </cell>
        </row>
        <row r="2079">
          <cell r="D2079" t="str">
            <v>406468.26</v>
          </cell>
          <cell r="E2079" t="str">
            <v>MRF COGS Organics O/S</v>
          </cell>
        </row>
        <row r="2080">
          <cell r="D2080" t="str">
            <v>406468.27</v>
          </cell>
          <cell r="E2080" t="str">
            <v>MRF COGS  Other O/S</v>
          </cell>
        </row>
        <row r="2081">
          <cell r="D2081" t="str">
            <v>406469.0</v>
          </cell>
          <cell r="E2081" t="str">
            <v>MRF COGS Legacy O/S</v>
          </cell>
        </row>
        <row r="2082">
          <cell r="D2082" t="str">
            <v>416468.0</v>
          </cell>
          <cell r="E2082" t="str">
            <v>MRF COGS Recylng-Other Inter/C</v>
          </cell>
        </row>
        <row r="2083">
          <cell r="D2083" t="str">
            <v>416468.20</v>
          </cell>
          <cell r="E2083" t="str">
            <v>MRF COGS Rec Inter/C OthPaper</v>
          </cell>
        </row>
        <row r="2084">
          <cell r="D2084" t="str">
            <v>416468.21</v>
          </cell>
          <cell r="E2084" t="str">
            <v>MRF COGS Rec Inter/C Plastic</v>
          </cell>
        </row>
        <row r="2085">
          <cell r="D2085" t="str">
            <v>416468.22</v>
          </cell>
          <cell r="E2085" t="str">
            <v>MRF COGS Rec Inter/C Aluminum</v>
          </cell>
        </row>
        <row r="2086">
          <cell r="D2086" t="str">
            <v>416468.23</v>
          </cell>
          <cell r="E2086" t="str">
            <v>MRF COGS Rec Inter/C Tin</v>
          </cell>
        </row>
        <row r="2087">
          <cell r="D2087" t="str">
            <v>416468.24</v>
          </cell>
          <cell r="E2087" t="str">
            <v>MRF COGS Rec Inter/C OthMetal</v>
          </cell>
        </row>
        <row r="2088">
          <cell r="D2088" t="str">
            <v>416468.25</v>
          </cell>
          <cell r="E2088" t="str">
            <v>MRF COGS Rec Inter/C Glass</v>
          </cell>
        </row>
        <row r="2089">
          <cell r="D2089" t="str">
            <v>416468.26</v>
          </cell>
          <cell r="E2089" t="str">
            <v>MRF COGS Rec Inter/C Organics</v>
          </cell>
        </row>
        <row r="2090">
          <cell r="D2090" t="str">
            <v>416468.27</v>
          </cell>
          <cell r="E2090" t="str">
            <v>MRF COGS Rec Inter/C Other</v>
          </cell>
        </row>
        <row r="2091">
          <cell r="D2091" t="str">
            <v>426468.0</v>
          </cell>
          <cell r="E2091" t="str">
            <v>MRF COGS Recylng-Other Intra/D</v>
          </cell>
        </row>
        <row r="2092">
          <cell r="D2092" t="str">
            <v>426468.20</v>
          </cell>
          <cell r="E2092" t="str">
            <v>MRF COGS Rec Intra/D OthPaper</v>
          </cell>
        </row>
        <row r="2093">
          <cell r="D2093" t="str">
            <v>426468.21</v>
          </cell>
          <cell r="E2093" t="str">
            <v>MRF COGS Rec Intra/D Plastic</v>
          </cell>
        </row>
        <row r="2094">
          <cell r="D2094" t="str">
            <v>426468.22</v>
          </cell>
          <cell r="E2094" t="str">
            <v>MRF COGS Rec Intra/D Aluminum</v>
          </cell>
        </row>
        <row r="2095">
          <cell r="D2095" t="str">
            <v>426468.23</v>
          </cell>
          <cell r="E2095" t="str">
            <v>MRF COGS Rec Intra/D Tin</v>
          </cell>
        </row>
        <row r="2096">
          <cell r="D2096" t="str">
            <v>426468.24</v>
          </cell>
          <cell r="E2096" t="str">
            <v>MRF COGS Rec Intra/D OthMetal</v>
          </cell>
        </row>
        <row r="2097">
          <cell r="D2097" t="str">
            <v>426468.25</v>
          </cell>
          <cell r="E2097" t="str">
            <v>MRF COGS Rec Intra/D Glass</v>
          </cell>
        </row>
        <row r="2098">
          <cell r="D2098" t="str">
            <v>426468.26</v>
          </cell>
          <cell r="E2098" t="str">
            <v>MRF COGS Rec Intra/D Organics</v>
          </cell>
        </row>
        <row r="2099">
          <cell r="D2099" t="str">
            <v>426468.27</v>
          </cell>
          <cell r="E2099" t="str">
            <v>MRF COGS Rec Intra/D Other</v>
          </cell>
        </row>
        <row r="2100">
          <cell r="D2100" t="str">
            <v>406492.0</v>
          </cell>
          <cell r="E2100" t="str">
            <v>MRF Subcontract O/S</v>
          </cell>
        </row>
        <row r="2101">
          <cell r="D2101" t="str">
            <v>426492.0</v>
          </cell>
          <cell r="E2101" t="str">
            <v>MRF Subcontract Intra/D</v>
          </cell>
        </row>
        <row r="2102">
          <cell r="D2102" t="str">
            <v>406494.0</v>
          </cell>
          <cell r="E2102" t="str">
            <v>MRF Inactive</v>
          </cell>
        </row>
        <row r="2103">
          <cell r="D2103" t="str">
            <v>406495.0</v>
          </cell>
          <cell r="E2103" t="str">
            <v>MRF 3rd Party Hauling O/S</v>
          </cell>
        </row>
        <row r="2104">
          <cell r="D2104" t="str">
            <v>416492.0</v>
          </cell>
          <cell r="E2104" t="str">
            <v>MRF Subcontract Inter/C</v>
          </cell>
        </row>
        <row r="2105">
          <cell r="D2105" t="str">
            <v>416495.0</v>
          </cell>
          <cell r="E2105" t="str">
            <v>MRF 3rd Party Hauling I/C</v>
          </cell>
        </row>
        <row r="2106">
          <cell r="D2106" t="str">
            <v>81640.0</v>
          </cell>
          <cell r="E2106" t="str">
            <v>MRF Drivers</v>
          </cell>
        </row>
        <row r="2107">
          <cell r="D2107" t="str">
            <v>81641.0</v>
          </cell>
          <cell r="E2107" t="str">
            <v>MRF Helpers</v>
          </cell>
        </row>
        <row r="2108">
          <cell r="D2108" t="str">
            <v>64200.0</v>
          </cell>
          <cell r="E2108" t="str">
            <v>MRF-Waste Tns Recd O/S</v>
          </cell>
        </row>
        <row r="2109">
          <cell r="D2109" t="str">
            <v>64201.0</v>
          </cell>
          <cell r="E2109" t="str">
            <v>MRF-Waste Tns Recd I/C</v>
          </cell>
        </row>
        <row r="2110">
          <cell r="D2110" t="str">
            <v>64300.0</v>
          </cell>
          <cell r="E2110" t="str">
            <v>MRF-OCC Tns Recd O/S</v>
          </cell>
        </row>
        <row r="2111">
          <cell r="D2111" t="str">
            <v>64301.0</v>
          </cell>
          <cell r="E2111" t="str">
            <v>MRF-OCC Tns Recd I/C</v>
          </cell>
        </row>
        <row r="2112">
          <cell r="D2112" t="str">
            <v>64302.0</v>
          </cell>
          <cell r="E2112" t="str">
            <v>MRF-ONP Tns Recd O/S</v>
          </cell>
        </row>
        <row r="2113">
          <cell r="D2113" t="str">
            <v>64303.0</v>
          </cell>
          <cell r="E2113" t="str">
            <v>MRF-ONP Tns Recd I/C</v>
          </cell>
        </row>
        <row r="2114">
          <cell r="D2114" t="str">
            <v>64338.0</v>
          </cell>
          <cell r="E2114" t="str">
            <v>MRF-RecylOth Tns Recd O/S</v>
          </cell>
        </row>
        <row r="2115">
          <cell r="D2115" t="str">
            <v>64339.0</v>
          </cell>
          <cell r="E2115" t="str">
            <v>MRF-RecylOth Tns Recd I/C</v>
          </cell>
        </row>
        <row r="2116">
          <cell r="D2116" t="str">
            <v>64220.0</v>
          </cell>
          <cell r="E2116" t="str">
            <v>MRF-Disposal Tns O/S</v>
          </cell>
        </row>
        <row r="2117">
          <cell r="D2117" t="str">
            <v>64221.0</v>
          </cell>
          <cell r="E2117" t="str">
            <v>MRF-Disposal Tns I/C</v>
          </cell>
        </row>
        <row r="2118">
          <cell r="D2118" t="str">
            <v>64350.0</v>
          </cell>
          <cell r="E2118" t="str">
            <v>MRF-OCC Tns Sold O/S</v>
          </cell>
        </row>
        <row r="2119">
          <cell r="D2119" t="str">
            <v>64351.0</v>
          </cell>
          <cell r="E2119" t="str">
            <v>MRF-OCC Tns Sold I/C</v>
          </cell>
        </row>
        <row r="2120">
          <cell r="D2120" t="str">
            <v>64352.0</v>
          </cell>
          <cell r="E2120" t="str">
            <v>MRF-ONP Tns Sold O/S</v>
          </cell>
        </row>
        <row r="2121">
          <cell r="D2121" t="str">
            <v>64353.0</v>
          </cell>
          <cell r="E2121" t="str">
            <v>MRF-ONP Tns Sold-I/C</v>
          </cell>
        </row>
        <row r="2122">
          <cell r="D2122" t="str">
            <v>64378.0</v>
          </cell>
          <cell r="E2122" t="str">
            <v>MRF-RecylOth Tns Sold O/S</v>
          </cell>
        </row>
        <row r="2123">
          <cell r="D2123" t="str">
            <v>64379.0</v>
          </cell>
          <cell r="E2123" t="str">
            <v>MRF-RecylOth Tns Sold I/C</v>
          </cell>
        </row>
        <row r="2124">
          <cell r="D2124" t="str">
            <v>64500.0</v>
          </cell>
          <cell r="E2124" t="str">
            <v>MRF-Rate Increase</v>
          </cell>
        </row>
        <row r="2125">
          <cell r="D2125" t="str">
            <v>64501.0</v>
          </cell>
          <cell r="E2125" t="str">
            <v>MRF-Fuel Rate Increase</v>
          </cell>
        </row>
        <row r="2126">
          <cell r="D2126" t="str">
            <v>64502.0</v>
          </cell>
          <cell r="E2126" t="str">
            <v>MRF-Env Rate Increase</v>
          </cell>
        </row>
        <row r="2127">
          <cell r="D2127" t="str">
            <v>64020.0</v>
          </cell>
          <cell r="E2127" t="str">
            <v>InActive3</v>
          </cell>
        </row>
        <row r="2128">
          <cell r="D2128" t="str">
            <v>64025.0</v>
          </cell>
          <cell r="E2128" t="str">
            <v>InActive :</v>
          </cell>
        </row>
        <row r="2129">
          <cell r="D2129" t="str">
            <v>64205.0</v>
          </cell>
          <cell r="E2129" t="str">
            <v>InActive  .</v>
          </cell>
        </row>
        <row r="2130">
          <cell r="D2130" t="str">
            <v>64196.0</v>
          </cell>
          <cell r="E2130" t="str">
            <v>MRF-Tractor/Ave Age</v>
          </cell>
        </row>
        <row r="2131">
          <cell r="D2131" t="str">
            <v>64197.0</v>
          </cell>
          <cell r="E2131" t="str">
            <v>MRF-Loader/Ave Age</v>
          </cell>
        </row>
        <row r="2132">
          <cell r="D2132" t="str">
            <v>64980.0</v>
          </cell>
          <cell r="E2132" t="str">
            <v>MRF-PI Rest</v>
          </cell>
        </row>
        <row r="2133">
          <cell r="D2133" t="str">
            <v>64981.0</v>
          </cell>
          <cell r="E2133" t="str">
            <v>MRF-PI Open</v>
          </cell>
        </row>
        <row r="2134">
          <cell r="D2134" t="str">
            <v>64989.0</v>
          </cell>
          <cell r="E2134" t="str">
            <v>MRF-Internal PI</v>
          </cell>
        </row>
        <row r="2135">
          <cell r="D2135" t="str">
            <v>64990.0</v>
          </cell>
          <cell r="E2135" t="str">
            <v>MRF-Franch/Muni PI</v>
          </cell>
        </row>
        <row r="2136">
          <cell r="D2136" t="str">
            <v>64995.10</v>
          </cell>
          <cell r="E2136" t="str">
            <v>MRF-Restrict</v>
          </cell>
        </row>
        <row r="2137">
          <cell r="D2137" t="str">
            <v>64995.40</v>
          </cell>
          <cell r="E2137" t="str">
            <v>MRF-w/o Restrict</v>
          </cell>
        </row>
        <row r="2138">
          <cell r="D2138" t="str">
            <v>64995.90</v>
          </cell>
          <cell r="E2138" t="str">
            <v>MRF-Franch/Muni</v>
          </cell>
        </row>
        <row r="2139">
          <cell r="D2139" t="str">
            <v>64995.200</v>
          </cell>
          <cell r="E2139" t="str">
            <v>MRF-Internal PI.</v>
          </cell>
        </row>
        <row r="2140">
          <cell r="D2140" t="str">
            <v>64996.10</v>
          </cell>
          <cell r="E2140" t="str">
            <v>MRF-Rev Restrict</v>
          </cell>
        </row>
        <row r="2141">
          <cell r="D2141" t="str">
            <v>64996.40</v>
          </cell>
          <cell r="E2141" t="str">
            <v>MRF-Rev w/o Restrict</v>
          </cell>
        </row>
        <row r="2142">
          <cell r="D2142" t="str">
            <v>64996.90</v>
          </cell>
          <cell r="E2142" t="str">
            <v>MRF-Rev Franch/Muni</v>
          </cell>
        </row>
        <row r="2143">
          <cell r="D2143" t="str">
            <v>64000.0</v>
          </cell>
          <cell r="E2143" t="str">
            <v>MRF-Workdays</v>
          </cell>
        </row>
        <row r="2144">
          <cell r="D2144" t="str">
            <v>64007.0</v>
          </cell>
          <cell r="E2144" t="str">
            <v>MRF-# of MRFs</v>
          </cell>
        </row>
        <row r="2145">
          <cell r="D2145" t="str">
            <v>64015.0</v>
          </cell>
          <cell r="E2145" t="str">
            <v>MRF-Customers</v>
          </cell>
        </row>
        <row r="2146">
          <cell r="D2146" t="str">
            <v>64100.0</v>
          </cell>
          <cell r="E2146" t="str">
            <v>MRF-Trucks/Roll-Off</v>
          </cell>
        </row>
        <row r="2147">
          <cell r="D2147" t="str">
            <v>64120.0</v>
          </cell>
          <cell r="E2147" t="str">
            <v>MRF-Trucks/Recycle</v>
          </cell>
        </row>
        <row r="2148">
          <cell r="D2148" t="str">
            <v>64122.0</v>
          </cell>
          <cell r="E2148" t="str">
            <v>MRF-Trucks/RPV Other</v>
          </cell>
        </row>
        <row r="2149">
          <cell r="D2149" t="str">
            <v>64125.0</v>
          </cell>
          <cell r="E2149" t="str">
            <v>MRF-Tractors</v>
          </cell>
        </row>
        <row r="2150">
          <cell r="D2150" t="str">
            <v>64126.0</v>
          </cell>
          <cell r="E2150" t="str">
            <v>MRF-Trailers</v>
          </cell>
        </row>
        <row r="2151">
          <cell r="D2151" t="str">
            <v>64132.0</v>
          </cell>
          <cell r="E2151" t="str">
            <v>MRF-Dozers</v>
          </cell>
        </row>
        <row r="2152">
          <cell r="D2152" t="str">
            <v>64133.0</v>
          </cell>
          <cell r="E2152" t="str">
            <v>MRF-Backhoes</v>
          </cell>
        </row>
        <row r="2153">
          <cell r="D2153" t="str">
            <v>64134.0</v>
          </cell>
          <cell r="E2153" t="str">
            <v>MRF-Excavators</v>
          </cell>
        </row>
        <row r="2154">
          <cell r="D2154" t="str">
            <v>64135.0</v>
          </cell>
          <cell r="E2154" t="str">
            <v>MRF-Skid Steer Loader</v>
          </cell>
        </row>
        <row r="2155">
          <cell r="D2155" t="str">
            <v>64136.0</v>
          </cell>
          <cell r="E2155" t="str">
            <v>MRF-Wheel Loaders</v>
          </cell>
        </row>
        <row r="2156">
          <cell r="D2156" t="str">
            <v>306910.0</v>
          </cell>
          <cell r="E2156" t="str">
            <v>NC Tip Fees O/S</v>
          </cell>
        </row>
        <row r="2157">
          <cell r="D2157" t="str">
            <v>306920.0</v>
          </cell>
          <cell r="E2157" t="str">
            <v>NC Remediation O/S</v>
          </cell>
        </row>
        <row r="2158">
          <cell r="D2158" t="str">
            <v>306930.0</v>
          </cell>
          <cell r="E2158" t="str">
            <v>NC Construction O/S</v>
          </cell>
        </row>
        <row r="2159">
          <cell r="D2159" t="str">
            <v>306944.0</v>
          </cell>
          <cell r="E2159" t="str">
            <v>NC Composting O/S</v>
          </cell>
        </row>
        <row r="2160">
          <cell r="D2160" t="str">
            <v>306944.40</v>
          </cell>
          <cell r="E2160" t="str">
            <v>NC Compost-Bulk O/S</v>
          </cell>
        </row>
        <row r="2161">
          <cell r="D2161" t="str">
            <v>306944.50</v>
          </cell>
          <cell r="E2161" t="str">
            <v>NC Compost-Bagged O/S</v>
          </cell>
        </row>
        <row r="2162">
          <cell r="D2162" t="str">
            <v>306944.60</v>
          </cell>
          <cell r="E2162" t="str">
            <v>NC Compost-Stn/Rock O/S</v>
          </cell>
        </row>
        <row r="2163">
          <cell r="D2163" t="str">
            <v>306944.70</v>
          </cell>
          <cell r="E2163" t="str">
            <v>NC Compost-Frwood O/S</v>
          </cell>
        </row>
        <row r="2164">
          <cell r="D2164" t="str">
            <v>306980.0</v>
          </cell>
          <cell r="E2164" t="str">
            <v>NC Cust Discounts O/S</v>
          </cell>
        </row>
        <row r="2165">
          <cell r="D2165" t="str">
            <v>306982.0</v>
          </cell>
          <cell r="E2165" t="str">
            <v>NC Vol Incentive O/S</v>
          </cell>
        </row>
        <row r="2166">
          <cell r="D2166" t="str">
            <v>306990.0</v>
          </cell>
          <cell r="E2166" t="str">
            <v>NC FF Pass Thru O/S</v>
          </cell>
        </row>
        <row r="2167">
          <cell r="D2167" t="str">
            <v>306992.0</v>
          </cell>
          <cell r="E2167" t="str">
            <v>NC Rent O/S</v>
          </cell>
        </row>
        <row r="2168">
          <cell r="D2168" t="str">
            <v>306995.0</v>
          </cell>
          <cell r="E2168" t="str">
            <v>NC Env Fee O/S</v>
          </cell>
        </row>
        <row r="2169">
          <cell r="D2169" t="str">
            <v>306996.0</v>
          </cell>
          <cell r="E2169" t="str">
            <v>NC Fuel Fee O/S</v>
          </cell>
        </row>
        <row r="2170">
          <cell r="D2170" t="str">
            <v>306997.0</v>
          </cell>
          <cell r="E2170" t="str">
            <v>NC Resale-NwAssts O/S</v>
          </cell>
        </row>
        <row r="2171">
          <cell r="D2171" t="str">
            <v>306998.0</v>
          </cell>
          <cell r="E2171" t="str">
            <v>NC Donated Services</v>
          </cell>
        </row>
        <row r="2172">
          <cell r="D2172" t="str">
            <v>306999.0</v>
          </cell>
          <cell r="E2172" t="str">
            <v>NC Othr O/S</v>
          </cell>
        </row>
        <row r="2173">
          <cell r="D2173" t="str">
            <v>316910.0</v>
          </cell>
          <cell r="E2173" t="str">
            <v>NC Tip Fees I/C</v>
          </cell>
        </row>
        <row r="2174">
          <cell r="D2174" t="str">
            <v>316920.0</v>
          </cell>
          <cell r="E2174" t="str">
            <v>NC Remediation I/C</v>
          </cell>
        </row>
        <row r="2175">
          <cell r="D2175" t="str">
            <v>316930.0</v>
          </cell>
          <cell r="E2175" t="str">
            <v>NC Construction I/C</v>
          </cell>
        </row>
        <row r="2176">
          <cell r="D2176" t="str">
            <v>316944.0</v>
          </cell>
          <cell r="E2176" t="str">
            <v>NC Composting I/C</v>
          </cell>
        </row>
        <row r="2177">
          <cell r="D2177" t="str">
            <v>316992.0</v>
          </cell>
          <cell r="E2177" t="str">
            <v>NC Rent I/C</v>
          </cell>
        </row>
        <row r="2178">
          <cell r="D2178" t="str">
            <v>316998.0</v>
          </cell>
          <cell r="E2178" t="str">
            <v>NC Oth Rev Legacy I/C</v>
          </cell>
        </row>
        <row r="2179">
          <cell r="D2179" t="str">
            <v>316999.0</v>
          </cell>
          <cell r="E2179" t="str">
            <v>NC Othr I/C</v>
          </cell>
        </row>
        <row r="2180">
          <cell r="D2180" t="str">
            <v>326910.0</v>
          </cell>
          <cell r="E2180" t="str">
            <v>NC Tip Fees I/D</v>
          </cell>
        </row>
        <row r="2181">
          <cell r="D2181" t="str">
            <v>326920.0</v>
          </cell>
          <cell r="E2181" t="str">
            <v>NC Remediation I/D</v>
          </cell>
        </row>
        <row r="2182">
          <cell r="D2182" t="str">
            <v>326944.0</v>
          </cell>
          <cell r="E2182" t="str">
            <v>NC Composting I/D</v>
          </cell>
        </row>
        <row r="2183">
          <cell r="D2183" t="str">
            <v>326992.0</v>
          </cell>
          <cell r="E2183" t="str">
            <v>NC Rent I/D</v>
          </cell>
        </row>
        <row r="2184">
          <cell r="D2184" t="str">
            <v>326999.0</v>
          </cell>
          <cell r="E2184" t="str">
            <v>NC Other I/D</v>
          </cell>
        </row>
        <row r="2185">
          <cell r="D2185" t="str">
            <v>69146.0</v>
          </cell>
          <cell r="E2185" t="str">
            <v>NC-Drivers</v>
          </cell>
        </row>
        <row r="2186">
          <cell r="D2186" t="str">
            <v>69147.0</v>
          </cell>
          <cell r="E2186" t="str">
            <v>NC-Helpers</v>
          </cell>
        </row>
        <row r="2187">
          <cell r="D2187" t="str">
            <v>406990.0</v>
          </cell>
          <cell r="E2187" t="str">
            <v>NC FF Non-Pass Thru O/S</v>
          </cell>
        </row>
        <row r="2188">
          <cell r="D2188" t="str">
            <v>406997.0</v>
          </cell>
          <cell r="E2188" t="str">
            <v>NC COGS Resale-NwAssts O/S</v>
          </cell>
        </row>
        <row r="2189">
          <cell r="D2189" t="str">
            <v>406999.0</v>
          </cell>
          <cell r="E2189" t="str">
            <v>NC COGS Other O/S</v>
          </cell>
        </row>
        <row r="2190">
          <cell r="D2190" t="str">
            <v>416999.0</v>
          </cell>
          <cell r="E2190" t="str">
            <v>NC CGS Other I/C</v>
          </cell>
        </row>
        <row r="2191">
          <cell r="D2191" t="str">
            <v>426999.0</v>
          </cell>
          <cell r="E2191" t="str">
            <v>NC COGS Other Intra/D</v>
          </cell>
        </row>
        <row r="2192">
          <cell r="D2192" t="str">
            <v>406900.0</v>
          </cell>
          <cell r="E2192" t="str">
            <v>NC Disposal O/S</v>
          </cell>
        </row>
        <row r="2193">
          <cell r="D2193" t="str">
            <v>416900.0</v>
          </cell>
          <cell r="E2193" t="str">
            <v>NC Disposal I/C</v>
          </cell>
        </row>
        <row r="2194">
          <cell r="D2194" t="str">
            <v>426900.0</v>
          </cell>
          <cell r="E2194" t="str">
            <v>NC Disposal Intra/D</v>
          </cell>
        </row>
        <row r="2195">
          <cell r="D2195" t="str">
            <v>406992.0</v>
          </cell>
          <cell r="E2195" t="str">
            <v>NC Subcontract O/S</v>
          </cell>
        </row>
        <row r="2196">
          <cell r="D2196" t="str">
            <v>406994.0</v>
          </cell>
          <cell r="E2196" t="str">
            <v>NC Hauling O/S</v>
          </cell>
        </row>
        <row r="2197">
          <cell r="D2197" t="str">
            <v>406920.0</v>
          </cell>
          <cell r="E2197" t="str">
            <v>NC CGS Remediation O/S</v>
          </cell>
        </row>
        <row r="2198">
          <cell r="D2198" t="str">
            <v>406930.0</v>
          </cell>
          <cell r="E2198" t="str">
            <v>NC CGS Construction O/S</v>
          </cell>
        </row>
        <row r="2199">
          <cell r="D2199" t="str">
            <v>416920.0</v>
          </cell>
          <cell r="E2199" t="str">
            <v>NC CGS Remediation I/C</v>
          </cell>
        </row>
        <row r="2200">
          <cell r="D2200" t="str">
            <v>416930.0</v>
          </cell>
          <cell r="E2200" t="str">
            <v>NC CGS Construction I/C</v>
          </cell>
        </row>
        <row r="2201">
          <cell r="D2201" t="str">
            <v>406940.0</v>
          </cell>
          <cell r="E2201" t="str">
            <v>Inactive - Do Not Use</v>
          </cell>
        </row>
        <row r="2202">
          <cell r="D2202" t="str">
            <v>406944.0</v>
          </cell>
          <cell r="E2202" t="str">
            <v>NC COGS Composting O/S</v>
          </cell>
        </row>
        <row r="2203">
          <cell r="D2203" t="str">
            <v>406944.40</v>
          </cell>
          <cell r="E2203" t="str">
            <v>NC COGS Bulk O/S</v>
          </cell>
        </row>
        <row r="2204">
          <cell r="D2204" t="str">
            <v>406944.50</v>
          </cell>
          <cell r="E2204" t="str">
            <v>NC COGS Bagged O/S</v>
          </cell>
        </row>
        <row r="2205">
          <cell r="D2205" t="str">
            <v>406944.60</v>
          </cell>
          <cell r="E2205" t="str">
            <v>NC COGS Stone O/S</v>
          </cell>
        </row>
        <row r="2206">
          <cell r="D2206" t="str">
            <v>406944.70</v>
          </cell>
          <cell r="E2206" t="str">
            <v>NC COGS Firewood O/S</v>
          </cell>
        </row>
        <row r="2207">
          <cell r="D2207" t="str">
            <v>416944.0</v>
          </cell>
          <cell r="E2207" t="str">
            <v>NC CGS Compost I/C</v>
          </cell>
        </row>
        <row r="2208">
          <cell r="D2208" t="str">
            <v>406946.0</v>
          </cell>
          <cell r="E2208" t="str">
            <v>NC PO Variance O/S</v>
          </cell>
        </row>
        <row r="2209">
          <cell r="D2209" t="str">
            <v>406946.40</v>
          </cell>
          <cell r="E2209" t="str">
            <v>NC PO Var Bulk O/S</v>
          </cell>
        </row>
        <row r="2210">
          <cell r="D2210" t="str">
            <v>406946.50</v>
          </cell>
          <cell r="E2210" t="str">
            <v>NC PO Var Bagged O/S</v>
          </cell>
        </row>
        <row r="2211">
          <cell r="D2211" t="str">
            <v>406946.60</v>
          </cell>
          <cell r="E2211" t="str">
            <v>NC PO Var Stone O/S</v>
          </cell>
        </row>
        <row r="2212">
          <cell r="D2212" t="str">
            <v>406946.70</v>
          </cell>
          <cell r="E2212" t="str">
            <v>NC PO Var Firewood O/S</v>
          </cell>
        </row>
        <row r="2213">
          <cell r="D2213" t="str">
            <v>406949.0</v>
          </cell>
          <cell r="E2213" t="str">
            <v>NC Inv Adj O/S</v>
          </cell>
        </row>
        <row r="2214">
          <cell r="D2214" t="str">
            <v>406949.40</v>
          </cell>
          <cell r="E2214" t="str">
            <v>NC Inv Adj Bulk O/S</v>
          </cell>
        </row>
        <row r="2215">
          <cell r="D2215" t="str">
            <v>406949.50</v>
          </cell>
          <cell r="E2215" t="str">
            <v>NC Inv Adj Bagged O/S</v>
          </cell>
        </row>
        <row r="2216">
          <cell r="D2216" t="str">
            <v>406949.60</v>
          </cell>
          <cell r="E2216" t="str">
            <v>NC Inv Adj Stone O/S</v>
          </cell>
        </row>
        <row r="2217">
          <cell r="D2217" t="str">
            <v>406949.70</v>
          </cell>
          <cell r="E2217" t="str">
            <v>NC Inv Adj Firewood O/S</v>
          </cell>
        </row>
        <row r="2218">
          <cell r="D2218" t="str">
            <v>406950.0</v>
          </cell>
          <cell r="E2218" t="str">
            <v>NC Contra-Letco O/S</v>
          </cell>
        </row>
        <row r="2219">
          <cell r="D2219" t="str">
            <v>406950.10</v>
          </cell>
          <cell r="E2219" t="str">
            <v>NC Contra-Labor O/S</v>
          </cell>
        </row>
        <row r="2220">
          <cell r="D2220" t="str">
            <v>406950.20</v>
          </cell>
          <cell r="E2220" t="str">
            <v>NC Contra-Variable O/S</v>
          </cell>
        </row>
        <row r="2221">
          <cell r="D2221" t="str">
            <v>406950.30</v>
          </cell>
          <cell r="E2221" t="str">
            <v>NC Contra-Fixed O/S</v>
          </cell>
        </row>
        <row r="2222">
          <cell r="D2222" t="str">
            <v>69500.0</v>
          </cell>
          <cell r="E2222" t="str">
            <v>NC-Rate Increase</v>
          </cell>
        </row>
        <row r="2223">
          <cell r="D2223" t="str">
            <v>69501.0</v>
          </cell>
          <cell r="E2223" t="str">
            <v>NC-Fuel Rate Increase</v>
          </cell>
        </row>
        <row r="2224">
          <cell r="D2224" t="str">
            <v>69502.0</v>
          </cell>
          <cell r="E2224" t="str">
            <v>NC-Env Rate Increase</v>
          </cell>
        </row>
        <row r="2225">
          <cell r="D2225" t="str">
            <v>69008.0</v>
          </cell>
          <cell r="E2225" t="str">
            <v>NC-# Composting Fac</v>
          </cell>
        </row>
        <row r="2226">
          <cell r="D2226" t="str">
            <v>69009.0</v>
          </cell>
          <cell r="E2226" t="str">
            <v>NC-# Remed Fac</v>
          </cell>
        </row>
        <row r="2227">
          <cell r="D2227" t="str">
            <v>69010.0</v>
          </cell>
          <cell r="E2227" t="str">
            <v>NC-# Other Fac</v>
          </cell>
        </row>
        <row r="2228">
          <cell r="D2228" t="str">
            <v>69100.0</v>
          </cell>
          <cell r="E2228" t="str">
            <v>NC-Trucks/Rolloff</v>
          </cell>
        </row>
        <row r="2229">
          <cell r="D2229" t="str">
            <v>69122.0</v>
          </cell>
          <cell r="E2229" t="str">
            <v>NC-Trucks/RPV Other</v>
          </cell>
        </row>
        <row r="2230">
          <cell r="D2230" t="str">
            <v>69125.0</v>
          </cell>
          <cell r="E2230" t="str">
            <v>NC-Tractors</v>
          </cell>
        </row>
        <row r="2231">
          <cell r="D2231" t="str">
            <v>69126.0</v>
          </cell>
          <cell r="E2231" t="str">
            <v>NC-Trailers</v>
          </cell>
        </row>
        <row r="2232">
          <cell r="D2232" t="str">
            <v>69132.0</v>
          </cell>
          <cell r="E2232" t="str">
            <v>NC-Dozers</v>
          </cell>
        </row>
        <row r="2233">
          <cell r="D2233" t="str">
            <v>69133.0</v>
          </cell>
          <cell r="E2233" t="str">
            <v>NC-Backhoes</v>
          </cell>
        </row>
        <row r="2234">
          <cell r="D2234" t="str">
            <v>69134.0</v>
          </cell>
          <cell r="E2234" t="str">
            <v>NC-Excavators</v>
          </cell>
        </row>
        <row r="2235">
          <cell r="D2235" t="str">
            <v>69135.0</v>
          </cell>
          <cell r="E2235" t="str">
            <v>NC-Skid Steer Loaders</v>
          </cell>
        </row>
        <row r="2236">
          <cell r="D2236" t="str">
            <v>69136.0</v>
          </cell>
          <cell r="E2236" t="str">
            <v>NC-Wheel Loaders</v>
          </cell>
        </row>
        <row r="2237">
          <cell r="D2237" t="str">
            <v>69137.0</v>
          </cell>
          <cell r="E2237" t="str">
            <v>NC-Track Loader</v>
          </cell>
        </row>
        <row r="2238">
          <cell r="D2238" t="str">
            <v>69138.0</v>
          </cell>
          <cell r="E2238" t="str">
            <v>NC-ADT</v>
          </cell>
        </row>
        <row r="2239">
          <cell r="D2239" t="str">
            <v>69139.0</v>
          </cell>
          <cell r="E2239" t="str">
            <v>NC-Dump Trucks</v>
          </cell>
        </row>
        <row r="2240">
          <cell r="D2240" t="str">
            <v>69140.0</v>
          </cell>
          <cell r="E2240" t="str">
            <v>NC-Scrapers</v>
          </cell>
        </row>
        <row r="2241">
          <cell r="D2241" t="str">
            <v>69142.0</v>
          </cell>
          <cell r="E2241" t="str">
            <v>NC-Motorgraders</v>
          </cell>
        </row>
        <row r="2242">
          <cell r="D2242" t="str">
            <v>69156.0</v>
          </cell>
          <cell r="E2242" t="str">
            <v>NC-Recycling Tons Sold</v>
          </cell>
        </row>
        <row r="2243">
          <cell r="D2243" t="str">
            <v>69196.0</v>
          </cell>
          <cell r="E2243" t="str">
            <v>NC-Tractor Ave Age</v>
          </cell>
        </row>
        <row r="2244">
          <cell r="D2244" t="str">
            <v>69198.0</v>
          </cell>
          <cell r="E2244" t="str">
            <v>NC-Loader Ave Age</v>
          </cell>
        </row>
        <row r="2245">
          <cell r="D2245" t="str">
            <v>69980.0</v>
          </cell>
          <cell r="E2245" t="str">
            <v>NC-PI Rest</v>
          </cell>
        </row>
        <row r="2246">
          <cell r="D2246" t="str">
            <v>69981.0</v>
          </cell>
          <cell r="E2246" t="str">
            <v>NC-PI Open</v>
          </cell>
        </row>
        <row r="2247">
          <cell r="D2247" t="str">
            <v>69990.0</v>
          </cell>
          <cell r="E2247" t="str">
            <v>NC-Franch/Muni PI</v>
          </cell>
        </row>
        <row r="2248">
          <cell r="D2248" t="str">
            <v>69995.10</v>
          </cell>
          <cell r="E2248" t="str">
            <v>NC-Rate Restrict</v>
          </cell>
        </row>
        <row r="2249">
          <cell r="D2249" t="str">
            <v>69995.40</v>
          </cell>
          <cell r="E2249" t="str">
            <v>NC-w/o Restrict</v>
          </cell>
        </row>
        <row r="2250">
          <cell r="D2250" t="str">
            <v>69995.90</v>
          </cell>
          <cell r="E2250" t="str">
            <v>NC-Franch/Muni</v>
          </cell>
        </row>
        <row r="2251">
          <cell r="D2251" t="str">
            <v>69996.10</v>
          </cell>
          <cell r="E2251" t="str">
            <v>NC-Rev Restrict</v>
          </cell>
        </row>
        <row r="2252">
          <cell r="D2252" t="str">
            <v>69996.40</v>
          </cell>
          <cell r="E2252" t="str">
            <v>NC-Rev w/o Restrict</v>
          </cell>
        </row>
        <row r="2253">
          <cell r="D2253" t="str">
            <v>69996.90</v>
          </cell>
          <cell r="E2253" t="str">
            <v>NC-Rev Franch/Muni</v>
          </cell>
        </row>
        <row r="2254">
          <cell r="D2254" t="str">
            <v>81300.0</v>
          </cell>
          <cell r="E2254" t="str">
            <v>Resi Drivers</v>
          </cell>
        </row>
        <row r="2255">
          <cell r="D2255" t="str">
            <v>81301.0</v>
          </cell>
          <cell r="E2255" t="str">
            <v>Resi Helpers</v>
          </cell>
        </row>
        <row r="2256">
          <cell r="D2256" t="str">
            <v>13600.0</v>
          </cell>
          <cell r="E2256" t="str">
            <v>R1 Res-Rate Inc</v>
          </cell>
        </row>
        <row r="2257">
          <cell r="D2257" t="str">
            <v>13601.0</v>
          </cell>
          <cell r="E2257" t="str">
            <v>R1 Res-Rate Dec</v>
          </cell>
        </row>
        <row r="2258">
          <cell r="D2258" t="str">
            <v>13605.0</v>
          </cell>
          <cell r="E2258" t="str">
            <v>R1 Res-Active Loc</v>
          </cell>
        </row>
        <row r="2259">
          <cell r="D2259" t="str">
            <v>13630.0</v>
          </cell>
          <cell r="E2259" t="str">
            <v>R1 Res-New Bus Rev</v>
          </cell>
        </row>
        <row r="2260">
          <cell r="D2260" t="str">
            <v>13635.0</v>
          </cell>
          <cell r="E2260" t="str">
            <v>R1 Res-New Bus Loc</v>
          </cell>
        </row>
        <row r="2261">
          <cell r="D2261" t="str">
            <v>13640.0</v>
          </cell>
          <cell r="E2261" t="str">
            <v>R1 Res-Lost Bus Rev</v>
          </cell>
        </row>
        <row r="2262">
          <cell r="D2262" t="str">
            <v>13645.0</v>
          </cell>
          <cell r="E2262" t="str">
            <v>R1 Res-Lost Bus-Loc</v>
          </cell>
        </row>
        <row r="2263">
          <cell r="D2263" t="str">
            <v>13648.0</v>
          </cell>
          <cell r="E2263" t="str">
            <v>R1 Res-Change Srvc Rev</v>
          </cell>
        </row>
        <row r="2264">
          <cell r="D2264" t="str">
            <v>13650.0</v>
          </cell>
          <cell r="E2264" t="str">
            <v>R1 Res/Prm-Fran Rev +/-</v>
          </cell>
        </row>
        <row r="2265">
          <cell r="D2265" t="str">
            <v>13656.0</v>
          </cell>
          <cell r="E2265" t="str">
            <v>R1 Res/Prm-Fran Loc +/-</v>
          </cell>
        </row>
        <row r="2266">
          <cell r="D2266" t="str">
            <v>13200.0</v>
          </cell>
          <cell r="E2266" t="str">
            <v>Res-Disp Tons-O/S</v>
          </cell>
        </row>
        <row r="2267">
          <cell r="D2267" t="str">
            <v>13201.0</v>
          </cell>
          <cell r="E2267" t="str">
            <v>Res-Disp Tons-I/C</v>
          </cell>
        </row>
        <row r="2268">
          <cell r="D2268" t="str">
            <v>13299.0</v>
          </cell>
          <cell r="E2268" t="str">
            <v>Res-Disp Tons-Legacy</v>
          </cell>
        </row>
        <row r="2269">
          <cell r="D2269" t="str">
            <v>13350.0</v>
          </cell>
          <cell r="E2269" t="str">
            <v>Res-OCC Tns O/S</v>
          </cell>
        </row>
        <row r="2270">
          <cell r="D2270" t="str">
            <v>13351.0</v>
          </cell>
          <cell r="E2270" t="str">
            <v>Res-OCC Tns I/C</v>
          </cell>
        </row>
        <row r="2271">
          <cell r="D2271" t="str">
            <v>13352.0</v>
          </cell>
          <cell r="E2271" t="str">
            <v>Res-ONP Tns O/S</v>
          </cell>
        </row>
        <row r="2272">
          <cell r="D2272" t="str">
            <v>13353.0</v>
          </cell>
          <cell r="E2272" t="str">
            <v>Res-ONP Tns I/C</v>
          </cell>
        </row>
        <row r="2273">
          <cell r="D2273" t="str">
            <v>13390.0</v>
          </cell>
          <cell r="E2273" t="str">
            <v>Res-Oth Rec Tns Legacy O/</v>
          </cell>
        </row>
        <row r="2274">
          <cell r="D2274" t="str">
            <v>13398.0</v>
          </cell>
          <cell r="E2274" t="str">
            <v>Res-Recyl Oth Tns O/S</v>
          </cell>
        </row>
        <row r="2275">
          <cell r="D2275" t="str">
            <v>13399.0</v>
          </cell>
          <cell r="E2275" t="str">
            <v>Res-Recyl Oth Tns I/C</v>
          </cell>
        </row>
        <row r="2276">
          <cell r="D2276" t="str">
            <v>13300.0</v>
          </cell>
          <cell r="E2276" t="str">
            <v>Res-Net Rate Increase</v>
          </cell>
        </row>
        <row r="2277">
          <cell r="D2277" t="str">
            <v>13501.0</v>
          </cell>
          <cell r="E2277" t="str">
            <v>Res-Fuel Rate Increase</v>
          </cell>
        </row>
        <row r="2278">
          <cell r="D2278" t="str">
            <v>13502.0</v>
          </cell>
          <cell r="E2278" t="str">
            <v>Res-Env Rate Increase</v>
          </cell>
        </row>
        <row r="2279">
          <cell r="D2279" t="str">
            <v>13508.0</v>
          </cell>
          <cell r="E2279" t="str">
            <v>Res-PY/E Def Loc</v>
          </cell>
        </row>
        <row r="2280">
          <cell r="D2280" t="str">
            <v>13530.0</v>
          </cell>
          <cell r="E2280" t="str">
            <v>Res-New Bus Rev Perm OM</v>
          </cell>
        </row>
        <row r="2281">
          <cell r="D2281" t="str">
            <v>13535.0</v>
          </cell>
          <cell r="E2281" t="str">
            <v>Res-New Bus Locs Perm OM</v>
          </cell>
        </row>
        <row r="2282">
          <cell r="D2282" t="str">
            <v>13540.0</v>
          </cell>
          <cell r="E2282" t="str">
            <v>Res-Lost Bus Rev Perm OM</v>
          </cell>
        </row>
        <row r="2283">
          <cell r="D2283" t="str">
            <v>13545.0</v>
          </cell>
          <cell r="E2283" t="str">
            <v>Res-Lost Bus Loc s Perm OM</v>
          </cell>
        </row>
        <row r="2284">
          <cell r="D2284" t="str">
            <v>13547.0</v>
          </cell>
          <cell r="E2284" t="str">
            <v>Res-Inc/(Dec) Exist Rev Perm OM</v>
          </cell>
        </row>
        <row r="2285">
          <cell r="D2285" t="str">
            <v>13549.0</v>
          </cell>
          <cell r="E2285" t="str">
            <v>Res-Inc/(Dec) Exist Loc Perm OM</v>
          </cell>
        </row>
        <row r="2286">
          <cell r="D2286" t="str">
            <v>13550.0</v>
          </cell>
          <cell r="E2286" t="str">
            <v>Res-Inc/(Dec) All Franch Bus Rev</v>
          </cell>
        </row>
        <row r="2287">
          <cell r="D2287" t="str">
            <v>13555.0</v>
          </cell>
          <cell r="E2287" t="str">
            <v>Res-Inc/(Dec) All Franch Bus Loc</v>
          </cell>
        </row>
        <row r="2288">
          <cell r="D2288" t="str">
            <v>13560.0</v>
          </cell>
          <cell r="E2288" t="str">
            <v>Res-Inc/(Dec) Temp OM Rev</v>
          </cell>
        </row>
        <row r="2289">
          <cell r="D2289" t="str">
            <v>13565.0</v>
          </cell>
          <cell r="E2289" t="str">
            <v>Res-Inc/(Dec) Temp OM Locations</v>
          </cell>
        </row>
        <row r="2290">
          <cell r="D2290" t="str">
            <v>13570.0</v>
          </cell>
          <cell r="E2290" t="str">
            <v>Res-Inc/(Dec) Acq Rev</v>
          </cell>
        </row>
        <row r="2291">
          <cell r="D2291" t="str">
            <v>13575.0</v>
          </cell>
          <cell r="E2291" t="str">
            <v>Res-Inc/(Dec) Acq Locs</v>
          </cell>
        </row>
        <row r="2292">
          <cell r="D2292" t="str">
            <v>13636.0</v>
          </cell>
          <cell r="E2292" t="str">
            <v>R1 InActive</v>
          </cell>
        </row>
        <row r="2293">
          <cell r="D2293" t="str">
            <v>13646.0</v>
          </cell>
          <cell r="E2293" t="str">
            <v>R1 InActive.</v>
          </cell>
        </row>
        <row r="2294">
          <cell r="D2294" t="str">
            <v>13000.0</v>
          </cell>
          <cell r="E2294" t="str">
            <v>Res-Workdays</v>
          </cell>
        </row>
        <row r="2295">
          <cell r="D2295" t="str">
            <v>13001.0</v>
          </cell>
          <cell r="E2295" t="str">
            <v>Res-Locations Serviced</v>
          </cell>
        </row>
        <row r="2296">
          <cell r="D2296" t="str">
            <v>13002.0</v>
          </cell>
          <cell r="E2296" t="str">
            <v>Res-Routes</v>
          </cell>
        </row>
        <row r="2297">
          <cell r="D2297" t="str">
            <v>13003.0</v>
          </cell>
          <cell r="E2297" t="str">
            <v>Res-Driver Hours</v>
          </cell>
        </row>
        <row r="2298">
          <cell r="D2298" t="str">
            <v>13004.0</v>
          </cell>
          <cell r="E2298" t="str">
            <v>Res-Helper Hours</v>
          </cell>
        </row>
        <row r="2299">
          <cell r="D2299" t="str">
            <v>13005.0</v>
          </cell>
          <cell r="E2299" t="str">
            <v>Res-Locations</v>
          </cell>
        </row>
        <row r="2300">
          <cell r="D2300" t="str">
            <v>13012.0</v>
          </cell>
          <cell r="E2300" t="str">
            <v>Res-Engine Hours</v>
          </cell>
        </row>
        <row r="2301">
          <cell r="D2301" t="str">
            <v>13100.0</v>
          </cell>
          <cell r="E2301" t="str">
            <v>Res-Trucks/Rolloff</v>
          </cell>
        </row>
        <row r="2302">
          <cell r="D2302" t="str">
            <v>13105.0</v>
          </cell>
          <cell r="E2302" t="str">
            <v>Res-Trucks/REL</v>
          </cell>
        </row>
        <row r="2303">
          <cell r="D2303" t="str">
            <v>13110.0</v>
          </cell>
          <cell r="E2303" t="str">
            <v>Res-Trucks/FEL</v>
          </cell>
        </row>
        <row r="2304">
          <cell r="D2304" t="str">
            <v>13115.0</v>
          </cell>
          <cell r="E2304" t="str">
            <v>Res-Trucks/ASL</v>
          </cell>
        </row>
        <row r="2305">
          <cell r="D2305" t="str">
            <v>13120.0</v>
          </cell>
          <cell r="E2305" t="str">
            <v>Res-Trucks/Recycle</v>
          </cell>
        </row>
        <row r="2306">
          <cell r="D2306" t="str">
            <v>13122.0</v>
          </cell>
          <cell r="E2306" t="str">
            <v>Res-Trucks/RPV Other</v>
          </cell>
        </row>
        <row r="2307">
          <cell r="D2307" t="str">
            <v>13130.0</v>
          </cell>
          <cell r="E2307" t="str">
            <v>Res-Cont/Comp</v>
          </cell>
        </row>
        <row r="2308">
          <cell r="D2308" t="str">
            <v>13131.0</v>
          </cell>
          <cell r="E2308" t="str">
            <v>Res-Toters</v>
          </cell>
        </row>
        <row r="2309">
          <cell r="D2309" t="str">
            <v>13132.0</v>
          </cell>
          <cell r="E2309" t="str">
            <v>Res-Recycle Bins</v>
          </cell>
        </row>
        <row r="2310">
          <cell r="D2310" t="str">
            <v>13190.0</v>
          </cell>
          <cell r="E2310" t="str">
            <v>Res-Trucks - Average Age</v>
          </cell>
        </row>
        <row r="2311">
          <cell r="D2311" t="str">
            <v>13505.0</v>
          </cell>
          <cell r="E2311" t="str">
            <v>Res-Svce Rev</v>
          </cell>
        </row>
        <row r="2312">
          <cell r="D2312" t="str">
            <v>13510.0</v>
          </cell>
          <cell r="E2312" t="str">
            <v>Res-Prior Mth Rev</v>
          </cell>
        </row>
        <row r="2313">
          <cell r="D2313" t="str">
            <v>13515.0</v>
          </cell>
          <cell r="E2313" t="str">
            <v>Res-Prior Mth Locations</v>
          </cell>
        </row>
        <row r="2314">
          <cell r="D2314" t="str">
            <v>13525.0</v>
          </cell>
          <cell r="E2314" t="str">
            <v>Res-Increm Loc Srv/WrkDys</v>
          </cell>
        </row>
        <row r="2315">
          <cell r="D2315" t="str">
            <v>13980.0</v>
          </cell>
          <cell r="E2315" t="str">
            <v>Res-Subscr PI-Rest</v>
          </cell>
        </row>
        <row r="2316">
          <cell r="D2316" t="str">
            <v>13981.0</v>
          </cell>
          <cell r="E2316" t="str">
            <v>Res-Subscr PI-Open</v>
          </cell>
        </row>
        <row r="2317">
          <cell r="D2317" t="str">
            <v>13985.0</v>
          </cell>
          <cell r="E2317" t="str">
            <v>Res-HOA PI-Rest</v>
          </cell>
        </row>
        <row r="2318">
          <cell r="D2318" t="str">
            <v>13986.0</v>
          </cell>
          <cell r="E2318" t="str">
            <v>Res-HOA PI-Open</v>
          </cell>
        </row>
        <row r="2319">
          <cell r="D2319" t="str">
            <v>13990.0</v>
          </cell>
          <cell r="E2319" t="str">
            <v>Res-Franch/Muni PI</v>
          </cell>
        </row>
        <row r="2320">
          <cell r="D2320" t="str">
            <v>13995.20</v>
          </cell>
          <cell r="E2320" t="str">
            <v>Res-Subscr Restrict</v>
          </cell>
        </row>
        <row r="2321">
          <cell r="D2321" t="str">
            <v>13995.30</v>
          </cell>
          <cell r="E2321" t="str">
            <v>Res-Subscr w/o Restrict</v>
          </cell>
        </row>
        <row r="2322">
          <cell r="D2322" t="str">
            <v>13995.50</v>
          </cell>
          <cell r="E2322" t="str">
            <v>Res-HOA Restrict</v>
          </cell>
        </row>
        <row r="2323">
          <cell r="D2323" t="str">
            <v>13995.60</v>
          </cell>
          <cell r="E2323" t="str">
            <v>Res-HOA w/o Restrict</v>
          </cell>
        </row>
        <row r="2324">
          <cell r="D2324" t="str">
            <v>13995.90</v>
          </cell>
          <cell r="E2324" t="str">
            <v>Res-Franch/Muni</v>
          </cell>
        </row>
        <row r="2325">
          <cell r="D2325" t="str">
            <v>13996.20</v>
          </cell>
          <cell r="E2325" t="str">
            <v>Res-Subscr Rev Restrict</v>
          </cell>
        </row>
        <row r="2326">
          <cell r="D2326" t="str">
            <v>13996.30</v>
          </cell>
          <cell r="E2326" t="str">
            <v>Res-Subscr Rev w/o Restri</v>
          </cell>
        </row>
        <row r="2327">
          <cell r="D2327" t="str">
            <v>13996.50</v>
          </cell>
          <cell r="E2327" t="str">
            <v>Res-HOA Rev Restrict</v>
          </cell>
        </row>
        <row r="2328">
          <cell r="D2328" t="str">
            <v>13996.60</v>
          </cell>
          <cell r="E2328" t="str">
            <v>Res-HOA Rev w/o Restrict</v>
          </cell>
        </row>
        <row r="2329">
          <cell r="D2329" t="str">
            <v>13996.90</v>
          </cell>
          <cell r="E2329" t="str">
            <v>Res-Franch/Muni Rev</v>
          </cell>
        </row>
        <row r="2330">
          <cell r="D2330" t="str">
            <v>13116.0</v>
          </cell>
          <cell r="E2330" t="str">
            <v>Res-Trucks/MSL</v>
          </cell>
        </row>
        <row r="2331">
          <cell r="D2331" t="str">
            <v>13505.10</v>
          </cell>
          <cell r="E2331" t="str">
            <v>Res-Svce Rev OM</v>
          </cell>
        </row>
        <row r="2332">
          <cell r="D2332" t="str">
            <v>13505.12</v>
          </cell>
          <cell r="E2332" t="str">
            <v>Res-Svcs Rev Franch</v>
          </cell>
        </row>
        <row r="2333">
          <cell r="D2333" t="str">
            <v>13510.10</v>
          </cell>
          <cell r="E2333" t="str">
            <v>Res-Prior Mth OM Rev</v>
          </cell>
        </row>
        <row r="2334">
          <cell r="D2334" t="str">
            <v>13510.12</v>
          </cell>
          <cell r="E2334" t="str">
            <v>Res-Prior Mth Franch Rev</v>
          </cell>
        </row>
        <row r="2335">
          <cell r="D2335" t="str">
            <v>13515.10</v>
          </cell>
          <cell r="E2335" t="str">
            <v>Res-Prior Mth OM Locations</v>
          </cell>
        </row>
        <row r="2336">
          <cell r="D2336" t="str">
            <v>13515.12</v>
          </cell>
          <cell r="E2336" t="str">
            <v>Res-Prior Mth Franch Locations</v>
          </cell>
        </row>
        <row r="2337">
          <cell r="D2337" t="str">
            <v>13570.10</v>
          </cell>
          <cell r="E2337" t="str">
            <v>Res-Inc/(Dec) Acq Rev OM</v>
          </cell>
        </row>
        <row r="2338">
          <cell r="D2338" t="str">
            <v>13570.12</v>
          </cell>
          <cell r="E2338" t="str">
            <v>Res-Inc/(Dec) Acq Rev Franch</v>
          </cell>
        </row>
        <row r="2339">
          <cell r="D2339" t="str">
            <v>13575.10</v>
          </cell>
          <cell r="E2339" t="str">
            <v>Res-Inc/(Dec) Acq Locs OM</v>
          </cell>
        </row>
        <row r="2340">
          <cell r="D2340" t="str">
            <v>13575.12</v>
          </cell>
          <cell r="E2340" t="str">
            <v>Res-Inc/(Dec) Acq Locs Franch</v>
          </cell>
        </row>
        <row r="2341">
          <cell r="D2341" t="str">
            <v>13520.0</v>
          </cell>
          <cell r="E2341" t="str">
            <v>Res-Rev/Wkdys</v>
          </cell>
        </row>
        <row r="2342">
          <cell r="D2342" t="str">
            <v>13520.10</v>
          </cell>
          <cell r="E2342" t="str">
            <v>Res-Rev/Wkdys OM</v>
          </cell>
        </row>
        <row r="2343">
          <cell r="D2343" t="str">
            <v>13520.12</v>
          </cell>
          <cell r="E2343" t="str">
            <v>Res-Rev/Wkdys Franch</v>
          </cell>
        </row>
        <row r="2344">
          <cell r="D2344" t="str">
            <v>13507.10</v>
          </cell>
          <cell r="E2344" t="str">
            <v>Res-Bud Locs OM</v>
          </cell>
        </row>
        <row r="2345">
          <cell r="D2345" t="str">
            <v>13507.12</v>
          </cell>
          <cell r="E2345" t="str">
            <v>Res-Bud Locs Franch</v>
          </cell>
        </row>
        <row r="2346">
          <cell r="D2346" t="str">
            <v>301300.0</v>
          </cell>
          <cell r="E2346" t="str">
            <v>Resi Default O/S</v>
          </cell>
        </row>
        <row r="2347">
          <cell r="D2347" t="str">
            <v>301310.0</v>
          </cell>
          <cell r="E2347" t="str">
            <v>Resi Perm O/S</v>
          </cell>
        </row>
        <row r="2348">
          <cell r="D2348" t="str">
            <v>301310.10</v>
          </cell>
          <cell r="E2348" t="str">
            <v>Resi Perm O/S Stand Charge</v>
          </cell>
        </row>
        <row r="2349">
          <cell r="D2349" t="str">
            <v>301310.11</v>
          </cell>
          <cell r="E2349" t="str">
            <v>Resi Perm O/S Haul Charge</v>
          </cell>
        </row>
        <row r="2350">
          <cell r="D2350" t="str">
            <v>301310.12</v>
          </cell>
          <cell r="E2350" t="str">
            <v>Resi Perm O/S Adjust</v>
          </cell>
        </row>
        <row r="2351">
          <cell r="D2351" t="str">
            <v>301310.13</v>
          </cell>
          <cell r="E2351" t="str">
            <v>Resi Perm O/S Inactive</v>
          </cell>
        </row>
        <row r="2352">
          <cell r="D2352" t="str">
            <v>301315.0</v>
          </cell>
          <cell r="E2352" t="str">
            <v>Resi Temp O/S</v>
          </cell>
        </row>
        <row r="2353">
          <cell r="D2353" t="str">
            <v>301315.10</v>
          </cell>
          <cell r="E2353" t="str">
            <v>Resi Temp O/S Stand Charge</v>
          </cell>
        </row>
        <row r="2354">
          <cell r="D2354" t="str">
            <v>301315.11</v>
          </cell>
          <cell r="E2354" t="str">
            <v>Resi Temp O/S Haul Charge</v>
          </cell>
        </row>
        <row r="2355">
          <cell r="D2355" t="str">
            <v>301315.12</v>
          </cell>
          <cell r="E2355" t="str">
            <v>Resi Temp O/S Adjust</v>
          </cell>
        </row>
        <row r="2356">
          <cell r="D2356" t="str">
            <v>301315.13</v>
          </cell>
          <cell r="E2356" t="str">
            <v>Resi Temp O/S Inactive</v>
          </cell>
        </row>
        <row r="2357">
          <cell r="D2357" t="str">
            <v>301320.0</v>
          </cell>
          <cell r="E2357" t="str">
            <v>Resi Recy Default O/S</v>
          </cell>
        </row>
        <row r="2358">
          <cell r="D2358" t="str">
            <v>301325.0</v>
          </cell>
          <cell r="E2358" t="str">
            <v>Resi Recy Perm O/S</v>
          </cell>
        </row>
        <row r="2359">
          <cell r="D2359" t="str">
            <v>301325.10</v>
          </cell>
          <cell r="E2359" t="str">
            <v>Resi Recy O/S Stand Charge</v>
          </cell>
        </row>
        <row r="2360">
          <cell r="D2360" t="str">
            <v>301325.11</v>
          </cell>
          <cell r="E2360" t="str">
            <v>Resi Recy O/S Haul Charge</v>
          </cell>
        </row>
        <row r="2361">
          <cell r="D2361" t="str">
            <v>301325.12</v>
          </cell>
          <cell r="E2361" t="str">
            <v>Resi Recy O/S Adjust</v>
          </cell>
        </row>
        <row r="2362">
          <cell r="D2362" t="str">
            <v>301325.13</v>
          </cell>
          <cell r="E2362" t="str">
            <v>Resi Recy O/S Inactive</v>
          </cell>
        </row>
        <row r="2363">
          <cell r="D2363" t="str">
            <v>301330.0</v>
          </cell>
          <cell r="E2363" t="str">
            <v>Resi Recy Temp O/S</v>
          </cell>
        </row>
        <row r="2364">
          <cell r="D2364" t="str">
            <v>301330.10</v>
          </cell>
          <cell r="E2364" t="str">
            <v>Resi Recy O/S Stand Chge</v>
          </cell>
        </row>
        <row r="2365">
          <cell r="D2365" t="str">
            <v>301330.11</v>
          </cell>
          <cell r="E2365" t="str">
            <v>Resi Recy O/S Haul Chge</v>
          </cell>
        </row>
        <row r="2366">
          <cell r="D2366" t="str">
            <v>301330.12</v>
          </cell>
          <cell r="E2366" t="str">
            <v>Resi Recy O/S Temp Adj</v>
          </cell>
        </row>
        <row r="2367">
          <cell r="D2367" t="str">
            <v>301330.13</v>
          </cell>
          <cell r="E2367" t="str">
            <v>Resi Recy O/S Temp Inactive</v>
          </cell>
        </row>
        <row r="2368">
          <cell r="D2368" t="str">
            <v>301350.0</v>
          </cell>
          <cell r="E2368" t="str">
            <v>Resi Subcntrct O/S</v>
          </cell>
        </row>
        <row r="2369">
          <cell r="D2369" t="str">
            <v>301360.0</v>
          </cell>
          <cell r="E2369" t="str">
            <v>Resi SOM-OCC O/S</v>
          </cell>
        </row>
        <row r="2370">
          <cell r="D2370" t="str">
            <v>301361.0</v>
          </cell>
          <cell r="E2370" t="str">
            <v>Resi SOM-ONP O/S</v>
          </cell>
        </row>
        <row r="2371">
          <cell r="D2371" t="str">
            <v>301368.0</v>
          </cell>
          <cell r="E2371" t="str">
            <v>Resi SOM-Othr O/S</v>
          </cell>
        </row>
        <row r="2372">
          <cell r="D2372" t="str">
            <v>301368.20</v>
          </cell>
          <cell r="E2372" t="str">
            <v>Resi SOM-Paper O/S</v>
          </cell>
        </row>
        <row r="2373">
          <cell r="D2373" t="str">
            <v>301368.21</v>
          </cell>
          <cell r="E2373" t="str">
            <v>Resi SOM-Plastic O/S</v>
          </cell>
        </row>
        <row r="2374">
          <cell r="D2374" t="str">
            <v>301368.22</v>
          </cell>
          <cell r="E2374" t="str">
            <v>Resi SOM-Aluminum O/S</v>
          </cell>
        </row>
        <row r="2375">
          <cell r="D2375" t="str">
            <v>301368.23</v>
          </cell>
          <cell r="E2375" t="str">
            <v>Resi SOM-Tin O/S</v>
          </cell>
        </row>
        <row r="2376">
          <cell r="D2376" t="str">
            <v>301368.24</v>
          </cell>
          <cell r="E2376" t="str">
            <v>Resi SOM-Metal O/S</v>
          </cell>
        </row>
        <row r="2377">
          <cell r="D2377" t="str">
            <v>301368.25</v>
          </cell>
          <cell r="E2377" t="str">
            <v>Resi SOM-Glass O/S</v>
          </cell>
        </row>
        <row r="2378">
          <cell r="D2378" t="str">
            <v>301368.26</v>
          </cell>
          <cell r="E2378" t="str">
            <v>Resi SOM-Organics O/S</v>
          </cell>
        </row>
        <row r="2379">
          <cell r="D2379" t="str">
            <v>301368.27</v>
          </cell>
          <cell r="E2379" t="str">
            <v>Resi SOM-Other O/S</v>
          </cell>
        </row>
        <row r="2380">
          <cell r="D2380" t="str">
            <v>301369.0</v>
          </cell>
          <cell r="E2380" t="str">
            <v>Resi SOM-Legacy O/S</v>
          </cell>
        </row>
        <row r="2381">
          <cell r="D2381" t="str">
            <v>301390.0</v>
          </cell>
          <cell r="E2381" t="str">
            <v>Resi FF Pass Thrgh O/S</v>
          </cell>
        </row>
        <row r="2382">
          <cell r="D2382" t="str">
            <v>301395.0</v>
          </cell>
          <cell r="E2382" t="str">
            <v>Resi Env Fee O/S</v>
          </cell>
        </row>
        <row r="2383">
          <cell r="D2383" t="str">
            <v>301396.0</v>
          </cell>
          <cell r="E2383" t="str">
            <v>Resi Fuel Fee O/S</v>
          </cell>
        </row>
        <row r="2384">
          <cell r="D2384" t="str">
            <v>301397.0</v>
          </cell>
          <cell r="E2384" t="str">
            <v>Resi Resale of New Assets O/S</v>
          </cell>
        </row>
        <row r="2385">
          <cell r="D2385" t="str">
            <v>301398.0</v>
          </cell>
          <cell r="E2385" t="str">
            <v>Resi Donated Services</v>
          </cell>
        </row>
        <row r="2386">
          <cell r="D2386" t="str">
            <v>301399.0</v>
          </cell>
          <cell r="E2386" t="str">
            <v>Resi Other O/S</v>
          </cell>
        </row>
        <row r="2387">
          <cell r="D2387" t="str">
            <v>311300.0</v>
          </cell>
          <cell r="E2387" t="str">
            <v>Resi Default I/C</v>
          </cell>
        </row>
        <row r="2388">
          <cell r="D2388" t="str">
            <v>311310.0</v>
          </cell>
          <cell r="E2388" t="str">
            <v>Resi Perm I/C</v>
          </cell>
        </row>
        <row r="2389">
          <cell r="D2389" t="str">
            <v>311320.0</v>
          </cell>
          <cell r="E2389" t="str">
            <v>Resi Recycle Default I/C</v>
          </cell>
        </row>
        <row r="2390">
          <cell r="D2390" t="str">
            <v>311350.0</v>
          </cell>
          <cell r="E2390" t="str">
            <v>Resi Subcntrct  I/C</v>
          </cell>
        </row>
        <row r="2391">
          <cell r="D2391" t="str">
            <v>311360.0</v>
          </cell>
          <cell r="E2391" t="str">
            <v>Resi SOM-OCC I/C</v>
          </cell>
        </row>
        <row r="2392">
          <cell r="D2392" t="str">
            <v>311361.0</v>
          </cell>
          <cell r="E2392" t="str">
            <v>Resi SOM-ONP I/C</v>
          </cell>
        </row>
        <row r="2393">
          <cell r="D2393" t="str">
            <v>311368.0</v>
          </cell>
          <cell r="E2393" t="str">
            <v>Resi SOM-Other I/C</v>
          </cell>
        </row>
        <row r="2394">
          <cell r="D2394" t="str">
            <v>311368.20</v>
          </cell>
          <cell r="E2394" t="str">
            <v>Resi SOM-Paper I/C</v>
          </cell>
        </row>
        <row r="2395">
          <cell r="D2395" t="str">
            <v>311368.21</v>
          </cell>
          <cell r="E2395" t="str">
            <v>Resi SOM-Plastic I/C</v>
          </cell>
        </row>
        <row r="2396">
          <cell r="D2396" t="str">
            <v>311368.22</v>
          </cell>
          <cell r="E2396" t="str">
            <v>Resi SOM-Aluminum I/C</v>
          </cell>
        </row>
        <row r="2397">
          <cell r="D2397" t="str">
            <v>311368.23</v>
          </cell>
          <cell r="E2397" t="str">
            <v>Resi SOM-Tin I/C</v>
          </cell>
        </row>
        <row r="2398">
          <cell r="D2398" t="str">
            <v>311368.24</v>
          </cell>
          <cell r="E2398" t="str">
            <v>Resi SOM-Metal I/C</v>
          </cell>
        </row>
        <row r="2399">
          <cell r="D2399" t="str">
            <v>311368.25</v>
          </cell>
          <cell r="E2399" t="str">
            <v>Resi SOM-Glass I/C</v>
          </cell>
        </row>
        <row r="2400">
          <cell r="D2400" t="str">
            <v>311368.26</v>
          </cell>
          <cell r="E2400" t="str">
            <v>Resi SOM-Organics I/C</v>
          </cell>
        </row>
        <row r="2401">
          <cell r="D2401" t="str">
            <v>311368.27</v>
          </cell>
          <cell r="E2401" t="str">
            <v>Resi SOM-Other  I/C</v>
          </cell>
        </row>
        <row r="2402">
          <cell r="D2402" t="str">
            <v>311369.0</v>
          </cell>
          <cell r="E2402" t="str">
            <v>Resi SOM-Legacy I/C</v>
          </cell>
        </row>
        <row r="2403">
          <cell r="D2403" t="str">
            <v>311398.0</v>
          </cell>
          <cell r="E2403" t="str">
            <v>Resi Other Rev Legcy-I/C</v>
          </cell>
        </row>
        <row r="2404">
          <cell r="D2404" t="str">
            <v>311399.0</v>
          </cell>
          <cell r="E2404" t="str">
            <v>Resi Other I/C</v>
          </cell>
        </row>
        <row r="2405">
          <cell r="D2405" t="str">
            <v>321300.0</v>
          </cell>
          <cell r="E2405" t="str">
            <v>Resi  I/D</v>
          </cell>
        </row>
        <row r="2406">
          <cell r="D2406" t="str">
            <v>321320.0</v>
          </cell>
          <cell r="E2406" t="str">
            <v>Resi Recycle  I/D</v>
          </cell>
        </row>
        <row r="2407">
          <cell r="D2407" t="str">
            <v>321350.0</v>
          </cell>
          <cell r="E2407" t="str">
            <v>Resi Subcontract I/D</v>
          </cell>
        </row>
        <row r="2408">
          <cell r="D2408" t="str">
            <v>321360.0</v>
          </cell>
          <cell r="E2408" t="str">
            <v>Resi SOM-OCC I/D</v>
          </cell>
        </row>
        <row r="2409">
          <cell r="D2409" t="str">
            <v>321361.0</v>
          </cell>
          <cell r="E2409" t="str">
            <v>Resi SOM-ONP I/D</v>
          </cell>
        </row>
        <row r="2410">
          <cell r="D2410" t="str">
            <v>321368.0</v>
          </cell>
          <cell r="E2410" t="str">
            <v>Resi SOM-Other I/D</v>
          </cell>
        </row>
        <row r="2411">
          <cell r="D2411" t="str">
            <v>321368.20</v>
          </cell>
          <cell r="E2411" t="str">
            <v>Resi SOM-Paper I/D</v>
          </cell>
        </row>
        <row r="2412">
          <cell r="D2412" t="str">
            <v>321368.21</v>
          </cell>
          <cell r="E2412" t="str">
            <v>Resi SOM-Plastic I/D</v>
          </cell>
        </row>
        <row r="2413">
          <cell r="D2413" t="str">
            <v>321368.22</v>
          </cell>
          <cell r="E2413" t="str">
            <v>Resi SOM-Aluminum I/D</v>
          </cell>
        </row>
        <row r="2414">
          <cell r="D2414" t="str">
            <v>321368.23</v>
          </cell>
          <cell r="E2414" t="str">
            <v>Resi SOM-Tin I/D</v>
          </cell>
        </row>
        <row r="2415">
          <cell r="D2415" t="str">
            <v>321368.24</v>
          </cell>
          <cell r="E2415" t="str">
            <v>Resi SOM-Metal I/D</v>
          </cell>
        </row>
        <row r="2416">
          <cell r="D2416" t="str">
            <v>321368.25</v>
          </cell>
          <cell r="E2416" t="str">
            <v>Resi SOM-Glass I/D</v>
          </cell>
        </row>
        <row r="2417">
          <cell r="D2417" t="str">
            <v>321368.26</v>
          </cell>
          <cell r="E2417" t="str">
            <v>Resi SOM-Organics I/D</v>
          </cell>
        </row>
        <row r="2418">
          <cell r="D2418" t="str">
            <v>321368.27</v>
          </cell>
          <cell r="E2418" t="str">
            <v>Resi SOM-Other  I/D</v>
          </cell>
        </row>
        <row r="2419">
          <cell r="D2419" t="str">
            <v>321399.0</v>
          </cell>
          <cell r="E2419" t="str">
            <v>Resi Other I/D</v>
          </cell>
        </row>
        <row r="2420">
          <cell r="D2420" t="str">
            <v>401390.0</v>
          </cell>
          <cell r="E2420" t="str">
            <v>Resi FF Non-Pass Thrgh O/S</v>
          </cell>
        </row>
        <row r="2421">
          <cell r="D2421" t="str">
            <v>421390.0</v>
          </cell>
          <cell r="E2421" t="str">
            <v>INACTIVE-ResFF NonPass Thru ID</v>
          </cell>
        </row>
        <row r="2422">
          <cell r="D2422" t="str">
            <v>401397.0</v>
          </cell>
          <cell r="E2422" t="str">
            <v>Resi CGS Rsale-NwAssts O/S</v>
          </cell>
        </row>
        <row r="2423">
          <cell r="D2423" t="str">
            <v>401399.0</v>
          </cell>
          <cell r="E2423" t="str">
            <v>Resi COGS Other O/S</v>
          </cell>
        </row>
        <row r="2424">
          <cell r="D2424" t="str">
            <v>411399.0</v>
          </cell>
          <cell r="E2424" t="str">
            <v>Resi COGS Other I/C</v>
          </cell>
        </row>
        <row r="2425">
          <cell r="D2425" t="str">
            <v>421399.0</v>
          </cell>
          <cell r="E2425" t="str">
            <v>Resi COGS Other Intra/D</v>
          </cell>
        </row>
        <row r="2426">
          <cell r="D2426" t="str">
            <v>401300.0</v>
          </cell>
          <cell r="E2426" t="str">
            <v>Resi Disposal O/S</v>
          </cell>
        </row>
        <row r="2427">
          <cell r="D2427" t="str">
            <v>401310.0</v>
          </cell>
          <cell r="E2427" t="str">
            <v>Resi Trans-Load O/S</v>
          </cell>
        </row>
        <row r="2428">
          <cell r="D2428" t="str">
            <v>411300.0</v>
          </cell>
          <cell r="E2428" t="str">
            <v>Resi Disposal I/C</v>
          </cell>
        </row>
        <row r="2429">
          <cell r="D2429" t="str">
            <v>421300.0</v>
          </cell>
          <cell r="E2429" t="str">
            <v>Resi Disposal I/D</v>
          </cell>
        </row>
        <row r="2430">
          <cell r="D2430" t="str">
            <v>401360.0</v>
          </cell>
          <cell r="E2430" t="str">
            <v>Resi COGS Rec-OCC O/S</v>
          </cell>
        </row>
        <row r="2431">
          <cell r="D2431" t="str">
            <v>411360.0</v>
          </cell>
          <cell r="E2431" t="str">
            <v>Resi COGS Rec-OCC I/C</v>
          </cell>
        </row>
        <row r="2432">
          <cell r="D2432" t="str">
            <v>421360.0</v>
          </cell>
          <cell r="E2432" t="str">
            <v>Resi COGS Recylng-OCC Intra/D</v>
          </cell>
        </row>
        <row r="2433">
          <cell r="D2433" t="str">
            <v>401361.0</v>
          </cell>
          <cell r="E2433" t="str">
            <v>Resi COGS Rec-ONP O/S</v>
          </cell>
        </row>
        <row r="2434">
          <cell r="D2434" t="str">
            <v>411361.0</v>
          </cell>
          <cell r="E2434" t="str">
            <v>Resi COGS Rec-ONP I/C</v>
          </cell>
        </row>
        <row r="2435">
          <cell r="D2435" t="str">
            <v>421361.0</v>
          </cell>
          <cell r="E2435" t="str">
            <v>Resi COGS Recylng-ONP Intra/D</v>
          </cell>
        </row>
        <row r="2436">
          <cell r="D2436" t="str">
            <v>401368.0</v>
          </cell>
          <cell r="E2436" t="str">
            <v>Resi COGS Rec-Oth O/S</v>
          </cell>
        </row>
        <row r="2437">
          <cell r="D2437" t="str">
            <v>401368.20</v>
          </cell>
          <cell r="E2437" t="str">
            <v>Resi COGS Rec-Paper O/S</v>
          </cell>
        </row>
        <row r="2438">
          <cell r="D2438" t="str">
            <v>401368.21</v>
          </cell>
          <cell r="E2438" t="str">
            <v>Resi COGS Rec-Plastic O/S</v>
          </cell>
        </row>
        <row r="2439">
          <cell r="D2439" t="str">
            <v>401368.22</v>
          </cell>
          <cell r="E2439" t="str">
            <v>Resi COGS Rec-Aluminum O/S</v>
          </cell>
        </row>
        <row r="2440">
          <cell r="D2440" t="str">
            <v>401368.23</v>
          </cell>
          <cell r="E2440" t="str">
            <v>Resi COGS Rec-Tin O/S</v>
          </cell>
        </row>
        <row r="2441">
          <cell r="D2441" t="str">
            <v>401368.24</v>
          </cell>
          <cell r="E2441" t="str">
            <v>Resi COGS Rec-Metal O/S</v>
          </cell>
        </row>
        <row r="2442">
          <cell r="D2442" t="str">
            <v>401368.25</v>
          </cell>
          <cell r="E2442" t="str">
            <v>Resi COGS Rec-Glass O/S</v>
          </cell>
        </row>
        <row r="2443">
          <cell r="D2443" t="str">
            <v>401368.26</v>
          </cell>
          <cell r="E2443" t="str">
            <v>Resi COGS Rec-Organics O/S</v>
          </cell>
        </row>
        <row r="2444">
          <cell r="D2444" t="str">
            <v>401368.27</v>
          </cell>
          <cell r="E2444" t="str">
            <v>Resi COGS Rec-Other O/S</v>
          </cell>
        </row>
        <row r="2445">
          <cell r="D2445" t="str">
            <v>401369.0</v>
          </cell>
          <cell r="E2445" t="str">
            <v>Resi COGS Rec-Legacy O/S</v>
          </cell>
        </row>
        <row r="2446">
          <cell r="D2446" t="str">
            <v>411368.0</v>
          </cell>
          <cell r="E2446" t="str">
            <v>Resi COGS Rec-Other I/C</v>
          </cell>
        </row>
        <row r="2447">
          <cell r="D2447" t="str">
            <v>411368.20</v>
          </cell>
          <cell r="E2447" t="str">
            <v>Resi COGS Rec-Paper I/C</v>
          </cell>
        </row>
        <row r="2448">
          <cell r="D2448" t="str">
            <v>411368.21</v>
          </cell>
          <cell r="E2448" t="str">
            <v>Resi COGS Rec-Plastic I/C</v>
          </cell>
        </row>
        <row r="2449">
          <cell r="D2449" t="str">
            <v>411368.22</v>
          </cell>
          <cell r="E2449" t="str">
            <v>Resi COGS Rec-Aluminum I/C</v>
          </cell>
        </row>
        <row r="2450">
          <cell r="D2450" t="str">
            <v>411368.23</v>
          </cell>
          <cell r="E2450" t="str">
            <v>Resi COGS Rec-Tin I/C</v>
          </cell>
        </row>
        <row r="2451">
          <cell r="D2451" t="str">
            <v>411368.24</v>
          </cell>
          <cell r="E2451" t="str">
            <v>Resi COGS Rec-Metal I/C</v>
          </cell>
        </row>
        <row r="2452">
          <cell r="D2452" t="str">
            <v>411368.25</v>
          </cell>
          <cell r="E2452" t="str">
            <v>Resi COGS Rec-Glass I/C</v>
          </cell>
        </row>
        <row r="2453">
          <cell r="D2453" t="str">
            <v>411368.26</v>
          </cell>
          <cell r="E2453" t="str">
            <v>Resi COGS Rec-Oragnics I/C</v>
          </cell>
        </row>
        <row r="2454">
          <cell r="D2454" t="str">
            <v>411368.27</v>
          </cell>
          <cell r="E2454" t="str">
            <v>Resi COGS Rec-Other  I/C</v>
          </cell>
        </row>
        <row r="2455">
          <cell r="D2455" t="str">
            <v>421368.0</v>
          </cell>
          <cell r="E2455" t="str">
            <v>Resi COGS Recylng-Oth Intra/D</v>
          </cell>
        </row>
        <row r="2456">
          <cell r="D2456" t="str">
            <v>421368.20</v>
          </cell>
          <cell r="E2456" t="str">
            <v>Resi COGS Rec- Intra/D  Paper</v>
          </cell>
        </row>
        <row r="2457">
          <cell r="D2457" t="str">
            <v>421368.21</v>
          </cell>
          <cell r="E2457" t="str">
            <v>Resi COGS Rec- Intra/D Plastic</v>
          </cell>
        </row>
        <row r="2458">
          <cell r="D2458" t="str">
            <v>421368.22</v>
          </cell>
          <cell r="E2458" t="str">
            <v>Resi COGS Rec- Intra/D Alum</v>
          </cell>
        </row>
        <row r="2459">
          <cell r="D2459" t="str">
            <v>421368.23</v>
          </cell>
          <cell r="E2459" t="str">
            <v>Resi COGS Rec- Intra/D Tin</v>
          </cell>
        </row>
        <row r="2460">
          <cell r="D2460" t="str">
            <v>421368.24</v>
          </cell>
          <cell r="E2460" t="str">
            <v>Resi COGS Rec- Intra/D  Metal</v>
          </cell>
        </row>
        <row r="2461">
          <cell r="D2461" t="str">
            <v>421368.25</v>
          </cell>
          <cell r="E2461" t="str">
            <v>Resi COGS Rec- Intra/D Glass</v>
          </cell>
        </row>
        <row r="2462">
          <cell r="D2462" t="str">
            <v>421368.26</v>
          </cell>
          <cell r="E2462" t="str">
            <v>Resi COGS Rec- Intra/D Orgncs</v>
          </cell>
        </row>
        <row r="2463">
          <cell r="D2463" t="str">
            <v>421368.27</v>
          </cell>
          <cell r="E2463" t="str">
            <v>Resi COGS Rec- Intra/D Other</v>
          </cell>
        </row>
        <row r="2464">
          <cell r="D2464" t="str">
            <v>401392.0</v>
          </cell>
          <cell r="E2464" t="str">
            <v>Resi Subcontract Haul O/S</v>
          </cell>
        </row>
        <row r="2465">
          <cell r="D2465" t="str">
            <v>411392.0</v>
          </cell>
          <cell r="E2465" t="str">
            <v>Resi Subcontract Haul I/C</v>
          </cell>
        </row>
        <row r="2466">
          <cell r="D2466" t="str">
            <v>421392.0</v>
          </cell>
          <cell r="E2466" t="str">
            <v>Resi Subcontract Haul Intra/D</v>
          </cell>
        </row>
        <row r="2467">
          <cell r="D2467" t="str">
            <v>88000.0</v>
          </cell>
          <cell r="E2467" t="str">
            <v>Sales Mgr</v>
          </cell>
        </row>
        <row r="2468">
          <cell r="D2468" t="str">
            <v>88001.0</v>
          </cell>
          <cell r="E2468" t="str">
            <v>Sales Rep</v>
          </cell>
        </row>
        <row r="2469">
          <cell r="D2469" t="str">
            <v>88002.0</v>
          </cell>
          <cell r="E2469" t="str">
            <v>Sales Supervisors</v>
          </cell>
        </row>
        <row r="2470">
          <cell r="D2470" t="str">
            <v>88003.0</v>
          </cell>
          <cell r="E2470" t="str">
            <v>Sales Administrators</v>
          </cell>
        </row>
        <row r="2471">
          <cell r="D2471" t="str">
            <v>88030.0</v>
          </cell>
          <cell r="E2471" t="str">
            <v>Customer Service Managers</v>
          </cell>
        </row>
        <row r="2472">
          <cell r="D2472" t="str">
            <v>88031.0</v>
          </cell>
          <cell r="E2472" t="str">
            <v>Customer Service Supervisors</v>
          </cell>
        </row>
        <row r="2473">
          <cell r="D2473" t="str">
            <v>88032.0</v>
          </cell>
          <cell r="E2473" t="str">
            <v>Customer Service Reps</v>
          </cell>
        </row>
        <row r="2474">
          <cell r="D2474" t="str">
            <v>88050.0</v>
          </cell>
          <cell r="E2474" t="str">
            <v>Marketing Managers</v>
          </cell>
        </row>
        <row r="2475">
          <cell r="D2475" t="str">
            <v>88051.0</v>
          </cell>
          <cell r="E2475" t="str">
            <v>Marketing Supervisors</v>
          </cell>
        </row>
        <row r="2476">
          <cell r="D2476" t="str">
            <v>88052.0</v>
          </cell>
          <cell r="E2476" t="str">
            <v>Marketing Administrators</v>
          </cell>
        </row>
        <row r="2477">
          <cell r="D2477" t="str">
            <v>88053.0</v>
          </cell>
          <cell r="E2477" t="str">
            <v>Marketing Representatives</v>
          </cell>
        </row>
        <row r="2478">
          <cell r="D2478" t="str">
            <v>710000.0</v>
          </cell>
          <cell r="E2478" t="str">
            <v>Sales Mgr/Supv</v>
          </cell>
        </row>
        <row r="2479">
          <cell r="D2479" t="str">
            <v>710000.10</v>
          </cell>
          <cell r="E2479" t="str">
            <v>Sales Mgr/Supv Strght Time</v>
          </cell>
        </row>
        <row r="2480">
          <cell r="D2480" t="str">
            <v>710000.11</v>
          </cell>
          <cell r="E2480" t="str">
            <v>Sales Mgr/Supv Overtime</v>
          </cell>
        </row>
        <row r="2481">
          <cell r="D2481" t="str">
            <v>710005.0</v>
          </cell>
          <cell r="E2481" t="str">
            <v>Sales Rep - Sale</v>
          </cell>
        </row>
        <row r="2482">
          <cell r="D2482" t="str">
            <v>710005.10</v>
          </cell>
          <cell r="E2482" t="str">
            <v>Sales Rep Straight Time</v>
          </cell>
        </row>
        <row r="2483">
          <cell r="D2483" t="str">
            <v>710005.11</v>
          </cell>
          <cell r="E2483" t="str">
            <v>Sales Rep Overtime</v>
          </cell>
        </row>
        <row r="2484">
          <cell r="D2484" t="str">
            <v>710010.0</v>
          </cell>
          <cell r="E2484" t="str">
            <v>Sales Support</v>
          </cell>
        </row>
        <row r="2485">
          <cell r="D2485" t="str">
            <v>710010.10</v>
          </cell>
          <cell r="E2485" t="str">
            <v>Sales Support Straight Time</v>
          </cell>
        </row>
        <row r="2486">
          <cell r="D2486" t="str">
            <v>710010.11</v>
          </cell>
          <cell r="E2486" t="str">
            <v>Sales Support Overtime</v>
          </cell>
        </row>
        <row r="2487">
          <cell r="D2487" t="str">
            <v>710020.0</v>
          </cell>
          <cell r="E2487" t="str">
            <v>Marketing Staff</v>
          </cell>
        </row>
        <row r="2488">
          <cell r="D2488" t="str">
            <v>710020.10</v>
          </cell>
          <cell r="E2488" t="str">
            <v>Marketing Staff Straight Time</v>
          </cell>
        </row>
        <row r="2489">
          <cell r="D2489" t="str">
            <v>710020.11</v>
          </cell>
          <cell r="E2489" t="str">
            <v>Marketing Staff Overtime</v>
          </cell>
        </row>
        <row r="2490">
          <cell r="D2490" t="str">
            <v>710030.0</v>
          </cell>
          <cell r="E2490" t="str">
            <v>Cust Service</v>
          </cell>
        </row>
        <row r="2491">
          <cell r="D2491" t="str">
            <v>710030.10</v>
          </cell>
          <cell r="E2491" t="str">
            <v>Cust Service Strght Time</v>
          </cell>
        </row>
        <row r="2492">
          <cell r="D2492" t="str">
            <v>710030.11</v>
          </cell>
          <cell r="E2492" t="str">
            <v>Cust Servce Overtime</v>
          </cell>
        </row>
        <row r="2493">
          <cell r="D2493" t="str">
            <v>710055.0</v>
          </cell>
          <cell r="E2493" t="str">
            <v>Temporary Labor - Sales</v>
          </cell>
        </row>
        <row r="2494">
          <cell r="D2494" t="str">
            <v>710060.0</v>
          </cell>
          <cell r="E2494" t="str">
            <v>Bonus Pay Non-Corporate</v>
          </cell>
        </row>
        <row r="2495">
          <cell r="D2495" t="str">
            <v>710061.0</v>
          </cell>
          <cell r="E2495" t="str">
            <v>Bonus Pay Corporate</v>
          </cell>
        </row>
        <row r="2496">
          <cell r="D2496" t="str">
            <v>710062.0</v>
          </cell>
          <cell r="E2496" t="str">
            <v>Commission</v>
          </cell>
        </row>
        <row r="2497">
          <cell r="D2497" t="str">
            <v>710170.0</v>
          </cell>
          <cell r="E2497" t="str">
            <v>Payroll Taxes - Sales</v>
          </cell>
        </row>
        <row r="2498">
          <cell r="D2498" t="str">
            <v>710172.0</v>
          </cell>
          <cell r="E2498" t="str">
            <v>Personal Time - Sales</v>
          </cell>
        </row>
        <row r="2499">
          <cell r="D2499" t="str">
            <v>710173.0</v>
          </cell>
          <cell r="E2499" t="str">
            <v>Holiday Pay - Sales</v>
          </cell>
        </row>
        <row r="2500">
          <cell r="D2500" t="str">
            <v>710174.0</v>
          </cell>
          <cell r="E2500" t="str">
            <v>Vacation/Sick - Sales</v>
          </cell>
        </row>
        <row r="2501">
          <cell r="D2501" t="str">
            <v>710175.0</v>
          </cell>
          <cell r="E2501" t="str">
            <v>Benefits Non-Corporate - Sales</v>
          </cell>
        </row>
        <row r="2502">
          <cell r="D2502" t="str">
            <v>710176.0</v>
          </cell>
          <cell r="E2502" t="str">
            <v>Benefits Corporate - Sales</v>
          </cell>
        </row>
        <row r="2503">
          <cell r="D2503" t="str">
            <v>711000.0</v>
          </cell>
          <cell r="E2503" t="str">
            <v>Relocation - Sales</v>
          </cell>
        </row>
        <row r="2504">
          <cell r="D2504" t="str">
            <v>711002.0</v>
          </cell>
          <cell r="E2504" t="str">
            <v>Recruiting - Sales</v>
          </cell>
        </row>
        <row r="2505">
          <cell r="D2505" t="str">
            <v>711004.0</v>
          </cell>
          <cell r="E2505" t="str">
            <v>Employee Activities - Sales</v>
          </cell>
        </row>
        <row r="2506">
          <cell r="D2506" t="str">
            <v>711006.0</v>
          </cell>
          <cell r="E2506" t="str">
            <v>Travel - Sales</v>
          </cell>
        </row>
        <row r="2507">
          <cell r="D2507" t="str">
            <v>711008.0</v>
          </cell>
          <cell r="E2507" t="str">
            <v>Meals &amp; Entertainment (100%)</v>
          </cell>
        </row>
        <row r="2508">
          <cell r="D2508" t="str">
            <v>711009.0</v>
          </cell>
          <cell r="E2508" t="str">
            <v>Meals &amp; Entertainment (50%)</v>
          </cell>
        </row>
        <row r="2509">
          <cell r="D2509" t="str">
            <v>711010.0</v>
          </cell>
          <cell r="E2509" t="str">
            <v>Office Supplies - Sales</v>
          </cell>
        </row>
        <row r="2510">
          <cell r="D2510" t="str">
            <v>711012.0</v>
          </cell>
          <cell r="E2510" t="str">
            <v>Postage - Sales</v>
          </cell>
        </row>
        <row r="2511">
          <cell r="D2511" t="str">
            <v>711014.0</v>
          </cell>
          <cell r="E2511" t="str">
            <v>Dues &amp; Subscriptions - Sales</v>
          </cell>
        </row>
        <row r="2512">
          <cell r="D2512" t="str">
            <v>711016.0</v>
          </cell>
          <cell r="E2512" t="str">
            <v>Telephone - Sales</v>
          </cell>
        </row>
        <row r="2513">
          <cell r="D2513" t="str">
            <v>711017.0</v>
          </cell>
          <cell r="E2513" t="str">
            <v>Inactive-711017</v>
          </cell>
        </row>
        <row r="2514">
          <cell r="D2514" t="str">
            <v>711018.0</v>
          </cell>
          <cell r="E2514" t="str">
            <v>Utilities - Sales</v>
          </cell>
        </row>
        <row r="2515">
          <cell r="D2515" t="str">
            <v>711020.0</v>
          </cell>
          <cell r="E2515" t="str">
            <v>Facility Mainten - Sales</v>
          </cell>
        </row>
        <row r="2516">
          <cell r="D2516" t="str">
            <v>711022.0</v>
          </cell>
          <cell r="E2516" t="str">
            <v>Rent - Sales</v>
          </cell>
        </row>
        <row r="2517">
          <cell r="D2517" t="str">
            <v>711024.0</v>
          </cell>
          <cell r="E2517" t="str">
            <v>Security - Sales</v>
          </cell>
        </row>
        <row r="2518">
          <cell r="D2518" t="str">
            <v>711026.0</v>
          </cell>
          <cell r="E2518" t="str">
            <v>Equip Rental - Sales</v>
          </cell>
        </row>
        <row r="2519">
          <cell r="D2519" t="str">
            <v>711028.0</v>
          </cell>
          <cell r="E2519" t="str">
            <v>Advertising - Sales</v>
          </cell>
        </row>
        <row r="2520">
          <cell r="D2520" t="str">
            <v>711028.10</v>
          </cell>
          <cell r="E2520" t="str">
            <v>Advert Yellow Pages - Sales</v>
          </cell>
        </row>
        <row r="2521">
          <cell r="D2521" t="str">
            <v>711028.11</v>
          </cell>
          <cell r="E2521" t="str">
            <v>Advert Direct Mail - Sales</v>
          </cell>
        </row>
        <row r="2522">
          <cell r="D2522" t="str">
            <v>711028.12</v>
          </cell>
          <cell r="E2522" t="str">
            <v>Advert Media - Sales</v>
          </cell>
        </row>
        <row r="2523">
          <cell r="D2523" t="str">
            <v>711038.0</v>
          </cell>
          <cell r="E2523" t="str">
            <v>Outside Training - Sales</v>
          </cell>
        </row>
        <row r="2524">
          <cell r="D2524" t="str">
            <v>711095.0</v>
          </cell>
          <cell r="E2524" t="str">
            <v>Sales &amp; Mkting Misc</v>
          </cell>
        </row>
        <row r="2525">
          <cell r="D2525" t="str">
            <v>710000.20</v>
          </cell>
          <cell r="E2525" t="str">
            <v>Sales Mgr/Supv Auto Allow</v>
          </cell>
        </row>
        <row r="2526">
          <cell r="D2526" t="str">
            <v>710005.20</v>
          </cell>
          <cell r="E2526" t="str">
            <v>Sales Rep Auto Allowance</v>
          </cell>
        </row>
        <row r="2527">
          <cell r="D2527" t="str">
            <v>710010.20</v>
          </cell>
          <cell r="E2527" t="str">
            <v>Sales Support Auto Allow</v>
          </cell>
        </row>
        <row r="2528">
          <cell r="D2528" t="str">
            <v>710020.20</v>
          </cell>
          <cell r="E2528" t="str">
            <v>Marketing Staff Auto Allow</v>
          </cell>
        </row>
        <row r="2529">
          <cell r="D2529" t="str">
            <v>710030.20</v>
          </cell>
          <cell r="E2529" t="str">
            <v>Cust Service Auto Allowance</v>
          </cell>
        </row>
        <row r="2530">
          <cell r="D2530" t="str">
            <v>710172.1</v>
          </cell>
          <cell r="E2530" t="str">
            <v>Personal Time - Sales PR</v>
          </cell>
        </row>
        <row r="2531">
          <cell r="D2531" t="str">
            <v>710174.1</v>
          </cell>
          <cell r="E2531" t="str">
            <v>Vacation/Sick - Sales PR</v>
          </cell>
        </row>
        <row r="2532">
          <cell r="D2532" t="str">
            <v>710177.0</v>
          </cell>
          <cell r="E2532" t="str">
            <v>Employer 401k - Sales</v>
          </cell>
        </row>
        <row r="2533">
          <cell r="D2533" t="str">
            <v>81620.0</v>
          </cell>
          <cell r="E2533" t="str">
            <v>TS Drivers</v>
          </cell>
        </row>
        <row r="2534">
          <cell r="D2534" t="str">
            <v>81621.0</v>
          </cell>
          <cell r="E2534" t="str">
            <v>TS Helpers</v>
          </cell>
        </row>
        <row r="2535">
          <cell r="D2535" t="str">
            <v>62220.0</v>
          </cell>
          <cell r="E2535" t="str">
            <v>TS-Disposal Tns O/S</v>
          </cell>
        </row>
        <row r="2536">
          <cell r="D2536" t="str">
            <v>62221.0</v>
          </cell>
          <cell r="E2536" t="str">
            <v>TS-Disposal Tns I/C</v>
          </cell>
        </row>
        <row r="2537">
          <cell r="D2537" t="str">
            <v>62350.0</v>
          </cell>
          <cell r="E2537" t="str">
            <v>TS-OCC Tns Sold O/S</v>
          </cell>
        </row>
        <row r="2538">
          <cell r="D2538" t="str">
            <v>62351.0</v>
          </cell>
          <cell r="E2538" t="str">
            <v>TS-OCC Tns Sold I/C</v>
          </cell>
        </row>
        <row r="2539">
          <cell r="D2539" t="str">
            <v>62352.0</v>
          </cell>
          <cell r="E2539" t="str">
            <v>TS-ONP Tns Sold O/S</v>
          </cell>
        </row>
        <row r="2540">
          <cell r="D2540" t="str">
            <v>62353.0</v>
          </cell>
          <cell r="E2540" t="str">
            <v>TS-ONP Tns Sold I/C</v>
          </cell>
        </row>
        <row r="2541">
          <cell r="D2541" t="str">
            <v>62378.0</v>
          </cell>
          <cell r="E2541" t="str">
            <v>TS-RecylOth Tns Sold O/S</v>
          </cell>
        </row>
        <row r="2542">
          <cell r="D2542" t="str">
            <v>62379.0</v>
          </cell>
          <cell r="E2542" t="str">
            <v>TS-RecylOth Tns Sold I/C</v>
          </cell>
        </row>
        <row r="2543">
          <cell r="D2543" t="str">
            <v>62390.0</v>
          </cell>
          <cell r="E2543" t="str">
            <v>TS-Rec Tons Sold Legacy O/S</v>
          </cell>
        </row>
        <row r="2544">
          <cell r="D2544" t="str">
            <v>62392.0</v>
          </cell>
          <cell r="E2544" t="str">
            <v>InActive-Tons RecySoldLeg</v>
          </cell>
        </row>
        <row r="2545">
          <cell r="D2545" t="str">
            <v>62200.0</v>
          </cell>
          <cell r="E2545" t="str">
            <v>TS-Waste Tns Recd O/S</v>
          </cell>
        </row>
        <row r="2546">
          <cell r="D2546" t="str">
            <v>62201.0</v>
          </cell>
          <cell r="E2546" t="str">
            <v>TS-Waste Tns Recd I/C</v>
          </cell>
        </row>
        <row r="2547">
          <cell r="D2547" t="str">
            <v>62300.0</v>
          </cell>
          <cell r="E2547" t="str">
            <v>TS-OCC Tns Recd O/S</v>
          </cell>
        </row>
        <row r="2548">
          <cell r="D2548" t="str">
            <v>62301.0</v>
          </cell>
          <cell r="E2548" t="str">
            <v>TS-OCC Tns Recd I/C</v>
          </cell>
        </row>
        <row r="2549">
          <cell r="D2549" t="str">
            <v>62302.0</v>
          </cell>
          <cell r="E2549" t="str">
            <v>TS-ONP Tns Recd O/S</v>
          </cell>
        </row>
        <row r="2550">
          <cell r="D2550" t="str">
            <v>62303.0</v>
          </cell>
          <cell r="E2550" t="str">
            <v>TS-ONP Tns Recd I/C</v>
          </cell>
        </row>
        <row r="2551">
          <cell r="D2551" t="str">
            <v>62338.0</v>
          </cell>
          <cell r="E2551" t="str">
            <v>TS-RecylOth Tns Recd O/S</v>
          </cell>
        </row>
        <row r="2552">
          <cell r="D2552" t="str">
            <v>62339.0</v>
          </cell>
          <cell r="E2552" t="str">
            <v>TS-RecylOth Tns Recd I/C</v>
          </cell>
        </row>
        <row r="2553">
          <cell r="D2553" t="str">
            <v>62500.0</v>
          </cell>
          <cell r="E2553" t="str">
            <v>TS-Rate Increase</v>
          </cell>
        </row>
        <row r="2554">
          <cell r="D2554" t="str">
            <v>62501.0</v>
          </cell>
          <cell r="E2554" t="str">
            <v>TS-Fuel Rate Increase</v>
          </cell>
        </row>
        <row r="2555">
          <cell r="D2555" t="str">
            <v>62502.0</v>
          </cell>
          <cell r="E2555" t="str">
            <v>TS-Env Rate Increase</v>
          </cell>
        </row>
        <row r="2556">
          <cell r="D2556" t="str">
            <v>62020.0</v>
          </cell>
          <cell r="E2556" t="str">
            <v>InActive .</v>
          </cell>
        </row>
        <row r="2557">
          <cell r="D2557" t="str">
            <v>62025.0</v>
          </cell>
          <cell r="E2557" t="str">
            <v>InActive ,</v>
          </cell>
        </row>
        <row r="2558">
          <cell r="D2558" t="str">
            <v>62391.0</v>
          </cell>
          <cell r="E2558" t="str">
            <v>InActive2</v>
          </cell>
        </row>
        <row r="2559">
          <cell r="D2559" t="str">
            <v>62197.0</v>
          </cell>
          <cell r="E2559" t="str">
            <v>TS-Tractor Ave Age</v>
          </cell>
        </row>
        <row r="2560">
          <cell r="D2560" t="str">
            <v>62198.0</v>
          </cell>
          <cell r="E2560" t="str">
            <v>TS-Loader Ave Age</v>
          </cell>
        </row>
        <row r="2561">
          <cell r="D2561" t="str">
            <v>62980.0</v>
          </cell>
          <cell r="E2561" t="str">
            <v>TS-PI Rest</v>
          </cell>
        </row>
        <row r="2562">
          <cell r="D2562" t="str">
            <v>62981.0</v>
          </cell>
          <cell r="E2562" t="str">
            <v>TS-PI Open</v>
          </cell>
        </row>
        <row r="2563">
          <cell r="D2563" t="str">
            <v>62989.0</v>
          </cell>
          <cell r="E2563" t="str">
            <v>TS-Internal PI</v>
          </cell>
        </row>
        <row r="2564">
          <cell r="D2564" t="str">
            <v>62990.0</v>
          </cell>
          <cell r="E2564" t="str">
            <v>TS-Franch/Muni PI</v>
          </cell>
        </row>
        <row r="2565">
          <cell r="D2565" t="str">
            <v>62995.10</v>
          </cell>
          <cell r="E2565" t="str">
            <v>TS-Restrict</v>
          </cell>
        </row>
        <row r="2566">
          <cell r="D2566" t="str">
            <v>62995.40</v>
          </cell>
          <cell r="E2566" t="str">
            <v>TS-w/o Restrict</v>
          </cell>
        </row>
        <row r="2567">
          <cell r="D2567" t="str">
            <v>62995.90</v>
          </cell>
          <cell r="E2567" t="str">
            <v>TS-Franch/Muni</v>
          </cell>
        </row>
        <row r="2568">
          <cell r="D2568" t="str">
            <v>62995.200</v>
          </cell>
          <cell r="E2568" t="str">
            <v>TS-Internal PI.</v>
          </cell>
        </row>
        <row r="2569">
          <cell r="D2569" t="str">
            <v>62996.10</v>
          </cell>
          <cell r="E2569" t="str">
            <v>TS-Rev Restrict</v>
          </cell>
        </row>
        <row r="2570">
          <cell r="D2570" t="str">
            <v>62996.40</v>
          </cell>
          <cell r="E2570" t="str">
            <v>TS-Rev w/o Restrict</v>
          </cell>
        </row>
        <row r="2571">
          <cell r="D2571" t="str">
            <v>62996.90</v>
          </cell>
          <cell r="E2571" t="str">
            <v>TS-Rev Franch/Muni</v>
          </cell>
        </row>
        <row r="2572">
          <cell r="D2572" t="str">
            <v>62000.0</v>
          </cell>
          <cell r="E2572" t="str">
            <v>TS-Workdays</v>
          </cell>
        </row>
        <row r="2573">
          <cell r="D2573" t="str">
            <v>62006.0</v>
          </cell>
          <cell r="E2573" t="str">
            <v>TS-# Transfer Stations</v>
          </cell>
        </row>
        <row r="2574">
          <cell r="D2574" t="str">
            <v>62007.0</v>
          </cell>
          <cell r="E2574" t="str">
            <v>TS-# MRFs</v>
          </cell>
        </row>
        <row r="2575">
          <cell r="D2575" t="str">
            <v>62015.0</v>
          </cell>
          <cell r="E2575" t="str">
            <v>TS-Customers</v>
          </cell>
        </row>
        <row r="2576">
          <cell r="D2576" t="str">
            <v>62100.0</v>
          </cell>
          <cell r="E2576" t="str">
            <v>TS-Trucks/Roll-Off</v>
          </cell>
        </row>
        <row r="2577">
          <cell r="D2577" t="str">
            <v>62125.0</v>
          </cell>
          <cell r="E2577" t="str">
            <v>TS-Tractors</v>
          </cell>
        </row>
        <row r="2578">
          <cell r="D2578" t="str">
            <v>62126.0</v>
          </cell>
          <cell r="E2578" t="str">
            <v>TS-Trailers</v>
          </cell>
        </row>
        <row r="2579">
          <cell r="D2579" t="str">
            <v>62132.0</v>
          </cell>
          <cell r="E2579" t="str">
            <v>TS-Dozers</v>
          </cell>
        </row>
        <row r="2580">
          <cell r="D2580" t="str">
            <v>62133.0</v>
          </cell>
          <cell r="E2580" t="str">
            <v>TS-Backhoes</v>
          </cell>
        </row>
        <row r="2581">
          <cell r="D2581" t="str">
            <v>62134.0</v>
          </cell>
          <cell r="E2581" t="str">
            <v>TS-Excavators</v>
          </cell>
        </row>
        <row r="2582">
          <cell r="D2582" t="str">
            <v>62135.0</v>
          </cell>
          <cell r="E2582" t="str">
            <v>TS-Skid Steer Loaders</v>
          </cell>
        </row>
        <row r="2583">
          <cell r="D2583" t="str">
            <v>62136.0</v>
          </cell>
          <cell r="E2583" t="str">
            <v>TS-Wheel Loaders</v>
          </cell>
        </row>
        <row r="2584">
          <cell r="D2584" t="str">
            <v>62137.0</v>
          </cell>
          <cell r="E2584" t="str">
            <v>TS-Track Loaders</v>
          </cell>
        </row>
        <row r="2585">
          <cell r="D2585" t="str">
            <v>62240.0</v>
          </cell>
          <cell r="E2585" t="str">
            <v>TS-Trans Load Tons O/S</v>
          </cell>
        </row>
        <row r="2586">
          <cell r="D2586" t="str">
            <v>62210.0</v>
          </cell>
          <cell r="E2586" t="str">
            <v>TS-Tran/Load Tns Rec'd O/S</v>
          </cell>
        </row>
        <row r="2587">
          <cell r="D2587" t="str">
            <v>306200.0</v>
          </cell>
          <cell r="E2587" t="str">
            <v>TS Tip Fees  O/S</v>
          </cell>
        </row>
        <row r="2588">
          <cell r="D2588" t="str">
            <v>306210.0</v>
          </cell>
          <cell r="E2588" t="str">
            <v>TS Trans-Load Fee O/S</v>
          </cell>
        </row>
        <row r="2589">
          <cell r="D2589" t="str">
            <v>306220.0</v>
          </cell>
          <cell r="E2589" t="str">
            <v>TS Tip Fee Recy O/S-Inactive</v>
          </cell>
        </row>
        <row r="2590">
          <cell r="D2590" t="str">
            <v>306260.0</v>
          </cell>
          <cell r="E2590" t="str">
            <v>TS SOM-OCC O/S</v>
          </cell>
        </row>
        <row r="2591">
          <cell r="D2591" t="str">
            <v>306261.0</v>
          </cell>
          <cell r="E2591" t="str">
            <v>TS SOM-ONP O/S</v>
          </cell>
        </row>
        <row r="2592">
          <cell r="D2592" t="str">
            <v>306268.0</v>
          </cell>
          <cell r="E2592" t="str">
            <v>TS SOM-Othr O/S</v>
          </cell>
        </row>
        <row r="2593">
          <cell r="D2593" t="str">
            <v>306268.20</v>
          </cell>
          <cell r="E2593" t="str">
            <v>TS SOM-Paper O/S</v>
          </cell>
        </row>
        <row r="2594">
          <cell r="D2594" t="str">
            <v>306268.21</v>
          </cell>
          <cell r="E2594" t="str">
            <v>TS SOM-Plastic O/S</v>
          </cell>
        </row>
        <row r="2595">
          <cell r="D2595" t="str">
            <v>306268.22</v>
          </cell>
          <cell r="E2595" t="str">
            <v>TS SOM-Aluminum O/S</v>
          </cell>
        </row>
        <row r="2596">
          <cell r="D2596" t="str">
            <v>306268.23</v>
          </cell>
          <cell r="E2596" t="str">
            <v>TS SOM-Tin O/S</v>
          </cell>
        </row>
        <row r="2597">
          <cell r="D2597" t="str">
            <v>306268.24</v>
          </cell>
          <cell r="E2597" t="str">
            <v>TS SOM-Metal O/S</v>
          </cell>
        </row>
        <row r="2598">
          <cell r="D2598" t="str">
            <v>306268.25</v>
          </cell>
          <cell r="E2598" t="str">
            <v>TS SOM-Glass O/S</v>
          </cell>
        </row>
        <row r="2599">
          <cell r="D2599" t="str">
            <v>306268.26</v>
          </cell>
          <cell r="E2599" t="str">
            <v>TS SOM-Organics O/S</v>
          </cell>
        </row>
        <row r="2600">
          <cell r="D2600" t="str">
            <v>306268.27</v>
          </cell>
          <cell r="E2600" t="str">
            <v>TS SOM-Other O/S</v>
          </cell>
        </row>
        <row r="2601">
          <cell r="D2601" t="str">
            <v>306269.0</v>
          </cell>
          <cell r="E2601" t="str">
            <v>TS SOM-Legacy O/S</v>
          </cell>
        </row>
        <row r="2602">
          <cell r="D2602" t="str">
            <v>306290.0</v>
          </cell>
          <cell r="E2602" t="str">
            <v>TS FF Pass Through O/S</v>
          </cell>
        </row>
        <row r="2603">
          <cell r="D2603" t="str">
            <v>306295.0</v>
          </cell>
          <cell r="E2603" t="str">
            <v>TS Env Fee O/S</v>
          </cell>
        </row>
        <row r="2604">
          <cell r="D2604" t="str">
            <v>306296.0</v>
          </cell>
          <cell r="E2604" t="str">
            <v>TS Fuel Fee O/S</v>
          </cell>
        </row>
        <row r="2605">
          <cell r="D2605" t="str">
            <v>306297.0</v>
          </cell>
          <cell r="E2605" t="str">
            <v>TS Resale-NewAssets O/S</v>
          </cell>
        </row>
        <row r="2606">
          <cell r="D2606" t="str">
            <v>306298.0</v>
          </cell>
          <cell r="E2606" t="str">
            <v>TS Donated Services</v>
          </cell>
        </row>
        <row r="2607">
          <cell r="D2607" t="str">
            <v>306299.0</v>
          </cell>
          <cell r="E2607" t="str">
            <v>TS Other O/S</v>
          </cell>
        </row>
        <row r="2608">
          <cell r="D2608" t="str">
            <v>316200.0</v>
          </cell>
          <cell r="E2608" t="str">
            <v>TS Tip Fees  I/C</v>
          </cell>
        </row>
        <row r="2609">
          <cell r="D2609" t="str">
            <v>316260.0</v>
          </cell>
          <cell r="E2609" t="str">
            <v>TS SOM-OCC I/C</v>
          </cell>
        </row>
        <row r="2610">
          <cell r="D2610" t="str">
            <v>316261.0</v>
          </cell>
          <cell r="E2610" t="str">
            <v>TS SOM-ONP I/C</v>
          </cell>
        </row>
        <row r="2611">
          <cell r="D2611" t="str">
            <v>316268.0</v>
          </cell>
          <cell r="E2611" t="str">
            <v>TS SOM-Other I/C</v>
          </cell>
        </row>
        <row r="2612">
          <cell r="D2612" t="str">
            <v>316268.20</v>
          </cell>
          <cell r="E2612" t="str">
            <v>TS SOM-Paper I/C</v>
          </cell>
        </row>
        <row r="2613">
          <cell r="D2613" t="str">
            <v>316268.21</v>
          </cell>
          <cell r="E2613" t="str">
            <v>TS SOM-Plastic I/C</v>
          </cell>
        </row>
        <row r="2614">
          <cell r="D2614" t="str">
            <v>316268.22</v>
          </cell>
          <cell r="E2614" t="str">
            <v>TS SOM-Aluminum I/C</v>
          </cell>
        </row>
        <row r="2615">
          <cell r="D2615" t="str">
            <v>316268.23</v>
          </cell>
          <cell r="E2615" t="str">
            <v>TS SOM-Tin I/C</v>
          </cell>
        </row>
        <row r="2616">
          <cell r="D2616" t="str">
            <v>316268.24</v>
          </cell>
          <cell r="E2616" t="str">
            <v>TS SOM-Metal I/C</v>
          </cell>
        </row>
        <row r="2617">
          <cell r="D2617" t="str">
            <v>316268.25</v>
          </cell>
          <cell r="E2617" t="str">
            <v>TS SOM-Glass I/C</v>
          </cell>
        </row>
        <row r="2618">
          <cell r="D2618" t="str">
            <v>316268.26</v>
          </cell>
          <cell r="E2618" t="str">
            <v>TS SOM-Organics I/C</v>
          </cell>
        </row>
        <row r="2619">
          <cell r="D2619" t="str">
            <v>316268.27</v>
          </cell>
          <cell r="E2619" t="str">
            <v>TS SOM-Other  I/C</v>
          </cell>
        </row>
        <row r="2620">
          <cell r="D2620" t="str">
            <v>316269.0</v>
          </cell>
          <cell r="E2620" t="str">
            <v>TS SOM-Legacy I/C</v>
          </cell>
        </row>
        <row r="2621">
          <cell r="D2621" t="str">
            <v>316298.0</v>
          </cell>
          <cell r="E2621" t="str">
            <v>TS Oth Rev Legacy I/C</v>
          </cell>
        </row>
        <row r="2622">
          <cell r="D2622" t="str">
            <v>316299.0</v>
          </cell>
          <cell r="E2622" t="str">
            <v>TS Other I/C</v>
          </cell>
        </row>
        <row r="2623">
          <cell r="D2623" t="str">
            <v>326200.0</v>
          </cell>
          <cell r="E2623" t="str">
            <v>TS Tip Fees I/D.</v>
          </cell>
        </row>
        <row r="2624">
          <cell r="D2624" t="str">
            <v>326220.0</v>
          </cell>
          <cell r="E2624" t="str">
            <v>TS Recycle Tip Fee I/D-Inactive</v>
          </cell>
        </row>
        <row r="2625">
          <cell r="D2625" t="str">
            <v>326260.0</v>
          </cell>
          <cell r="E2625" t="str">
            <v>TS SOM-OCC I/D</v>
          </cell>
        </row>
        <row r="2626">
          <cell r="D2626" t="str">
            <v>326261.0</v>
          </cell>
          <cell r="E2626" t="str">
            <v>TS SOM-ONP I/D</v>
          </cell>
        </row>
        <row r="2627">
          <cell r="D2627" t="str">
            <v>326268.0</v>
          </cell>
          <cell r="E2627" t="str">
            <v>TS SOM-Other I/D</v>
          </cell>
        </row>
        <row r="2628">
          <cell r="D2628" t="str">
            <v>326268.20</v>
          </cell>
          <cell r="E2628" t="str">
            <v>TS SOM-Paper I/D</v>
          </cell>
        </row>
        <row r="2629">
          <cell r="D2629" t="str">
            <v>326268.21</v>
          </cell>
          <cell r="E2629" t="str">
            <v>TS SOM-Plastic I/D</v>
          </cell>
        </row>
        <row r="2630">
          <cell r="D2630" t="str">
            <v>326268.22</v>
          </cell>
          <cell r="E2630" t="str">
            <v>TS SOM-Aluminum I/D</v>
          </cell>
        </row>
        <row r="2631">
          <cell r="D2631" t="str">
            <v>326268.23</v>
          </cell>
          <cell r="E2631" t="str">
            <v>TS SOM-Tin I/D</v>
          </cell>
        </row>
        <row r="2632">
          <cell r="D2632" t="str">
            <v>326268.24</v>
          </cell>
          <cell r="E2632" t="str">
            <v>TS SOM-Metal I/D</v>
          </cell>
        </row>
        <row r="2633">
          <cell r="D2633" t="str">
            <v>326268.25</v>
          </cell>
          <cell r="E2633" t="str">
            <v>TS SOM-Glass I/D</v>
          </cell>
        </row>
        <row r="2634">
          <cell r="D2634" t="str">
            <v>326268.26</v>
          </cell>
          <cell r="E2634" t="str">
            <v>TS SOM-Organics I/D</v>
          </cell>
        </row>
        <row r="2635">
          <cell r="D2635" t="str">
            <v>326268.27</v>
          </cell>
          <cell r="E2635" t="str">
            <v>TS SOM-Other  I/D</v>
          </cell>
        </row>
        <row r="2636">
          <cell r="D2636" t="str">
            <v>326299.0</v>
          </cell>
          <cell r="E2636" t="str">
            <v>TS Other Rev I/D</v>
          </cell>
        </row>
        <row r="2637">
          <cell r="D2637" t="str">
            <v>306270.0</v>
          </cell>
          <cell r="E2637" t="str">
            <v>TS Tip Fee-OCC O/S</v>
          </cell>
        </row>
        <row r="2638">
          <cell r="D2638" t="str">
            <v>306271.0</v>
          </cell>
          <cell r="E2638" t="str">
            <v>TS Tip Fee-ONP O/S</v>
          </cell>
        </row>
        <row r="2639">
          <cell r="D2639" t="str">
            <v>306278.0</v>
          </cell>
          <cell r="E2639" t="str">
            <v>Tip Fee- Other O/S</v>
          </cell>
        </row>
        <row r="2640">
          <cell r="D2640" t="str">
            <v>306278.20</v>
          </cell>
          <cell r="E2640" t="str">
            <v>TS Tip Fee-Paper  O/S</v>
          </cell>
        </row>
        <row r="2641">
          <cell r="D2641" t="str">
            <v>306278.21</v>
          </cell>
          <cell r="E2641" t="str">
            <v>TS Tip Fee-Plastic  O/S</v>
          </cell>
        </row>
        <row r="2642">
          <cell r="D2642" t="str">
            <v>306278.22</v>
          </cell>
          <cell r="E2642" t="str">
            <v>TS Tip Fee-Aluminum  O/S</v>
          </cell>
        </row>
        <row r="2643">
          <cell r="D2643" t="str">
            <v>306278.23</v>
          </cell>
          <cell r="E2643" t="str">
            <v>TS Tip Fee-Tin  O/S</v>
          </cell>
        </row>
        <row r="2644">
          <cell r="D2644" t="str">
            <v>306278.24</v>
          </cell>
          <cell r="E2644" t="str">
            <v>TS Tip Fee-Metal  O/S</v>
          </cell>
        </row>
        <row r="2645">
          <cell r="D2645" t="str">
            <v>306278.25</v>
          </cell>
          <cell r="E2645" t="str">
            <v>TS Tip Fee-Glass  O/S</v>
          </cell>
        </row>
        <row r="2646">
          <cell r="D2646" t="str">
            <v>306278.26</v>
          </cell>
          <cell r="E2646" t="str">
            <v>TS Tip Fee-Organics  O/S</v>
          </cell>
        </row>
        <row r="2647">
          <cell r="D2647" t="str">
            <v>306278.27</v>
          </cell>
          <cell r="E2647" t="str">
            <v>TS Tip Fee-Other  O/S</v>
          </cell>
        </row>
        <row r="2648">
          <cell r="D2648" t="str">
            <v>316270.0</v>
          </cell>
          <cell r="E2648" t="str">
            <v>TS Tip Fee-OCC I/C</v>
          </cell>
        </row>
        <row r="2649">
          <cell r="D2649" t="str">
            <v>316271.0</v>
          </cell>
          <cell r="E2649" t="str">
            <v>TS Tip Fee-ONP I/C</v>
          </cell>
        </row>
        <row r="2650">
          <cell r="D2650" t="str">
            <v>316278.0</v>
          </cell>
          <cell r="E2650" t="str">
            <v>TS Tip Fee-Other I/C</v>
          </cell>
        </row>
        <row r="2651">
          <cell r="D2651" t="str">
            <v>316278.20</v>
          </cell>
          <cell r="E2651" t="str">
            <v>TS Tip Fee-Paper I/C</v>
          </cell>
        </row>
        <row r="2652">
          <cell r="D2652" t="str">
            <v>316278.21</v>
          </cell>
          <cell r="E2652" t="str">
            <v>TS Tip Fee-Plastic I/C</v>
          </cell>
        </row>
        <row r="2653">
          <cell r="D2653" t="str">
            <v>316278.22</v>
          </cell>
          <cell r="E2653" t="str">
            <v>TS Tip Fee-Aluminum I/C</v>
          </cell>
        </row>
        <row r="2654">
          <cell r="D2654" t="str">
            <v>316278.23</v>
          </cell>
          <cell r="E2654" t="str">
            <v>TS Tip Fee-Tin I/C</v>
          </cell>
        </row>
        <row r="2655">
          <cell r="D2655" t="str">
            <v>316278.24</v>
          </cell>
          <cell r="E2655" t="str">
            <v>TS Tip Fee-Metal I/C</v>
          </cell>
        </row>
        <row r="2656">
          <cell r="D2656" t="str">
            <v>316278.25</v>
          </cell>
          <cell r="E2656" t="str">
            <v>TS Tip Fee-Glass I/C</v>
          </cell>
        </row>
        <row r="2657">
          <cell r="D2657" t="str">
            <v>316278.26</v>
          </cell>
          <cell r="E2657" t="str">
            <v>TS Tip Fee-Organics I/C</v>
          </cell>
        </row>
        <row r="2658">
          <cell r="D2658" t="str">
            <v>316278.27</v>
          </cell>
          <cell r="E2658" t="str">
            <v>TS Tip Fee- Other I/C</v>
          </cell>
        </row>
        <row r="2659">
          <cell r="D2659" t="str">
            <v>406290.0</v>
          </cell>
          <cell r="E2659" t="str">
            <v>TS FF Non-Pass Through O/S</v>
          </cell>
        </row>
        <row r="2660">
          <cell r="D2660" t="str">
            <v>406218.0</v>
          </cell>
          <cell r="E2660" t="str">
            <v>INACTIVE ACCT-TS Hst Fee I/C</v>
          </cell>
        </row>
        <row r="2661">
          <cell r="D2661" t="str">
            <v>406219.0</v>
          </cell>
          <cell r="E2661" t="str">
            <v>TS Host Fees O/S</v>
          </cell>
        </row>
        <row r="2662">
          <cell r="D2662" t="str">
            <v>406297.0</v>
          </cell>
          <cell r="E2662" t="str">
            <v>TS COGS Resale-NwAssts O/S</v>
          </cell>
        </row>
        <row r="2663">
          <cell r="D2663" t="str">
            <v>406299.0</v>
          </cell>
          <cell r="E2663" t="str">
            <v>TS COGS Other O/S</v>
          </cell>
        </row>
        <row r="2664">
          <cell r="D2664" t="str">
            <v>416299.0</v>
          </cell>
          <cell r="E2664" t="str">
            <v>TS COGS Other Inter/C</v>
          </cell>
        </row>
        <row r="2665">
          <cell r="D2665" t="str">
            <v>426299.0</v>
          </cell>
          <cell r="E2665" t="str">
            <v>TS COGS Other Intra/D</v>
          </cell>
        </row>
        <row r="2666">
          <cell r="D2666" t="str">
            <v>406200.0</v>
          </cell>
          <cell r="E2666" t="str">
            <v>TS Disposal O/S</v>
          </cell>
        </row>
        <row r="2667">
          <cell r="D2667" t="str">
            <v>416200.0</v>
          </cell>
          <cell r="E2667" t="str">
            <v>TS Disposal I/C</v>
          </cell>
        </row>
        <row r="2668">
          <cell r="D2668" t="str">
            <v>426200.0</v>
          </cell>
          <cell r="E2668" t="str">
            <v>TS Disposal Intra/D</v>
          </cell>
        </row>
        <row r="2669">
          <cell r="D2669" t="str">
            <v>406260.0</v>
          </cell>
          <cell r="E2669" t="str">
            <v>TS COGS Rec OCC O/S</v>
          </cell>
        </row>
        <row r="2670">
          <cell r="D2670" t="str">
            <v>416260.0</v>
          </cell>
          <cell r="E2670" t="str">
            <v>TS COGS Rec OCC I/C</v>
          </cell>
        </row>
        <row r="2671">
          <cell r="D2671" t="str">
            <v>426260.0</v>
          </cell>
          <cell r="E2671" t="str">
            <v>TS COGS Recylng OCC Intra/D</v>
          </cell>
        </row>
        <row r="2672">
          <cell r="D2672" t="str">
            <v>406261.0</v>
          </cell>
          <cell r="E2672" t="str">
            <v>TS COGS Rec ONP O/S</v>
          </cell>
        </row>
        <row r="2673">
          <cell r="D2673" t="str">
            <v>416261.0</v>
          </cell>
          <cell r="E2673" t="str">
            <v>TS COGS Rec ONP I/C</v>
          </cell>
        </row>
        <row r="2674">
          <cell r="D2674" t="str">
            <v>426261.0</v>
          </cell>
          <cell r="E2674" t="str">
            <v>TS COGS Recylng ONP Intra/D</v>
          </cell>
        </row>
        <row r="2675">
          <cell r="D2675" t="str">
            <v>406268.0</v>
          </cell>
          <cell r="E2675" t="str">
            <v>TS COGS Rec Other O/S</v>
          </cell>
        </row>
        <row r="2676">
          <cell r="D2676" t="str">
            <v>406268.20</v>
          </cell>
          <cell r="E2676" t="str">
            <v>TS COGS Rec Paper O/S</v>
          </cell>
        </row>
        <row r="2677">
          <cell r="D2677" t="str">
            <v>406268.21</v>
          </cell>
          <cell r="E2677" t="str">
            <v>TS COGS Rec Plastic O/S</v>
          </cell>
        </row>
        <row r="2678">
          <cell r="D2678" t="str">
            <v>406268.22</v>
          </cell>
          <cell r="E2678" t="str">
            <v>TS COGS Rec Aluminum O/S</v>
          </cell>
        </row>
        <row r="2679">
          <cell r="D2679" t="str">
            <v>406268.23</v>
          </cell>
          <cell r="E2679" t="str">
            <v>TS COGS Rec Tin O/S</v>
          </cell>
        </row>
        <row r="2680">
          <cell r="D2680" t="str">
            <v>406268.24</v>
          </cell>
          <cell r="E2680" t="str">
            <v>TS COGS Rec Metal O/S</v>
          </cell>
        </row>
        <row r="2681">
          <cell r="D2681" t="str">
            <v>406268.25</v>
          </cell>
          <cell r="E2681" t="str">
            <v>TS COGS Rec Glass O/S</v>
          </cell>
        </row>
        <row r="2682">
          <cell r="D2682" t="str">
            <v>406268.26</v>
          </cell>
          <cell r="E2682" t="str">
            <v>TS COGS Rec Organics O/S</v>
          </cell>
        </row>
        <row r="2683">
          <cell r="D2683" t="str">
            <v>406268.27</v>
          </cell>
          <cell r="E2683" t="str">
            <v>TS COGS Rec Other  O/S</v>
          </cell>
        </row>
        <row r="2684">
          <cell r="D2684" t="str">
            <v>406269.0</v>
          </cell>
          <cell r="E2684" t="str">
            <v>TS COGS Rec-Legacy O/S</v>
          </cell>
        </row>
        <row r="2685">
          <cell r="D2685" t="str">
            <v>416268.0</v>
          </cell>
          <cell r="E2685" t="str">
            <v>TS COGS Rec Other I/C</v>
          </cell>
        </row>
        <row r="2686">
          <cell r="D2686" t="str">
            <v>416268.20</v>
          </cell>
          <cell r="E2686" t="str">
            <v>TS COGS Rec Paper I/C</v>
          </cell>
        </row>
        <row r="2687">
          <cell r="D2687" t="str">
            <v>416268.21</v>
          </cell>
          <cell r="E2687" t="str">
            <v>TS COGS Rec Plastic I/C</v>
          </cell>
        </row>
        <row r="2688">
          <cell r="D2688" t="str">
            <v>416268.22</v>
          </cell>
          <cell r="E2688" t="str">
            <v>TS COGS Rec Aluminum I/C</v>
          </cell>
        </row>
        <row r="2689">
          <cell r="D2689" t="str">
            <v>416268.23</v>
          </cell>
          <cell r="E2689" t="str">
            <v>TS COGS Rec Tin I/C</v>
          </cell>
        </row>
        <row r="2690">
          <cell r="D2690" t="str">
            <v>416268.24</v>
          </cell>
          <cell r="E2690" t="str">
            <v>TS COGS Rec Metal I/C</v>
          </cell>
        </row>
        <row r="2691">
          <cell r="D2691" t="str">
            <v>416268.25</v>
          </cell>
          <cell r="E2691" t="str">
            <v>TS COGS Rec Glass I/C</v>
          </cell>
        </row>
        <row r="2692">
          <cell r="D2692" t="str">
            <v>416268.26</v>
          </cell>
          <cell r="E2692" t="str">
            <v>TS COGS Rec Organics I/C</v>
          </cell>
        </row>
        <row r="2693">
          <cell r="D2693" t="str">
            <v>416268.27</v>
          </cell>
          <cell r="E2693" t="str">
            <v>TS COGS Rec Other  I/C</v>
          </cell>
        </row>
        <row r="2694">
          <cell r="D2694" t="str">
            <v>416269.0</v>
          </cell>
          <cell r="E2694" t="str">
            <v>TS COGS Rec-Legacy I/C</v>
          </cell>
        </row>
        <row r="2695">
          <cell r="D2695" t="str">
            <v>426268.0</v>
          </cell>
          <cell r="E2695" t="str">
            <v>TS COGS Recylng-Other Intra/D</v>
          </cell>
        </row>
        <row r="2696">
          <cell r="D2696" t="str">
            <v>426268.20</v>
          </cell>
          <cell r="E2696" t="str">
            <v>TS COGS Rec Intra/D OtherPaper</v>
          </cell>
        </row>
        <row r="2697">
          <cell r="D2697" t="str">
            <v>426268.21</v>
          </cell>
          <cell r="E2697" t="str">
            <v>TS COGS Rec Intra/D Plastic</v>
          </cell>
        </row>
        <row r="2698">
          <cell r="D2698" t="str">
            <v>426268.22</v>
          </cell>
          <cell r="E2698" t="str">
            <v>TS COGS Rec Intra/D Aluminum</v>
          </cell>
        </row>
        <row r="2699">
          <cell r="D2699" t="str">
            <v>426268.23</v>
          </cell>
          <cell r="E2699" t="str">
            <v>TS COGS Rec Intra/D Tin</v>
          </cell>
        </row>
        <row r="2700">
          <cell r="D2700" t="str">
            <v>426268.24</v>
          </cell>
          <cell r="E2700" t="str">
            <v>TS COGS Rec Intra/D OtherMetal</v>
          </cell>
        </row>
        <row r="2701">
          <cell r="D2701" t="str">
            <v>426268.25</v>
          </cell>
          <cell r="E2701" t="str">
            <v>TS COGS Rec Intra/D Glass</v>
          </cell>
        </row>
        <row r="2702">
          <cell r="D2702" t="str">
            <v>426268.26</v>
          </cell>
          <cell r="E2702" t="str">
            <v>TS COGS Rec Intra/D Organics</v>
          </cell>
        </row>
        <row r="2703">
          <cell r="D2703" t="str">
            <v>426268.27</v>
          </cell>
          <cell r="E2703" t="str">
            <v>TS COGS Rec Intra/D Other</v>
          </cell>
        </row>
        <row r="2704">
          <cell r="D2704" t="str">
            <v>406292.0</v>
          </cell>
          <cell r="E2704" t="str">
            <v>TS Subcontract O/S</v>
          </cell>
        </row>
        <row r="2705">
          <cell r="D2705" t="str">
            <v>416292.0</v>
          </cell>
          <cell r="E2705" t="str">
            <v>TS Subcontract Inter/C</v>
          </cell>
        </row>
        <row r="2706">
          <cell r="D2706" t="str">
            <v>426292.0</v>
          </cell>
          <cell r="E2706" t="str">
            <v>TS Subcontract Haul Intra/D</v>
          </cell>
        </row>
        <row r="2707">
          <cell r="D2707" t="str">
            <v>406294.0</v>
          </cell>
          <cell r="E2707" t="str">
            <v>TS Inactive</v>
          </cell>
        </row>
        <row r="2708">
          <cell r="D2708" t="str">
            <v>406295.0</v>
          </cell>
          <cell r="E2708" t="str">
            <v>TS 3rd Party Hauling O/S</v>
          </cell>
        </row>
        <row r="2709">
          <cell r="D2709" t="str">
            <v>416295.0</v>
          </cell>
          <cell r="E2709" t="str">
            <v>TS 3rd Party Hauling I/C</v>
          </cell>
        </row>
        <row r="2710">
          <cell r="D2710" t="str">
            <v>326270.0</v>
          </cell>
          <cell r="E2710" t="str">
            <v>TS Tip Fee-OCC I/D</v>
          </cell>
        </row>
        <row r="2711">
          <cell r="D2711" t="str">
            <v>326271.0</v>
          </cell>
          <cell r="E2711" t="str">
            <v>TS Tip Fee-ONP I/D</v>
          </cell>
        </row>
        <row r="2712">
          <cell r="D2712" t="str">
            <v>326278.20</v>
          </cell>
          <cell r="E2712" t="str">
            <v>TS Tip Fee-Paper I/D</v>
          </cell>
        </row>
        <row r="2713">
          <cell r="D2713" t="str">
            <v>326278.21</v>
          </cell>
          <cell r="E2713" t="str">
            <v>TS Tip Fee-Plastic I/D</v>
          </cell>
        </row>
        <row r="2714">
          <cell r="D2714" t="str">
            <v>326278.22</v>
          </cell>
          <cell r="E2714" t="str">
            <v>TS Tip Fee-Aluminum I/D</v>
          </cell>
        </row>
        <row r="2715">
          <cell r="D2715" t="str">
            <v>326278.23</v>
          </cell>
          <cell r="E2715" t="str">
            <v>TS Tip Fee-Tin I/D</v>
          </cell>
        </row>
        <row r="2716">
          <cell r="D2716" t="str">
            <v>326278.24</v>
          </cell>
          <cell r="E2716" t="str">
            <v>TS Tip Fee-Metal I/D</v>
          </cell>
        </row>
        <row r="2717">
          <cell r="D2717" t="str">
            <v>326278.25</v>
          </cell>
          <cell r="E2717" t="str">
            <v>TS Tip Fee-Glass I/D</v>
          </cell>
        </row>
        <row r="2718">
          <cell r="D2718" t="str">
            <v>326278.26</v>
          </cell>
          <cell r="E2718" t="str">
            <v>TS Tip Fee-Organics I/D</v>
          </cell>
        </row>
        <row r="2719">
          <cell r="D2719" t="str">
            <v>326278.27</v>
          </cell>
          <cell r="E2719" t="str">
            <v>TS Tip Fee-Other I/D</v>
          </cell>
        </row>
        <row r="2720">
          <cell r="D2720" t="str">
            <v>306219.0</v>
          </cell>
          <cell r="E2720" t="str">
            <v>TS Host Fee Rev O/S</v>
          </cell>
        </row>
        <row r="2721">
          <cell r="D2721" t="str">
            <v>316219.0</v>
          </cell>
          <cell r="E2721" t="str">
            <v>TS Host Fee Rev I/C</v>
          </cell>
        </row>
        <row r="2722">
          <cell r="D2722" t="str">
            <v>326219.0</v>
          </cell>
          <cell r="E2722" t="str">
            <v>TS Host Fee Rev I/D</v>
          </cell>
        </row>
        <row r="2723">
          <cell r="D2723" t="str">
            <v>87000.0</v>
          </cell>
          <cell r="E2723" t="str">
            <v>Truck/Equip Shop Mgr</v>
          </cell>
        </row>
        <row r="2724">
          <cell r="D2724" t="str">
            <v>87001.0</v>
          </cell>
          <cell r="E2724" t="str">
            <v>Truck/Equip Shop Supv</v>
          </cell>
        </row>
        <row r="2725">
          <cell r="D2725" t="str">
            <v>87002.0</v>
          </cell>
          <cell r="E2725" t="str">
            <v>Truck/Equip Shop Mech</v>
          </cell>
        </row>
        <row r="2726">
          <cell r="D2726" t="str">
            <v>87003.0</v>
          </cell>
          <cell r="E2726" t="str">
            <v>Truck/Equip Shop Welder</v>
          </cell>
        </row>
        <row r="2727">
          <cell r="D2727" t="str">
            <v>87004.0</v>
          </cell>
          <cell r="E2727" t="str">
            <v>Truck/Equip Shop Laborer</v>
          </cell>
        </row>
        <row r="2728">
          <cell r="D2728" t="str">
            <v>520010.0</v>
          </cell>
          <cell r="E2728" t="str">
            <v>TShop Mgr/Supv-Default</v>
          </cell>
        </row>
        <row r="2729">
          <cell r="D2729" t="str">
            <v>520010.10</v>
          </cell>
          <cell r="E2729" t="str">
            <v>TShop Mgr/Supv-Reg</v>
          </cell>
        </row>
        <row r="2730">
          <cell r="D2730" t="str">
            <v>520010.11</v>
          </cell>
          <cell r="E2730" t="str">
            <v>TShop Mgr/Supv-OT</v>
          </cell>
        </row>
        <row r="2731">
          <cell r="D2731" t="str">
            <v>520020.0</v>
          </cell>
          <cell r="E2731" t="str">
            <v>TShop Mech/Welder-Default</v>
          </cell>
        </row>
        <row r="2732">
          <cell r="D2732" t="str">
            <v>520020.10</v>
          </cell>
          <cell r="E2732" t="str">
            <v>TShop Mech/Welder-Reg</v>
          </cell>
        </row>
        <row r="2733">
          <cell r="D2733" t="str">
            <v>520020.11</v>
          </cell>
          <cell r="E2733" t="str">
            <v>TShop Mech/Welder-OT</v>
          </cell>
        </row>
        <row r="2734">
          <cell r="D2734" t="str">
            <v>520030.0</v>
          </cell>
          <cell r="E2734" t="str">
            <v>TShop Support-Default</v>
          </cell>
        </row>
        <row r="2735">
          <cell r="D2735" t="str">
            <v>520030.10</v>
          </cell>
          <cell r="E2735" t="str">
            <v>TShop Support-Reg</v>
          </cell>
        </row>
        <row r="2736">
          <cell r="D2736" t="str">
            <v>520030.11</v>
          </cell>
          <cell r="E2736" t="str">
            <v>TShop Support-OT</v>
          </cell>
        </row>
        <row r="2737">
          <cell r="D2737" t="str">
            <v>520055.0</v>
          </cell>
          <cell r="E2737" t="str">
            <v>TShop Temp Labor</v>
          </cell>
        </row>
        <row r="2738">
          <cell r="D2738" t="str">
            <v>520060.0</v>
          </cell>
          <cell r="E2738" t="str">
            <v>TShop Bonus Non-Corp</v>
          </cell>
        </row>
        <row r="2739">
          <cell r="D2739" t="str">
            <v>520061.0</v>
          </cell>
          <cell r="E2739" t="str">
            <v>TShop Bonus Pay Corp</v>
          </cell>
        </row>
        <row r="2740">
          <cell r="D2740" t="str">
            <v>520170.0</v>
          </cell>
          <cell r="E2740" t="str">
            <v>TShop Payroll Tax</v>
          </cell>
        </row>
        <row r="2741">
          <cell r="D2741" t="str">
            <v>520172.0</v>
          </cell>
          <cell r="E2741" t="str">
            <v>TShop Personal Time</v>
          </cell>
        </row>
        <row r="2742">
          <cell r="D2742" t="str">
            <v>520173.0</v>
          </cell>
          <cell r="E2742" t="str">
            <v>TShop Holiday Pay</v>
          </cell>
        </row>
        <row r="2743">
          <cell r="D2743" t="str">
            <v>520174.0</v>
          </cell>
          <cell r="E2743" t="str">
            <v>TShop Vacation/Sick</v>
          </cell>
        </row>
        <row r="2744">
          <cell r="D2744" t="str">
            <v>520175.0</v>
          </cell>
          <cell r="E2744" t="str">
            <v>TShop Benefits Non-Corp</v>
          </cell>
        </row>
        <row r="2745">
          <cell r="D2745" t="str">
            <v>520176.0</v>
          </cell>
          <cell r="E2745" t="str">
            <v>TShop Benefits Corp</v>
          </cell>
        </row>
        <row r="2746">
          <cell r="D2746" t="str">
            <v>520186.0</v>
          </cell>
          <cell r="E2746" t="str">
            <v>TShop Union Dues</v>
          </cell>
        </row>
        <row r="2747">
          <cell r="D2747" t="str">
            <v>520188.0</v>
          </cell>
          <cell r="E2747" t="str">
            <v>TShop Uniforms &amp; Safety</v>
          </cell>
        </row>
        <row r="2748">
          <cell r="D2748" t="str">
            <v>520998.0</v>
          </cell>
          <cell r="E2748" t="str">
            <v>TShop Labor Alloc-In</v>
          </cell>
        </row>
        <row r="2749">
          <cell r="D2749" t="str">
            <v>520999.0</v>
          </cell>
          <cell r="E2749" t="str">
            <v>TShop Labor Alloc-Out</v>
          </cell>
        </row>
        <row r="2750">
          <cell r="D2750" t="str">
            <v>540012.0</v>
          </cell>
          <cell r="E2750" t="str">
            <v>Parts X-Factor</v>
          </cell>
        </row>
        <row r="2751">
          <cell r="D2751" t="str">
            <v>540032.0</v>
          </cell>
          <cell r="E2751" t="str">
            <v>Tires X-Factor</v>
          </cell>
        </row>
        <row r="2752">
          <cell r="D2752" t="str">
            <v>520010.20</v>
          </cell>
          <cell r="E2752" t="str">
            <v>TShop Mgr/Supv-Auto Allow</v>
          </cell>
        </row>
        <row r="2753">
          <cell r="D2753" t="str">
            <v>520020.20</v>
          </cell>
          <cell r="E2753" t="str">
            <v>Tshop Mech/Welder-Auto Allow</v>
          </cell>
        </row>
        <row r="2754">
          <cell r="D2754" t="str">
            <v>520030.20</v>
          </cell>
          <cell r="E2754" t="str">
            <v>TShop Support-Auto Allow</v>
          </cell>
        </row>
        <row r="2755">
          <cell r="D2755" t="str">
            <v>520010.5</v>
          </cell>
          <cell r="E2755" t="str">
            <v>TShop Mgr/Supv-Incentive Pay</v>
          </cell>
        </row>
        <row r="2756">
          <cell r="D2756" t="str">
            <v>520020.5</v>
          </cell>
          <cell r="E2756" t="str">
            <v>TShop Mech/Welder-Incentive Pay</v>
          </cell>
        </row>
        <row r="2757">
          <cell r="D2757" t="str">
            <v>520030.5</v>
          </cell>
          <cell r="E2757" t="str">
            <v>TShop Support-Incentive Pay</v>
          </cell>
        </row>
        <row r="2758">
          <cell r="D2758" t="str">
            <v>520172.1</v>
          </cell>
          <cell r="E2758" t="str">
            <v>TShop Personal Time - PR</v>
          </cell>
        </row>
        <row r="2759">
          <cell r="D2759" t="str">
            <v>520174.1</v>
          </cell>
          <cell r="E2759" t="str">
            <v>TShop Vacation/Sick - PR</v>
          </cell>
        </row>
        <row r="2760">
          <cell r="D2760" t="str">
            <v>520177.0</v>
          </cell>
          <cell r="E2760" t="str">
            <v>TShop Employer 401k</v>
          </cell>
        </row>
        <row r="2761">
          <cell r="D2761" t="str">
            <v>11001.0</v>
          </cell>
          <cell r="E2761" t="str">
            <v>Ind-Hauls Legacy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Start"/>
      <sheetName val="JournalEntry"/>
      <sheetName val="JE"/>
      <sheetName val="218070-100 Deferred Rev"/>
      <sheetName val="Accrual"/>
      <sheetName val="Summary"/>
      <sheetName val="RSA Spend"/>
      <sheetName val="Eastside SF Recycle Credits"/>
      <sheetName val="Eastside MF Recycle Credits"/>
      <sheetName val="2015 SF Annual"/>
      <sheetName val="2015 MF Annual"/>
      <sheetName val="August 2017 True Up"/>
      <sheetName val="2017 SF Annual Report"/>
      <sheetName val="2017 MF Annual Report"/>
      <sheetName val="Notes to WP Package"/>
      <sheetName val="T Account Example"/>
    </sheetNames>
    <sheetDataSet>
      <sheetData sheetId="0"/>
      <sheetData sheetId="1">
        <row r="2">
          <cell r="G2" t="str">
            <v>AWS - Bellevue</v>
          </cell>
        </row>
        <row r="3">
          <cell r="B3">
            <v>43039</v>
          </cell>
        </row>
        <row r="5">
          <cell r="B5" t="str">
            <v>JERE</v>
          </cell>
        </row>
        <row r="7">
          <cell r="B7" t="str">
            <v>DC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Non-Regulated Operations"/>
      <sheetName val="G Cert Financial"/>
      <sheetName val="RS Cap Struct."/>
      <sheetName val="LG Public 2018 V5.2c"/>
      <sheetName val="LG Public 2018 V5.2c MSW"/>
      <sheetName val="LG Public 2018 V5.2c RCY"/>
      <sheetName val="LG Public 2018 V5.2c YW"/>
      <sheetName val="LG Public 2018 V5.2c MF RCY"/>
      <sheetName val="Alloc Summary"/>
      <sheetName val="Staff Proforma"/>
      <sheetName val="Proforma"/>
      <sheetName val="PF Restate"/>
      <sheetName val="PF Adj"/>
      <sheetName val="King CO MSW Increase"/>
      <sheetName val="MRF Increase Proforma"/>
      <sheetName val="Disposal Ref Tables"/>
      <sheetName val="PR Narrative"/>
      <sheetName val="Summary &amp; PF"/>
      <sheetName val="Summary Calc &amp; Lookup"/>
      <sheetName val="PR vs GL"/>
      <sheetName val="PR Instructions"/>
      <sheetName val="Summary PR Data"/>
      <sheetName val="Manual PR Entries"/>
      <sheetName val="Lookup Data &gt;"/>
      <sheetName val="Union Wage &amp; Pension"/>
      <sheetName val="H&amp;W"/>
      <sheetName val="L&amp;I"/>
      <sheetName val="Rev Narrative &amp; Instructions"/>
      <sheetName val="Revenue Lookup"/>
      <sheetName val="OTH Rev Sumry"/>
      <sheetName val="IND Revenue"/>
      <sheetName val="SQL Revenue Analysis"/>
      <sheetName val="Rev Ref Tables"/>
      <sheetName val="Disposal Summary (with IC)"/>
      <sheetName val="Disposal Narrative"/>
      <sheetName val="IC Disposal (2021)"/>
      <sheetName val="IC Rev (2021)"/>
      <sheetName val="4178A TS Direct Haul (2021)"/>
      <sheetName val="IND Sum Confirm"/>
      <sheetName val="Summary Disposal Data"/>
      <sheetName val="Price Out Summ"/>
      <sheetName val="Resi Price Out"/>
      <sheetName val="RES Counts"/>
      <sheetName val="Comm (+MF) Price Out"/>
      <sheetName val="IND (+MF) Price Out"/>
      <sheetName val="IND Hrs Data"/>
      <sheetName val="Truck Hrs Sum"/>
      <sheetName val="Route Hrs Instructions"/>
      <sheetName val="Resi Com Hours Summary"/>
      <sheetName val="Pivot Rte Hours"/>
      <sheetName val="Detail"/>
      <sheetName val="Operation"/>
      <sheetName val="Resi Update"/>
      <sheetName val="Com Rte Split"/>
      <sheetName val="Resi Hours Summary"/>
      <sheetName val="Resi Route Hours Detail"/>
      <sheetName val="Resi Allocation"/>
      <sheetName val="Comm Hours Summary"/>
      <sheetName val="Comm Route Hours Detail"/>
      <sheetName val="Comm Route MF Rec"/>
      <sheetName val="Comm Allocation"/>
      <sheetName val="IND Hrs Sum"/>
      <sheetName val="Route Analysis"/>
      <sheetName val="Truck Use Pivot"/>
      <sheetName val="Contract Ref Table"/>
      <sheetName val="Fuel Calc"/>
      <sheetName val="Fuel Detail"/>
      <sheetName val="Test Period Fuelman Trnsactions"/>
      <sheetName val="4178 Allocated Diesel Cost"/>
      <sheetName val="Ave Inv. Narrative"/>
      <sheetName val="Ave Inv. Summary"/>
      <sheetName val="AM260 Asset Listing"/>
      <sheetName val="AM260 Data"/>
      <sheetName val="Asset Type Tables"/>
      <sheetName val="Cont Count Narrative"/>
      <sheetName val="Container Counts"/>
      <sheetName val="Cont Count Data"/>
      <sheetName val="Cont Ref Tables"/>
      <sheetName val="InfoPro Container SQL Narrative"/>
      <sheetName val="CoS"/>
      <sheetName val="Meeks"/>
      <sheetName val="Essbase Narrative"/>
      <sheetName val="P&amp;L - ITD3 (Acct Desc)"/>
      <sheetName val="P&amp;L - ITD3 (Acct #)"/>
      <sheetName val="BS - BTD3"/>
      <sheetName val="Stats - XOST (IND, COM, RES)"/>
      <sheetName val="P&amp;L - ITD2 Aff. Co. MRF"/>
      <sheetName val="BS - BTD2 Aff. Co. MRF"/>
      <sheetName val="Filing Specific Tabs &gt;"/>
      <sheetName val="SeaTac Contract Financials"/>
      <sheetName val="G-12 FS"/>
      <sheetName val="GL for WRRA Dues"/>
      <sheetName val="Reg City Taxes"/>
      <sheetName val="Truck Depr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G Nonpublic 2018 V5.0"/>
    </sheetNames>
    <sheetDataSet>
      <sheetData sheetId="0">
        <row r="55">
          <cell r="W55">
            <v>5.7225999999999999</v>
          </cell>
          <cell r="Y55">
            <v>5.6985000000000001</v>
          </cell>
        </row>
        <row r="56">
          <cell r="W56">
            <v>5.7082699999999997</v>
          </cell>
          <cell r="Y56">
            <v>5.6921999999999997</v>
          </cell>
        </row>
        <row r="58">
          <cell r="X58">
            <v>0.68367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LOAD2"/>
      <sheetName val="UPLOAD"/>
      <sheetName val="FB165 Job"/>
      <sheetName val="LOB Summary"/>
      <sheetName val="Industrial Rev"/>
      <sheetName val="Sale of Mat'l"/>
      <sheetName val="Int Growth Input"/>
      <sheetName val="Int Growth Results"/>
      <sheetName val="Disposal"/>
      <sheetName val="Direct Labor"/>
      <sheetName val="Direct Labor Benefits "/>
      <sheetName val="Supervisory Labor"/>
      <sheetName val="Repairs &amp; Maint"/>
      <sheetName val="Risk"/>
      <sheetName val="Blank1"/>
      <sheetName val="Blank2"/>
      <sheetName val="Blank3"/>
      <sheetName val="FB165_Job"/>
      <sheetName val="LOB_Summary"/>
      <sheetName val="Industrial_Rev"/>
      <sheetName val="Sale_of_Mat'l"/>
      <sheetName val="Int_Growth_Input"/>
      <sheetName val="Int_Growth_Results"/>
      <sheetName val="Direct_Labor"/>
      <sheetName val="Direct_Labor_Benefits_"/>
      <sheetName val="Supervisory_Labor"/>
      <sheetName val="Repairs_&amp;_Maint"/>
      <sheetName val="Data Validation"/>
      <sheetName val="Sheet4"/>
      <sheetName val="Sheet1"/>
      <sheetName val="Validation"/>
      <sheetName val="Months PI in"/>
      <sheetName val="Controls"/>
      <sheetName val="MSW"/>
      <sheetName val="RECYCLING"/>
      <sheetName val="YARD WASTE"/>
      <sheetName val="By Day"/>
      <sheetName val="Cleanup Tracking"/>
    </sheetNames>
    <sheetDataSet>
      <sheetData sheetId="0"/>
      <sheetData sheetId="1" refreshError="1">
        <row r="10">
          <cell r="B10">
            <v>100</v>
          </cell>
          <cell r="C10" t="str">
            <v>A</v>
          </cell>
          <cell r="D10" t="str">
            <v>301100</v>
          </cell>
          <cell r="F10">
            <v>-1164227.7083333333</v>
          </cell>
          <cell r="G10">
            <v>-1243953.0043478261</v>
          </cell>
          <cell r="H10">
            <v>-1169493.6539855073</v>
          </cell>
          <cell r="I10">
            <v>-9.67</v>
          </cell>
          <cell r="J10">
            <v>-29.01</v>
          </cell>
          <cell r="K10">
            <v>-58.02</v>
          </cell>
          <cell r="L10">
            <v>-96.7</v>
          </cell>
          <cell r="M10">
            <v>-145.05000000000001</v>
          </cell>
          <cell r="N10">
            <v>-203.07</v>
          </cell>
          <cell r="O10">
            <v>-270.76</v>
          </cell>
          <cell r="P10">
            <v>-348.12</v>
          </cell>
          <cell r="Q10">
            <v>-435.15</v>
          </cell>
          <cell r="R10">
            <v>-531.85</v>
          </cell>
          <cell r="S10">
            <v>-638.22</v>
          </cell>
          <cell r="T10">
            <v>-754.26</v>
          </cell>
        </row>
        <row r="11">
          <cell r="B11">
            <v>100</v>
          </cell>
          <cell r="C11" t="str">
            <v>A</v>
          </cell>
          <cell r="D11" t="str">
            <v>301120</v>
          </cell>
          <cell r="F11">
            <v>-39730.625</v>
          </cell>
          <cell r="G11">
            <v>-42451.343478260867</v>
          </cell>
          <cell r="H11">
            <v>-39910.331521739128</v>
          </cell>
          <cell r="I11">
            <v>-0.33</v>
          </cell>
          <cell r="J11">
            <v>-0.99</v>
          </cell>
          <cell r="K11">
            <v>-1.98</v>
          </cell>
          <cell r="L11">
            <v>-3.3000000000000003</v>
          </cell>
          <cell r="M11">
            <v>-4.95</v>
          </cell>
          <cell r="N11">
            <v>-6.9300000000000006</v>
          </cell>
          <cell r="O11">
            <v>-9.24</v>
          </cell>
          <cell r="P11">
            <v>-11.88</v>
          </cell>
          <cell r="Q11">
            <v>-14.850000000000001</v>
          </cell>
          <cell r="R11">
            <v>-18.150000000000002</v>
          </cell>
          <cell r="S11">
            <v>-21.78</v>
          </cell>
          <cell r="T11">
            <v>-25.740000000000002</v>
          </cell>
        </row>
        <row r="12">
          <cell r="B12">
            <v>100</v>
          </cell>
          <cell r="C12" t="str">
            <v>A</v>
          </cell>
          <cell r="D12" t="str">
            <v>301150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</row>
        <row r="13">
          <cell r="D13">
            <v>0</v>
          </cell>
        </row>
        <row r="14">
          <cell r="B14">
            <v>100</v>
          </cell>
          <cell r="C14" t="str">
            <v>A</v>
          </cell>
          <cell r="D14" t="str">
            <v>301160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</row>
        <row r="15">
          <cell r="B15">
            <v>100</v>
          </cell>
          <cell r="C15" t="str">
            <v>A</v>
          </cell>
          <cell r="D15" t="str">
            <v>301161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</row>
        <row r="16">
          <cell r="B16">
            <v>100</v>
          </cell>
          <cell r="C16" t="str">
            <v>A</v>
          </cell>
          <cell r="D16" t="str">
            <v>301168</v>
          </cell>
          <cell r="E16">
            <v>20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</row>
        <row r="17">
          <cell r="B17">
            <v>100</v>
          </cell>
          <cell r="C17" t="str">
            <v>A</v>
          </cell>
          <cell r="D17" t="str">
            <v>301168</v>
          </cell>
          <cell r="E17">
            <v>21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</row>
        <row r="18">
          <cell r="B18">
            <v>100</v>
          </cell>
          <cell r="C18" t="str">
            <v>A</v>
          </cell>
          <cell r="D18" t="str">
            <v>301168</v>
          </cell>
          <cell r="E18">
            <v>22</v>
          </cell>
          <cell r="F18">
            <v>-2500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B19">
            <v>100</v>
          </cell>
          <cell r="C19" t="str">
            <v>A</v>
          </cell>
          <cell r="D19" t="str">
            <v>301168</v>
          </cell>
          <cell r="E19">
            <v>23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B20">
            <v>100</v>
          </cell>
          <cell r="C20" t="str">
            <v>A</v>
          </cell>
          <cell r="D20" t="str">
            <v>301168</v>
          </cell>
          <cell r="E20">
            <v>24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</row>
        <row r="21">
          <cell r="B21">
            <v>100</v>
          </cell>
          <cell r="C21" t="str">
            <v>A</v>
          </cell>
          <cell r="D21" t="str">
            <v>301168</v>
          </cell>
          <cell r="E21">
            <v>25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B22">
            <v>100</v>
          </cell>
          <cell r="C22" t="str">
            <v>A</v>
          </cell>
          <cell r="D22" t="str">
            <v>301168</v>
          </cell>
          <cell r="E22">
            <v>26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</row>
        <row r="23">
          <cell r="B23">
            <v>100</v>
          </cell>
          <cell r="C23" t="str">
            <v>A</v>
          </cell>
          <cell r="D23" t="str">
            <v>301168</v>
          </cell>
          <cell r="E23">
            <v>27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</row>
        <row r="24">
          <cell r="D24">
            <v>0</v>
          </cell>
        </row>
        <row r="25">
          <cell r="B25">
            <v>100</v>
          </cell>
          <cell r="C25" t="str">
            <v>A</v>
          </cell>
          <cell r="D25" t="str">
            <v>301190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</row>
        <row r="26">
          <cell r="B26">
            <v>100</v>
          </cell>
          <cell r="C26" t="str">
            <v>A</v>
          </cell>
          <cell r="D26" t="str">
            <v>301196</v>
          </cell>
          <cell r="F26">
            <v>0</v>
          </cell>
          <cell r="G26">
            <v>0</v>
          </cell>
          <cell r="H26">
            <v>0</v>
          </cell>
          <cell r="I26">
            <v>-1201000</v>
          </cell>
          <cell r="J26">
            <v>-1201000</v>
          </cell>
          <cell r="K26">
            <v>-1201000</v>
          </cell>
          <cell r="L26">
            <v>-1201000</v>
          </cell>
          <cell r="M26">
            <v>-1201000</v>
          </cell>
          <cell r="N26">
            <v>-1201000</v>
          </cell>
          <cell r="O26">
            <v>-1201000</v>
          </cell>
          <cell r="P26">
            <v>-1201000</v>
          </cell>
          <cell r="Q26">
            <v>-1201000</v>
          </cell>
          <cell r="R26">
            <v>-1201000</v>
          </cell>
          <cell r="S26">
            <v>-1201000</v>
          </cell>
          <cell r="T26">
            <v>-1201000</v>
          </cell>
        </row>
        <row r="27">
          <cell r="B27">
            <v>100</v>
          </cell>
          <cell r="C27" t="str">
            <v>A</v>
          </cell>
          <cell r="D27" t="str">
            <v>301197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B28">
            <v>100</v>
          </cell>
          <cell r="C28" t="str">
            <v>A</v>
          </cell>
          <cell r="D28" t="str">
            <v>301199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</row>
        <row r="29">
          <cell r="D29">
            <v>0</v>
          </cell>
        </row>
        <row r="30">
          <cell r="D30">
            <v>0</v>
          </cell>
        </row>
        <row r="31">
          <cell r="B31">
            <v>100</v>
          </cell>
          <cell r="C31" t="str">
            <v>A</v>
          </cell>
          <cell r="D31" t="str">
            <v>311100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</row>
        <row r="32">
          <cell r="B32">
            <v>100</v>
          </cell>
          <cell r="C32" t="str">
            <v>A</v>
          </cell>
          <cell r="D32" t="str">
            <v>311120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</row>
        <row r="33">
          <cell r="B33">
            <v>100</v>
          </cell>
          <cell r="C33" t="str">
            <v>A</v>
          </cell>
          <cell r="D33" t="str">
            <v>311150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</row>
        <row r="34">
          <cell r="D34">
            <v>0</v>
          </cell>
        </row>
        <row r="35">
          <cell r="B35">
            <v>100</v>
          </cell>
          <cell r="C35" t="str">
            <v>A</v>
          </cell>
          <cell r="D35" t="str">
            <v>311160</v>
          </cell>
          <cell r="F35">
            <v>-2500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</row>
        <row r="36">
          <cell r="B36">
            <v>100</v>
          </cell>
          <cell r="C36" t="str">
            <v>A</v>
          </cell>
          <cell r="D36" t="str">
            <v>311161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</row>
        <row r="37">
          <cell r="B37">
            <v>100</v>
          </cell>
          <cell r="C37" t="str">
            <v>A</v>
          </cell>
          <cell r="D37" t="str">
            <v>311168</v>
          </cell>
          <cell r="E37">
            <v>20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</row>
        <row r="38">
          <cell r="B38">
            <v>100</v>
          </cell>
          <cell r="C38" t="str">
            <v>A</v>
          </cell>
          <cell r="D38" t="str">
            <v>311168</v>
          </cell>
          <cell r="E38">
            <v>21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B39">
            <v>100</v>
          </cell>
          <cell r="C39" t="str">
            <v>A</v>
          </cell>
          <cell r="D39" t="str">
            <v>311168</v>
          </cell>
          <cell r="E39">
            <v>22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B40">
            <v>100</v>
          </cell>
          <cell r="C40" t="str">
            <v>A</v>
          </cell>
          <cell r="D40" t="str">
            <v>311168</v>
          </cell>
          <cell r="E40">
            <v>23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</row>
        <row r="41">
          <cell r="B41">
            <v>100</v>
          </cell>
          <cell r="C41" t="str">
            <v>A</v>
          </cell>
          <cell r="D41" t="str">
            <v>311168</v>
          </cell>
          <cell r="E41">
            <v>24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</row>
        <row r="42">
          <cell r="B42">
            <v>100</v>
          </cell>
          <cell r="C42" t="str">
            <v>A</v>
          </cell>
          <cell r="D42" t="str">
            <v>311168</v>
          </cell>
          <cell r="E42">
            <v>25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</row>
        <row r="43">
          <cell r="B43">
            <v>100</v>
          </cell>
          <cell r="C43" t="str">
            <v>A</v>
          </cell>
          <cell r="D43" t="str">
            <v>311168</v>
          </cell>
          <cell r="E43">
            <v>26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</row>
        <row r="44">
          <cell r="B44">
            <v>100</v>
          </cell>
          <cell r="C44" t="str">
            <v>A</v>
          </cell>
          <cell r="D44" t="str">
            <v>311168</v>
          </cell>
          <cell r="E44">
            <v>27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</row>
        <row r="45">
          <cell r="D45">
            <v>0</v>
          </cell>
        </row>
        <row r="46">
          <cell r="B46">
            <v>100</v>
          </cell>
          <cell r="C46" t="str">
            <v>A</v>
          </cell>
          <cell r="D46" t="str">
            <v>311199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</row>
        <row r="47">
          <cell r="D47">
            <v>0</v>
          </cell>
        </row>
        <row r="48">
          <cell r="D48">
            <v>0</v>
          </cell>
        </row>
        <row r="49">
          <cell r="B49">
            <v>100</v>
          </cell>
          <cell r="C49" t="str">
            <v>A</v>
          </cell>
          <cell r="D49" t="str">
            <v>321100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</row>
        <row r="50">
          <cell r="B50">
            <v>100</v>
          </cell>
          <cell r="C50" t="str">
            <v>A</v>
          </cell>
          <cell r="D50" t="str">
            <v>321120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</row>
        <row r="51">
          <cell r="B51">
            <v>100</v>
          </cell>
          <cell r="C51" t="str">
            <v>A</v>
          </cell>
          <cell r="D51" t="str">
            <v>321150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</row>
        <row r="52">
          <cell r="D52">
            <v>0</v>
          </cell>
        </row>
        <row r="53">
          <cell r="B53">
            <v>100</v>
          </cell>
          <cell r="C53" t="str">
            <v>A</v>
          </cell>
          <cell r="D53" t="str">
            <v>321160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B54">
            <v>100</v>
          </cell>
          <cell r="C54" t="str">
            <v>A</v>
          </cell>
          <cell r="D54" t="str">
            <v>321161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</row>
        <row r="55">
          <cell r="B55">
            <v>100</v>
          </cell>
          <cell r="C55" t="str">
            <v>A</v>
          </cell>
          <cell r="D55" t="str">
            <v>321168</v>
          </cell>
          <cell r="E55">
            <v>20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</row>
        <row r="56">
          <cell r="B56">
            <v>100</v>
          </cell>
          <cell r="C56" t="str">
            <v>A</v>
          </cell>
          <cell r="D56" t="str">
            <v>321168</v>
          </cell>
          <cell r="E56">
            <v>21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B57">
            <v>100</v>
          </cell>
          <cell r="C57" t="str">
            <v>A</v>
          </cell>
          <cell r="D57" t="str">
            <v>321168</v>
          </cell>
          <cell r="E57">
            <v>22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</row>
        <row r="58">
          <cell r="B58">
            <v>100</v>
          </cell>
          <cell r="C58" t="str">
            <v>A</v>
          </cell>
          <cell r="D58" t="str">
            <v>321168</v>
          </cell>
          <cell r="E58">
            <v>23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</row>
        <row r="59">
          <cell r="B59">
            <v>100</v>
          </cell>
          <cell r="C59" t="str">
            <v>A</v>
          </cell>
          <cell r="D59" t="str">
            <v>321168</v>
          </cell>
          <cell r="E59">
            <v>24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</row>
        <row r="60">
          <cell r="B60">
            <v>100</v>
          </cell>
          <cell r="C60" t="str">
            <v>A</v>
          </cell>
          <cell r="D60" t="str">
            <v>321168</v>
          </cell>
          <cell r="E60">
            <v>25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</row>
        <row r="61">
          <cell r="B61">
            <v>100</v>
          </cell>
          <cell r="C61" t="str">
            <v>A</v>
          </cell>
          <cell r="D61" t="str">
            <v>321168</v>
          </cell>
          <cell r="E61">
            <v>26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</row>
        <row r="62">
          <cell r="B62">
            <v>100</v>
          </cell>
          <cell r="C62" t="str">
            <v>A</v>
          </cell>
          <cell r="D62" t="str">
            <v>321168</v>
          </cell>
          <cell r="E62">
            <v>27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  <cell r="T62">
            <v>0</v>
          </cell>
        </row>
        <row r="63">
          <cell r="D63">
            <v>0</v>
          </cell>
        </row>
        <row r="64">
          <cell r="B64">
            <v>100</v>
          </cell>
          <cell r="C64" t="str">
            <v>A</v>
          </cell>
          <cell r="D64" t="str">
            <v>321199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</row>
        <row r="65">
          <cell r="D65">
            <v>0</v>
          </cell>
        </row>
        <row r="66">
          <cell r="D66">
            <v>0</v>
          </cell>
        </row>
        <row r="67">
          <cell r="D67">
            <v>0</v>
          </cell>
        </row>
        <row r="68">
          <cell r="B68">
            <v>100</v>
          </cell>
          <cell r="C68" t="str">
            <v>A</v>
          </cell>
          <cell r="D68" t="str">
            <v>401100</v>
          </cell>
          <cell r="F68">
            <v>4000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</row>
        <row r="69">
          <cell r="B69">
            <v>100</v>
          </cell>
          <cell r="C69" t="str">
            <v>A</v>
          </cell>
          <cell r="D69" t="str">
            <v>411100</v>
          </cell>
          <cell r="F69">
            <v>5800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</row>
        <row r="70">
          <cell r="B70">
            <v>100</v>
          </cell>
          <cell r="C70" t="str">
            <v>A</v>
          </cell>
          <cell r="D70" t="str">
            <v>421100</v>
          </cell>
          <cell r="F70">
            <v>2200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D71">
            <v>0</v>
          </cell>
        </row>
        <row r="72">
          <cell r="D72">
            <v>0</v>
          </cell>
        </row>
        <row r="73">
          <cell r="B73">
            <v>100</v>
          </cell>
          <cell r="C73" t="str">
            <v>A</v>
          </cell>
          <cell r="D73" t="str">
            <v>401160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</row>
        <row r="74">
          <cell r="B74">
            <v>100</v>
          </cell>
          <cell r="C74" t="str">
            <v>A</v>
          </cell>
          <cell r="D74" t="str">
            <v>401161</v>
          </cell>
          <cell r="F74">
            <v>3750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</row>
        <row r="75">
          <cell r="B75">
            <v>100</v>
          </cell>
          <cell r="C75" t="str">
            <v>A</v>
          </cell>
          <cell r="D75" t="str">
            <v>401168</v>
          </cell>
          <cell r="E75">
            <v>20</v>
          </cell>
          <cell r="F75">
            <v>3750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</row>
        <row r="76">
          <cell r="B76">
            <v>100</v>
          </cell>
          <cell r="C76" t="str">
            <v>A</v>
          </cell>
          <cell r="D76" t="str">
            <v>401168</v>
          </cell>
          <cell r="E76">
            <v>21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</row>
        <row r="77">
          <cell r="B77">
            <v>100</v>
          </cell>
          <cell r="C77" t="str">
            <v>A</v>
          </cell>
          <cell r="D77" t="str">
            <v>401168</v>
          </cell>
          <cell r="E77">
            <v>22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</row>
        <row r="78">
          <cell r="B78">
            <v>100</v>
          </cell>
          <cell r="C78" t="str">
            <v>A</v>
          </cell>
          <cell r="D78" t="str">
            <v>401168</v>
          </cell>
          <cell r="E78">
            <v>23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</row>
        <row r="79">
          <cell r="B79">
            <v>100</v>
          </cell>
          <cell r="C79" t="str">
            <v>A</v>
          </cell>
          <cell r="D79" t="str">
            <v>401168</v>
          </cell>
          <cell r="E79">
            <v>24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</row>
        <row r="80">
          <cell r="B80">
            <v>100</v>
          </cell>
          <cell r="C80" t="str">
            <v>A</v>
          </cell>
          <cell r="D80" t="str">
            <v>401168</v>
          </cell>
          <cell r="E80">
            <v>25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</row>
        <row r="81">
          <cell r="B81">
            <v>100</v>
          </cell>
          <cell r="C81" t="str">
            <v>A</v>
          </cell>
          <cell r="D81" t="str">
            <v>401168</v>
          </cell>
          <cell r="E81">
            <v>26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</row>
        <row r="82">
          <cell r="B82">
            <v>100</v>
          </cell>
          <cell r="C82" t="str">
            <v>A</v>
          </cell>
          <cell r="D82" t="str">
            <v>401168</v>
          </cell>
          <cell r="E82">
            <v>27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</row>
        <row r="83">
          <cell r="B83">
            <v>100</v>
          </cell>
          <cell r="C83" t="str">
            <v>A</v>
          </cell>
          <cell r="D83" t="str">
            <v>411160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</row>
        <row r="84">
          <cell r="B84">
            <v>100</v>
          </cell>
          <cell r="C84" t="str">
            <v>A</v>
          </cell>
          <cell r="D84" t="str">
            <v>411161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</row>
        <row r="85">
          <cell r="B85">
            <v>100</v>
          </cell>
          <cell r="C85" t="str">
            <v>A</v>
          </cell>
          <cell r="D85" t="str">
            <v>411168</v>
          </cell>
          <cell r="E85">
            <v>20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</row>
        <row r="86">
          <cell r="B86">
            <v>100</v>
          </cell>
          <cell r="C86" t="str">
            <v>A</v>
          </cell>
          <cell r="D86" t="str">
            <v>411168</v>
          </cell>
          <cell r="E86">
            <v>21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</row>
        <row r="87">
          <cell r="B87">
            <v>100</v>
          </cell>
          <cell r="C87" t="str">
            <v>A</v>
          </cell>
          <cell r="D87" t="str">
            <v>411168</v>
          </cell>
          <cell r="E87">
            <v>22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8">
          <cell r="B88">
            <v>100</v>
          </cell>
          <cell r="C88" t="str">
            <v>A</v>
          </cell>
          <cell r="D88" t="str">
            <v>411168</v>
          </cell>
          <cell r="E88">
            <v>23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</row>
        <row r="89">
          <cell r="B89">
            <v>100</v>
          </cell>
          <cell r="C89" t="str">
            <v>A</v>
          </cell>
          <cell r="D89" t="str">
            <v>411168</v>
          </cell>
          <cell r="E89">
            <v>24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</row>
        <row r="90">
          <cell r="B90">
            <v>100</v>
          </cell>
          <cell r="C90" t="str">
            <v>A</v>
          </cell>
          <cell r="D90" t="str">
            <v>411168</v>
          </cell>
          <cell r="E90">
            <v>25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</row>
        <row r="91">
          <cell r="B91">
            <v>100</v>
          </cell>
          <cell r="C91" t="str">
            <v>A</v>
          </cell>
          <cell r="D91" t="str">
            <v>411168</v>
          </cell>
          <cell r="E91">
            <v>26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</row>
        <row r="92">
          <cell r="B92">
            <v>100</v>
          </cell>
          <cell r="C92" t="str">
            <v>A</v>
          </cell>
          <cell r="D92" t="str">
            <v>411168</v>
          </cell>
          <cell r="E92">
            <v>27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</row>
        <row r="93">
          <cell r="B93">
            <v>100</v>
          </cell>
          <cell r="C93" t="str">
            <v>A</v>
          </cell>
          <cell r="D93" t="str">
            <v>421160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</row>
        <row r="94">
          <cell r="B94">
            <v>100</v>
          </cell>
          <cell r="C94" t="str">
            <v>A</v>
          </cell>
          <cell r="D94" t="str">
            <v>421161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</row>
        <row r="95">
          <cell r="B95">
            <v>100</v>
          </cell>
          <cell r="C95" t="str">
            <v>A</v>
          </cell>
          <cell r="D95" t="str">
            <v>421168</v>
          </cell>
          <cell r="E95">
            <v>20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</row>
        <row r="96">
          <cell r="B96">
            <v>100</v>
          </cell>
          <cell r="C96" t="str">
            <v>A</v>
          </cell>
          <cell r="D96" t="str">
            <v>421168</v>
          </cell>
          <cell r="E96">
            <v>21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</row>
        <row r="97">
          <cell r="B97">
            <v>100</v>
          </cell>
          <cell r="C97" t="str">
            <v>A</v>
          </cell>
          <cell r="D97" t="str">
            <v>421168</v>
          </cell>
          <cell r="E97">
            <v>22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</row>
        <row r="98">
          <cell r="B98">
            <v>100</v>
          </cell>
          <cell r="C98" t="str">
            <v>A</v>
          </cell>
          <cell r="D98" t="str">
            <v>421168</v>
          </cell>
          <cell r="E98">
            <v>23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</row>
        <row r="99">
          <cell r="B99">
            <v>100</v>
          </cell>
          <cell r="C99" t="str">
            <v>A</v>
          </cell>
          <cell r="D99" t="str">
            <v>421168</v>
          </cell>
          <cell r="E99">
            <v>24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</row>
        <row r="100">
          <cell r="B100">
            <v>100</v>
          </cell>
          <cell r="C100" t="str">
            <v>A</v>
          </cell>
          <cell r="D100" t="str">
            <v>421168</v>
          </cell>
          <cell r="E100">
            <v>25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</row>
        <row r="101">
          <cell r="B101">
            <v>100</v>
          </cell>
          <cell r="C101" t="str">
            <v>A</v>
          </cell>
          <cell r="D101" t="str">
            <v>421168</v>
          </cell>
          <cell r="E101">
            <v>26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</row>
        <row r="102">
          <cell r="B102">
            <v>100</v>
          </cell>
          <cell r="C102" t="str">
            <v>A</v>
          </cell>
          <cell r="D102" t="str">
            <v>421168</v>
          </cell>
          <cell r="E102">
            <v>27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</row>
        <row r="103">
          <cell r="D103">
            <v>0</v>
          </cell>
        </row>
        <row r="104">
          <cell r="D104">
            <v>0</v>
          </cell>
        </row>
        <row r="105">
          <cell r="B105">
            <v>100</v>
          </cell>
          <cell r="C105" t="str">
            <v>A</v>
          </cell>
          <cell r="D105" t="str">
            <v>401190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</row>
        <row r="106">
          <cell r="B106">
            <v>100</v>
          </cell>
          <cell r="C106" t="str">
            <v>A</v>
          </cell>
          <cell r="D106" t="str">
            <v>401192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</row>
        <row r="107">
          <cell r="B107">
            <v>100</v>
          </cell>
          <cell r="C107" t="str">
            <v>A</v>
          </cell>
          <cell r="D107" t="str">
            <v>411192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</row>
        <row r="108">
          <cell r="B108">
            <v>100</v>
          </cell>
          <cell r="C108" t="str">
            <v>A</v>
          </cell>
          <cell r="D108" t="str">
            <v>421192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</row>
        <row r="109">
          <cell r="B109">
            <v>100</v>
          </cell>
          <cell r="C109" t="str">
            <v>A</v>
          </cell>
          <cell r="D109" t="str">
            <v>401197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</row>
        <row r="110">
          <cell r="B110">
            <v>100</v>
          </cell>
          <cell r="C110" t="str">
            <v>A</v>
          </cell>
          <cell r="D110" t="str">
            <v>401199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</row>
        <row r="111">
          <cell r="B111">
            <v>100</v>
          </cell>
          <cell r="C111" t="str">
            <v>A</v>
          </cell>
          <cell r="D111" t="str">
            <v>411199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</row>
        <row r="112">
          <cell r="B112">
            <v>100</v>
          </cell>
          <cell r="C112" t="str">
            <v>A</v>
          </cell>
          <cell r="D112" t="str">
            <v>421199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</row>
        <row r="113">
          <cell r="D113">
            <v>0</v>
          </cell>
        </row>
        <row r="114">
          <cell r="D114">
            <v>0</v>
          </cell>
        </row>
        <row r="115">
          <cell r="D115">
            <v>0</v>
          </cell>
        </row>
        <row r="116">
          <cell r="D116">
            <v>0</v>
          </cell>
        </row>
        <row r="117">
          <cell r="D117">
            <v>0</v>
          </cell>
        </row>
        <row r="118">
          <cell r="B118">
            <v>100</v>
          </cell>
          <cell r="C118" t="str">
            <v>A</v>
          </cell>
          <cell r="D118" t="str">
            <v>500010</v>
          </cell>
          <cell r="F118">
            <v>40000</v>
          </cell>
          <cell r="G118">
            <v>40000</v>
          </cell>
          <cell r="H118">
            <v>40000</v>
          </cell>
          <cell r="I118">
            <v>45000</v>
          </cell>
          <cell r="J118">
            <v>45000</v>
          </cell>
          <cell r="K118">
            <v>45000</v>
          </cell>
          <cell r="L118">
            <v>45000</v>
          </cell>
          <cell r="M118">
            <v>45000</v>
          </cell>
          <cell r="N118">
            <v>45000</v>
          </cell>
          <cell r="O118">
            <v>45000</v>
          </cell>
          <cell r="P118">
            <v>45000</v>
          </cell>
          <cell r="Q118">
            <v>45000</v>
          </cell>
          <cell r="R118">
            <v>45000</v>
          </cell>
          <cell r="S118">
            <v>45000</v>
          </cell>
          <cell r="T118">
            <v>45000</v>
          </cell>
        </row>
        <row r="119">
          <cell r="B119">
            <v>100</v>
          </cell>
          <cell r="C119" t="str">
            <v>A</v>
          </cell>
          <cell r="D119" t="str">
            <v>500020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</row>
        <row r="120">
          <cell r="B120">
            <v>100</v>
          </cell>
          <cell r="C120" t="str">
            <v>A</v>
          </cell>
          <cell r="D120" t="str">
            <v>500030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</row>
        <row r="121">
          <cell r="B121">
            <v>100</v>
          </cell>
          <cell r="C121" t="str">
            <v>A</v>
          </cell>
          <cell r="D121" t="str">
            <v>500040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</row>
        <row r="122">
          <cell r="B122">
            <v>100</v>
          </cell>
          <cell r="C122" t="str">
            <v>A</v>
          </cell>
          <cell r="D122" t="str">
            <v>500050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</row>
        <row r="123">
          <cell r="B123">
            <v>100</v>
          </cell>
          <cell r="C123" t="str">
            <v>A</v>
          </cell>
          <cell r="D123" t="str">
            <v>500055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</row>
        <row r="124">
          <cell r="B124">
            <v>100</v>
          </cell>
          <cell r="C124" t="str">
            <v>A</v>
          </cell>
          <cell r="D124" t="str">
            <v>500060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</row>
        <row r="125">
          <cell r="B125">
            <v>100</v>
          </cell>
          <cell r="C125" t="str">
            <v>A</v>
          </cell>
          <cell r="D125" t="str">
            <v>500170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</row>
        <row r="126">
          <cell r="B126">
            <v>100</v>
          </cell>
          <cell r="C126" t="str">
            <v>A</v>
          </cell>
          <cell r="D126" t="str">
            <v>500172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</row>
        <row r="127">
          <cell r="B127">
            <v>100</v>
          </cell>
          <cell r="C127" t="str">
            <v>A</v>
          </cell>
          <cell r="D127" t="str">
            <v>500173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</row>
        <row r="128">
          <cell r="B128">
            <v>100</v>
          </cell>
          <cell r="C128" t="str">
            <v>A</v>
          </cell>
          <cell r="D128" t="str">
            <v>500174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</row>
        <row r="129">
          <cell r="B129">
            <v>100</v>
          </cell>
          <cell r="C129" t="str">
            <v>A</v>
          </cell>
          <cell r="D129" t="str">
            <v>500176</v>
          </cell>
          <cell r="F129">
            <v>0</v>
          </cell>
          <cell r="G129">
            <v>0</v>
          </cell>
          <cell r="H129">
            <v>0</v>
          </cell>
          <cell r="I129">
            <v>865</v>
          </cell>
          <cell r="J129">
            <v>865</v>
          </cell>
          <cell r="K129">
            <v>865</v>
          </cell>
          <cell r="L129">
            <v>865</v>
          </cell>
          <cell r="M129">
            <v>865</v>
          </cell>
          <cell r="N129">
            <v>865</v>
          </cell>
          <cell r="O129">
            <v>865</v>
          </cell>
          <cell r="P129">
            <v>865</v>
          </cell>
          <cell r="Q129">
            <v>865</v>
          </cell>
          <cell r="R129">
            <v>865</v>
          </cell>
          <cell r="S129">
            <v>865</v>
          </cell>
          <cell r="T129">
            <v>865</v>
          </cell>
        </row>
        <row r="130">
          <cell r="B130">
            <v>100</v>
          </cell>
          <cell r="C130" t="str">
            <v>A</v>
          </cell>
          <cell r="D130" t="str">
            <v>500175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</row>
        <row r="131">
          <cell r="B131">
            <v>100</v>
          </cell>
          <cell r="C131" t="str">
            <v>A</v>
          </cell>
          <cell r="D131" t="str">
            <v>500186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</row>
        <row r="132">
          <cell r="B132">
            <v>100</v>
          </cell>
          <cell r="C132" t="str">
            <v>A</v>
          </cell>
          <cell r="D132" t="str">
            <v>500188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</row>
        <row r="133">
          <cell r="D133">
            <v>0</v>
          </cell>
        </row>
        <row r="134">
          <cell r="D134">
            <v>0</v>
          </cell>
        </row>
        <row r="135">
          <cell r="B135">
            <v>100</v>
          </cell>
          <cell r="C135" t="str">
            <v>A</v>
          </cell>
          <cell r="D135" t="str">
            <v>510010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</row>
        <row r="136">
          <cell r="B136">
            <v>100</v>
          </cell>
          <cell r="C136" t="str">
            <v>A</v>
          </cell>
          <cell r="D136" t="str">
            <v>510020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</row>
        <row r="137">
          <cell r="B137">
            <v>100</v>
          </cell>
          <cell r="C137" t="str">
            <v>A</v>
          </cell>
          <cell r="D137" t="str">
            <v>510055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</row>
        <row r="138">
          <cell r="B138">
            <v>100</v>
          </cell>
          <cell r="C138" t="str">
            <v>A</v>
          </cell>
          <cell r="D138" t="str">
            <v>510060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</row>
        <row r="139">
          <cell r="B139">
            <v>100</v>
          </cell>
          <cell r="C139" t="str">
            <v>A</v>
          </cell>
          <cell r="D139" t="str">
            <v>510061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</row>
        <row r="140">
          <cell r="B140">
            <v>100</v>
          </cell>
          <cell r="C140" t="str">
            <v>A</v>
          </cell>
          <cell r="D140" t="str">
            <v>510170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</row>
        <row r="141">
          <cell r="B141">
            <v>100</v>
          </cell>
          <cell r="C141" t="str">
            <v>A</v>
          </cell>
          <cell r="D141" t="str">
            <v>510174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</row>
        <row r="142">
          <cell r="B142">
            <v>100</v>
          </cell>
          <cell r="C142" t="str">
            <v>A</v>
          </cell>
          <cell r="D142" t="str">
            <v>510176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</row>
        <row r="143">
          <cell r="B143">
            <v>100</v>
          </cell>
          <cell r="C143" t="str">
            <v>A</v>
          </cell>
          <cell r="D143" t="str">
            <v>510175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</row>
        <row r="144">
          <cell r="B144">
            <v>100</v>
          </cell>
          <cell r="C144" t="str">
            <v>A</v>
          </cell>
          <cell r="D144" t="str">
            <v>510186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</row>
        <row r="145">
          <cell r="B145">
            <v>100</v>
          </cell>
          <cell r="C145" t="str">
            <v>A</v>
          </cell>
          <cell r="D145" t="str">
            <v>510188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</row>
        <row r="146">
          <cell r="D146">
            <v>0</v>
          </cell>
        </row>
        <row r="147">
          <cell r="D147">
            <v>0</v>
          </cell>
        </row>
        <row r="148">
          <cell r="B148">
            <v>100</v>
          </cell>
          <cell r="C148" t="str">
            <v>A</v>
          </cell>
          <cell r="D148" t="str">
            <v>530010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</row>
        <row r="149">
          <cell r="B149">
            <v>100</v>
          </cell>
          <cell r="C149" t="str">
            <v>A</v>
          </cell>
          <cell r="D149" t="str">
            <v>530015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</row>
        <row r="150">
          <cell r="B150">
            <v>100</v>
          </cell>
          <cell r="C150" t="str">
            <v>A</v>
          </cell>
          <cell r="D150" t="str">
            <v>530030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</row>
        <row r="151">
          <cell r="B151">
            <v>100</v>
          </cell>
          <cell r="C151" t="str">
            <v>A</v>
          </cell>
          <cell r="D151" t="str">
            <v>530050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</row>
        <row r="152">
          <cell r="B152">
            <v>100</v>
          </cell>
          <cell r="C152" t="str">
            <v>A</v>
          </cell>
          <cell r="D152" t="str">
            <v>530060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</row>
        <row r="153">
          <cell r="B153">
            <v>100</v>
          </cell>
          <cell r="C153" t="str">
            <v>A</v>
          </cell>
          <cell r="D153" t="str">
            <v>530061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</row>
        <row r="154">
          <cell r="B154">
            <v>100</v>
          </cell>
          <cell r="C154" t="str">
            <v>A</v>
          </cell>
          <cell r="D154" t="str">
            <v>530070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</row>
        <row r="155">
          <cell r="D155">
            <v>0</v>
          </cell>
        </row>
        <row r="156">
          <cell r="D156">
            <v>0</v>
          </cell>
        </row>
        <row r="157">
          <cell r="B157">
            <v>100</v>
          </cell>
          <cell r="C157" t="str">
            <v>A</v>
          </cell>
          <cell r="D157" t="str">
            <v>540010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</row>
        <row r="158">
          <cell r="B158">
            <v>100</v>
          </cell>
          <cell r="C158" t="str">
            <v>A</v>
          </cell>
          <cell r="D158" t="str">
            <v>540020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</row>
        <row r="159">
          <cell r="B159">
            <v>100</v>
          </cell>
          <cell r="C159" t="str">
            <v>A</v>
          </cell>
          <cell r="D159" t="str">
            <v>540030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</row>
        <row r="160">
          <cell r="B160">
            <v>100</v>
          </cell>
          <cell r="C160" t="str">
            <v>A</v>
          </cell>
          <cell r="D160" t="str">
            <v>540040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</row>
        <row r="161">
          <cell r="B161">
            <v>100</v>
          </cell>
          <cell r="C161" t="str">
            <v>A</v>
          </cell>
          <cell r="D161" t="str">
            <v>540050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</row>
        <row r="162">
          <cell r="B162">
            <v>100</v>
          </cell>
          <cell r="C162" t="str">
            <v>A</v>
          </cell>
          <cell r="D162" t="str">
            <v>540060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</row>
        <row r="163">
          <cell r="B163">
            <v>100</v>
          </cell>
          <cell r="C163" t="str">
            <v>A</v>
          </cell>
          <cell r="D163" t="str">
            <v>540070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</row>
        <row r="164">
          <cell r="B164">
            <v>100</v>
          </cell>
          <cell r="C164" t="str">
            <v>A</v>
          </cell>
          <cell r="D164" t="str">
            <v>540090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</row>
        <row r="165">
          <cell r="D165">
            <v>0</v>
          </cell>
        </row>
        <row r="166">
          <cell r="D166">
            <v>0</v>
          </cell>
        </row>
        <row r="167">
          <cell r="B167">
            <v>100</v>
          </cell>
          <cell r="C167" t="str">
            <v>A</v>
          </cell>
          <cell r="D167" t="str">
            <v>545010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</row>
        <row r="168">
          <cell r="B168">
            <v>100</v>
          </cell>
          <cell r="C168" t="str">
            <v>A</v>
          </cell>
          <cell r="D168" t="str">
            <v>545015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</row>
        <row r="169">
          <cell r="B169">
            <v>100</v>
          </cell>
          <cell r="C169" t="str">
            <v>A</v>
          </cell>
          <cell r="D169" t="str">
            <v>545020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</row>
        <row r="170">
          <cell r="B170">
            <v>100</v>
          </cell>
          <cell r="C170" t="str">
            <v>A</v>
          </cell>
          <cell r="D170" t="str">
            <v>545025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</row>
        <row r="171">
          <cell r="B171">
            <v>100</v>
          </cell>
          <cell r="C171" t="str">
            <v>A</v>
          </cell>
          <cell r="D171" t="str">
            <v>545030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</row>
        <row r="172">
          <cell r="B172">
            <v>100</v>
          </cell>
          <cell r="C172" t="str">
            <v>A</v>
          </cell>
          <cell r="D172" t="str">
            <v>545035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</row>
        <row r="173">
          <cell r="B173">
            <v>100</v>
          </cell>
          <cell r="C173" t="str">
            <v>A</v>
          </cell>
          <cell r="D173" t="str">
            <v>545040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</row>
        <row r="174">
          <cell r="B174">
            <v>100</v>
          </cell>
          <cell r="C174" t="str">
            <v>A</v>
          </cell>
          <cell r="D174" t="str">
            <v>545050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</row>
        <row r="175">
          <cell r="D175">
            <v>0</v>
          </cell>
        </row>
        <row r="176">
          <cell r="D176">
            <v>0</v>
          </cell>
        </row>
        <row r="177">
          <cell r="B177">
            <v>100</v>
          </cell>
          <cell r="C177" t="str">
            <v>A</v>
          </cell>
          <cell r="D177" t="str">
            <v>565000</v>
          </cell>
          <cell r="F177">
            <v>3750</v>
          </cell>
          <cell r="G177">
            <v>3000</v>
          </cell>
          <cell r="H177">
            <v>3000</v>
          </cell>
          <cell r="I177">
            <v>3000</v>
          </cell>
          <cell r="J177">
            <v>3375</v>
          </cell>
          <cell r="K177">
            <v>3375</v>
          </cell>
          <cell r="L177">
            <v>3375</v>
          </cell>
          <cell r="M177">
            <v>3375</v>
          </cell>
          <cell r="N177">
            <v>3375</v>
          </cell>
          <cell r="O177">
            <v>3375</v>
          </cell>
          <cell r="P177">
            <v>3375</v>
          </cell>
          <cell r="Q177">
            <v>3375</v>
          </cell>
          <cell r="R177">
            <v>3375</v>
          </cell>
          <cell r="S177">
            <v>3375</v>
          </cell>
          <cell r="T177">
            <v>3375</v>
          </cell>
        </row>
        <row r="178">
          <cell r="B178">
            <v>100</v>
          </cell>
          <cell r="C178" t="str">
            <v>A</v>
          </cell>
          <cell r="D178" t="str">
            <v>565002</v>
          </cell>
          <cell r="F178">
            <v>4460</v>
          </cell>
          <cell r="G178">
            <v>4360</v>
          </cell>
          <cell r="H178">
            <v>4360</v>
          </cell>
          <cell r="I178">
            <v>4360</v>
          </cell>
          <cell r="J178">
            <v>4410</v>
          </cell>
          <cell r="K178">
            <v>4410</v>
          </cell>
          <cell r="L178">
            <v>4410</v>
          </cell>
          <cell r="M178">
            <v>4410</v>
          </cell>
          <cell r="N178">
            <v>4410</v>
          </cell>
          <cell r="O178">
            <v>4410</v>
          </cell>
          <cell r="P178">
            <v>4410</v>
          </cell>
          <cell r="Q178">
            <v>4410</v>
          </cell>
          <cell r="R178">
            <v>4410</v>
          </cell>
          <cell r="S178">
            <v>4410</v>
          </cell>
          <cell r="T178">
            <v>4410</v>
          </cell>
        </row>
        <row r="179">
          <cell r="B179">
            <v>100</v>
          </cell>
          <cell r="C179" t="str">
            <v>A</v>
          </cell>
          <cell r="D179" t="str">
            <v>565008</v>
          </cell>
          <cell r="F179">
            <v>1350</v>
          </cell>
          <cell r="G179">
            <v>1080</v>
          </cell>
          <cell r="H179">
            <v>1080</v>
          </cell>
          <cell r="I179">
            <v>1080</v>
          </cell>
          <cell r="J179">
            <v>1215</v>
          </cell>
          <cell r="K179">
            <v>1215</v>
          </cell>
          <cell r="L179">
            <v>1215</v>
          </cell>
          <cell r="M179">
            <v>1215</v>
          </cell>
          <cell r="N179">
            <v>1215</v>
          </cell>
          <cell r="O179">
            <v>1215</v>
          </cell>
          <cell r="P179">
            <v>1215</v>
          </cell>
          <cell r="Q179">
            <v>1215</v>
          </cell>
          <cell r="R179">
            <v>1215</v>
          </cell>
          <cell r="S179">
            <v>1215</v>
          </cell>
          <cell r="T179">
            <v>1215</v>
          </cell>
        </row>
        <row r="180">
          <cell r="B180">
            <v>100</v>
          </cell>
          <cell r="C180" t="str">
            <v>A</v>
          </cell>
          <cell r="D180" t="str">
            <v>565010</v>
          </cell>
          <cell r="F180">
            <v>12500</v>
          </cell>
          <cell r="G180">
            <v>12500</v>
          </cell>
          <cell r="H180">
            <v>12500</v>
          </cell>
          <cell r="I180">
            <v>15000</v>
          </cell>
          <cell r="J180">
            <v>17500</v>
          </cell>
          <cell r="K180">
            <v>35000</v>
          </cell>
          <cell r="L180">
            <v>37500</v>
          </cell>
          <cell r="M180">
            <v>12500</v>
          </cell>
          <cell r="N180">
            <v>12500</v>
          </cell>
          <cell r="O180">
            <v>12500</v>
          </cell>
          <cell r="P180">
            <v>12500</v>
          </cell>
          <cell r="Q180">
            <v>12500</v>
          </cell>
          <cell r="R180">
            <v>12500</v>
          </cell>
          <cell r="S180">
            <v>12500</v>
          </cell>
          <cell r="T180">
            <v>12500</v>
          </cell>
        </row>
        <row r="181">
          <cell r="B181">
            <v>100</v>
          </cell>
          <cell r="C181" t="str">
            <v>A</v>
          </cell>
          <cell r="D181" t="str">
            <v>565012</v>
          </cell>
          <cell r="F181">
            <v>4500</v>
          </cell>
          <cell r="G181">
            <v>4500</v>
          </cell>
          <cell r="H181">
            <v>4500</v>
          </cell>
          <cell r="I181">
            <v>4500</v>
          </cell>
          <cell r="J181">
            <v>4500</v>
          </cell>
          <cell r="K181">
            <v>4500</v>
          </cell>
          <cell r="L181">
            <v>4500</v>
          </cell>
          <cell r="M181">
            <v>4500</v>
          </cell>
          <cell r="N181">
            <v>4500</v>
          </cell>
          <cell r="O181">
            <v>4500</v>
          </cell>
          <cell r="P181">
            <v>4500</v>
          </cell>
          <cell r="Q181">
            <v>4500</v>
          </cell>
          <cell r="R181">
            <v>4500</v>
          </cell>
          <cell r="S181">
            <v>4500</v>
          </cell>
          <cell r="T181">
            <v>4500</v>
          </cell>
        </row>
        <row r="182">
          <cell r="B182">
            <v>100</v>
          </cell>
          <cell r="C182" t="str">
            <v>A</v>
          </cell>
          <cell r="D182" t="str">
            <v>565030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</row>
        <row r="183">
          <cell r="B183">
            <v>100</v>
          </cell>
          <cell r="C183" t="str">
            <v>A</v>
          </cell>
          <cell r="D183" t="str">
            <v>565032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</row>
        <row r="184">
          <cell r="B184">
            <v>100</v>
          </cell>
          <cell r="C184" t="str">
            <v>A</v>
          </cell>
          <cell r="D184" t="str">
            <v>565040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</row>
        <row r="185">
          <cell r="B185">
            <v>100</v>
          </cell>
          <cell r="C185" t="str">
            <v>A</v>
          </cell>
          <cell r="D185" t="str">
            <v>565042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</row>
        <row r="186">
          <cell r="B186">
            <v>100</v>
          </cell>
          <cell r="C186" t="str">
            <v>A</v>
          </cell>
          <cell r="D186" t="str">
            <v>565045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</row>
        <row r="187">
          <cell r="B187">
            <v>100</v>
          </cell>
          <cell r="C187" t="str">
            <v>A</v>
          </cell>
          <cell r="D187" t="str">
            <v>565080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</row>
        <row r="188">
          <cell r="D188">
            <v>0</v>
          </cell>
        </row>
        <row r="189">
          <cell r="D189">
            <v>0</v>
          </cell>
        </row>
        <row r="190">
          <cell r="B190">
            <v>100</v>
          </cell>
          <cell r="C190" t="str">
            <v>A</v>
          </cell>
          <cell r="D190" t="str">
            <v>570000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</row>
        <row r="191">
          <cell r="B191">
            <v>100</v>
          </cell>
          <cell r="C191" t="str">
            <v>A</v>
          </cell>
          <cell r="D191" t="str">
            <v>570005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</row>
        <row r="192">
          <cell r="B192">
            <v>100</v>
          </cell>
          <cell r="C192" t="str">
            <v>A</v>
          </cell>
          <cell r="D192" t="str">
            <v>570010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</row>
        <row r="193">
          <cell r="B193">
            <v>100</v>
          </cell>
          <cell r="C193" t="str">
            <v>A</v>
          </cell>
          <cell r="D193" t="str">
            <v>570020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</row>
        <row r="194">
          <cell r="B194">
            <v>100</v>
          </cell>
          <cell r="C194" t="str">
            <v>A</v>
          </cell>
          <cell r="D194" t="str">
            <v>570030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</row>
        <row r="195">
          <cell r="B195">
            <v>100</v>
          </cell>
          <cell r="C195" t="str">
            <v>A</v>
          </cell>
          <cell r="D195" t="str">
            <v>570040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</row>
        <row r="196">
          <cell r="B196">
            <v>100</v>
          </cell>
          <cell r="C196" t="str">
            <v>A</v>
          </cell>
          <cell r="D196" t="str">
            <v>570050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</row>
        <row r="197">
          <cell r="B197">
            <v>100</v>
          </cell>
          <cell r="C197" t="str">
            <v>A</v>
          </cell>
          <cell r="D197" t="str">
            <v>570090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</row>
        <row r="198">
          <cell r="D198">
            <v>0</v>
          </cell>
        </row>
        <row r="199">
          <cell r="D199">
            <v>0</v>
          </cell>
        </row>
        <row r="200">
          <cell r="B200">
            <v>100</v>
          </cell>
          <cell r="C200" t="str">
            <v>A</v>
          </cell>
          <cell r="D200" t="str">
            <v>595010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</row>
        <row r="201">
          <cell r="B201">
            <v>100</v>
          </cell>
          <cell r="C201" t="str">
            <v>A</v>
          </cell>
          <cell r="D201" t="str">
            <v>595015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</row>
        <row r="202">
          <cell r="B202">
            <v>100</v>
          </cell>
          <cell r="C202" t="str">
            <v>A</v>
          </cell>
          <cell r="D202" t="str">
            <v>595020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</row>
        <row r="203">
          <cell r="B203">
            <v>100</v>
          </cell>
          <cell r="C203" t="str">
            <v>A</v>
          </cell>
          <cell r="D203" t="str">
            <v>595025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</row>
        <row r="204">
          <cell r="B204">
            <v>100</v>
          </cell>
          <cell r="C204" t="str">
            <v>A</v>
          </cell>
          <cell r="D204" t="str">
            <v>595030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</row>
        <row r="205">
          <cell r="B205">
            <v>100</v>
          </cell>
          <cell r="C205" t="str">
            <v>A</v>
          </cell>
          <cell r="D205" t="str">
            <v>595080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</row>
        <row r="206">
          <cell r="B206">
            <v>100</v>
          </cell>
          <cell r="C206" t="str">
            <v>A</v>
          </cell>
          <cell r="D206" t="str">
            <v>595090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</row>
        <row r="207">
          <cell r="B207">
            <v>100</v>
          </cell>
          <cell r="C207" t="str">
            <v>A</v>
          </cell>
          <cell r="D207" t="str">
            <v>595106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</row>
        <row r="208">
          <cell r="B208">
            <v>100</v>
          </cell>
          <cell r="C208" t="str">
            <v>A</v>
          </cell>
          <cell r="D208" t="str">
            <v>595108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</row>
        <row r="209">
          <cell r="B209">
            <v>100</v>
          </cell>
          <cell r="C209" t="str">
            <v>A</v>
          </cell>
          <cell r="D209" t="str">
            <v>595109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</row>
        <row r="210">
          <cell r="D210">
            <v>0</v>
          </cell>
        </row>
        <row r="211">
          <cell r="D211">
            <v>0</v>
          </cell>
        </row>
        <row r="212">
          <cell r="D212">
            <v>0</v>
          </cell>
        </row>
        <row r="213">
          <cell r="B213">
            <v>100</v>
          </cell>
          <cell r="C213" t="str">
            <v>A</v>
          </cell>
          <cell r="D213" t="str">
            <v>660010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</row>
        <row r="214">
          <cell r="B214">
            <v>100</v>
          </cell>
          <cell r="C214" t="str">
            <v>A</v>
          </cell>
          <cell r="D214" t="str">
            <v>660020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</row>
        <row r="215">
          <cell r="B215">
            <v>100</v>
          </cell>
          <cell r="C215" t="str">
            <v>A</v>
          </cell>
          <cell r="D215" t="str">
            <v>660030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</row>
        <row r="216">
          <cell r="B216">
            <v>100</v>
          </cell>
          <cell r="C216" t="str">
            <v>A</v>
          </cell>
          <cell r="D216" t="str">
            <v>660080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</row>
        <row r="217">
          <cell r="D217">
            <v>0</v>
          </cell>
        </row>
        <row r="218">
          <cell r="D218">
            <v>0</v>
          </cell>
        </row>
        <row r="219">
          <cell r="D219">
            <v>0</v>
          </cell>
        </row>
        <row r="220">
          <cell r="D220">
            <v>0</v>
          </cell>
        </row>
        <row r="221">
          <cell r="D221">
            <v>0</v>
          </cell>
        </row>
        <row r="222">
          <cell r="D222">
            <v>0</v>
          </cell>
        </row>
        <row r="223">
          <cell r="D223">
            <v>0</v>
          </cell>
        </row>
        <row r="224">
          <cell r="B224">
            <v>100</v>
          </cell>
          <cell r="C224" t="str">
            <v>U</v>
          </cell>
          <cell r="D224">
            <v>11000</v>
          </cell>
          <cell r="F224">
            <v>23</v>
          </cell>
          <cell r="G224">
            <v>24</v>
          </cell>
          <cell r="H224">
            <v>22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</row>
        <row r="225">
          <cell r="B225">
            <v>100</v>
          </cell>
          <cell r="C225" t="str">
            <v>U</v>
          </cell>
          <cell r="D225">
            <v>11001</v>
          </cell>
          <cell r="F225">
            <v>4513.333333333333</v>
          </cell>
          <cell r="G225">
            <v>4814.565217391304</v>
          </cell>
          <cell r="H225">
            <v>4518.351449275362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</row>
        <row r="226">
          <cell r="B226">
            <v>100</v>
          </cell>
          <cell r="C226" t="str">
            <v>U</v>
          </cell>
          <cell r="D226">
            <v>11002</v>
          </cell>
          <cell r="F226">
            <v>34</v>
          </cell>
          <cell r="G226">
            <v>34</v>
          </cell>
          <cell r="H226">
            <v>34</v>
          </cell>
          <cell r="I226">
            <v>34</v>
          </cell>
          <cell r="J226">
            <v>34</v>
          </cell>
          <cell r="K226">
            <v>34</v>
          </cell>
          <cell r="L226">
            <v>34</v>
          </cell>
          <cell r="M226">
            <v>34</v>
          </cell>
          <cell r="N226">
            <v>34</v>
          </cell>
          <cell r="O226">
            <v>34</v>
          </cell>
          <cell r="P226">
            <v>34</v>
          </cell>
          <cell r="Q226">
            <v>34</v>
          </cell>
          <cell r="R226">
            <v>34</v>
          </cell>
          <cell r="S226">
            <v>34</v>
          </cell>
          <cell r="T226">
            <v>34</v>
          </cell>
        </row>
        <row r="227">
          <cell r="B227">
            <v>100</v>
          </cell>
          <cell r="C227" t="str">
            <v>U</v>
          </cell>
          <cell r="D227">
            <v>11003</v>
          </cell>
          <cell r="F227">
            <v>6770</v>
          </cell>
          <cell r="G227">
            <v>7221.847826086956</v>
          </cell>
          <cell r="H227">
            <v>6777.527173913043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</row>
        <row r="228">
          <cell r="B228">
            <v>100</v>
          </cell>
          <cell r="C228" t="str">
            <v>U</v>
          </cell>
          <cell r="D228">
            <v>11004</v>
          </cell>
          <cell r="F228">
            <v>3385</v>
          </cell>
          <cell r="G228">
            <v>3610.923913043478</v>
          </cell>
          <cell r="H228">
            <v>3388.7635869565215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</row>
        <row r="229">
          <cell r="B229">
            <v>100</v>
          </cell>
          <cell r="C229" t="str">
            <v>U</v>
          </cell>
          <cell r="D229">
            <v>11005</v>
          </cell>
          <cell r="F229">
            <v>1473.5463258785942</v>
          </cell>
          <cell r="G229">
            <v>1507.0926517571884</v>
          </cell>
          <cell r="H229">
            <v>1540.6389776357826</v>
          </cell>
          <cell r="I229">
            <v>1540.6389776357826</v>
          </cell>
          <cell r="J229">
            <v>1540.6389776357826</v>
          </cell>
          <cell r="K229">
            <v>1540.6389776357826</v>
          </cell>
          <cell r="L229">
            <v>1540.6389776357826</v>
          </cell>
          <cell r="M229">
            <v>1540.6389776357826</v>
          </cell>
          <cell r="N229">
            <v>1540.6389776357826</v>
          </cell>
          <cell r="O229">
            <v>1540.6389776357826</v>
          </cell>
          <cell r="P229">
            <v>1540.6389776357826</v>
          </cell>
          <cell r="Q229">
            <v>1540.6389776357826</v>
          </cell>
          <cell r="R229">
            <v>1540.6389776357826</v>
          </cell>
          <cell r="S229">
            <v>1540.6389776357826</v>
          </cell>
          <cell r="T229">
            <v>1540.6389776357826</v>
          </cell>
        </row>
        <row r="230">
          <cell r="B230">
            <v>100</v>
          </cell>
          <cell r="C230" t="str">
            <v>U</v>
          </cell>
          <cell r="D230">
            <v>11007</v>
          </cell>
          <cell r="F230">
            <v>201</v>
          </cell>
          <cell r="G230">
            <v>202</v>
          </cell>
          <cell r="H230">
            <v>202</v>
          </cell>
          <cell r="I230">
            <v>202</v>
          </cell>
          <cell r="J230">
            <v>202</v>
          </cell>
          <cell r="K230">
            <v>202</v>
          </cell>
          <cell r="L230">
            <v>201</v>
          </cell>
          <cell r="M230">
            <v>201</v>
          </cell>
          <cell r="N230">
            <v>203</v>
          </cell>
          <cell r="O230">
            <v>205</v>
          </cell>
          <cell r="P230">
            <v>208</v>
          </cell>
          <cell r="Q230">
            <v>211</v>
          </cell>
          <cell r="R230">
            <v>213</v>
          </cell>
          <cell r="S230">
            <v>214</v>
          </cell>
          <cell r="T230">
            <v>214</v>
          </cell>
        </row>
        <row r="231">
          <cell r="B231">
            <v>100</v>
          </cell>
          <cell r="C231" t="str">
            <v>U</v>
          </cell>
          <cell r="D231">
            <v>11100</v>
          </cell>
          <cell r="F231">
            <v>36</v>
          </cell>
          <cell r="G231">
            <v>36</v>
          </cell>
          <cell r="H231">
            <v>36</v>
          </cell>
          <cell r="I231">
            <v>36</v>
          </cell>
          <cell r="J231">
            <v>36</v>
          </cell>
          <cell r="K231">
            <v>36</v>
          </cell>
          <cell r="L231">
            <v>36</v>
          </cell>
          <cell r="M231">
            <v>36</v>
          </cell>
          <cell r="N231">
            <v>36</v>
          </cell>
          <cell r="O231">
            <v>36</v>
          </cell>
          <cell r="P231">
            <v>36</v>
          </cell>
          <cell r="Q231">
            <v>36</v>
          </cell>
          <cell r="R231">
            <v>36</v>
          </cell>
          <cell r="S231">
            <v>36</v>
          </cell>
          <cell r="T231">
            <v>36</v>
          </cell>
        </row>
        <row r="232">
          <cell r="B232">
            <v>100</v>
          </cell>
          <cell r="C232" t="str">
            <v>U</v>
          </cell>
          <cell r="D232">
            <v>11130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</row>
        <row r="233">
          <cell r="B233">
            <v>100</v>
          </cell>
          <cell r="C233" t="str">
            <v>U</v>
          </cell>
          <cell r="D233">
            <v>11200</v>
          </cell>
          <cell r="F233">
            <v>60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</row>
        <row r="234">
          <cell r="B234">
            <v>100</v>
          </cell>
          <cell r="C234" t="str">
            <v>U</v>
          </cell>
          <cell r="D234">
            <v>11201</v>
          </cell>
          <cell r="F234">
            <v>300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</row>
        <row r="235">
          <cell r="B235">
            <v>100</v>
          </cell>
          <cell r="C235" t="str">
            <v>U</v>
          </cell>
          <cell r="D235">
            <v>90990</v>
          </cell>
          <cell r="F235">
            <v>10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</row>
        <row r="236">
          <cell r="B236">
            <v>100</v>
          </cell>
          <cell r="C236" t="str">
            <v>U</v>
          </cell>
          <cell r="D236">
            <v>90992</v>
          </cell>
          <cell r="F236">
            <v>20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</row>
        <row r="237">
          <cell r="B237">
            <v>100</v>
          </cell>
          <cell r="C237" t="str">
            <v>U</v>
          </cell>
          <cell r="D237">
            <v>90994</v>
          </cell>
          <cell r="F237">
            <v>30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</row>
        <row r="238">
          <cell r="B238">
            <v>100</v>
          </cell>
          <cell r="C238" t="str">
            <v>U</v>
          </cell>
          <cell r="D238">
            <v>90991</v>
          </cell>
          <cell r="F238">
            <v>40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</row>
        <row r="239">
          <cell r="B239">
            <v>100</v>
          </cell>
          <cell r="C239" t="str">
            <v>U</v>
          </cell>
          <cell r="D239">
            <v>90993</v>
          </cell>
          <cell r="F239">
            <v>120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</row>
        <row r="240">
          <cell r="B240">
            <v>100</v>
          </cell>
          <cell r="C240" t="str">
            <v>U</v>
          </cell>
          <cell r="D240">
            <v>90995</v>
          </cell>
          <cell r="F240">
            <v>140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</row>
        <row r="241">
          <cell r="B241">
            <v>100</v>
          </cell>
          <cell r="C241" t="str">
            <v>U</v>
          </cell>
          <cell r="D241">
            <v>11500</v>
          </cell>
          <cell r="F241">
            <v>1000</v>
          </cell>
          <cell r="G241">
            <v>1100</v>
          </cell>
          <cell r="H241">
            <v>1200</v>
          </cell>
          <cell r="I241">
            <v>10</v>
          </cell>
          <cell r="J241">
            <v>20</v>
          </cell>
          <cell r="K241">
            <v>30</v>
          </cell>
          <cell r="L241">
            <v>40</v>
          </cell>
          <cell r="M241">
            <v>50</v>
          </cell>
          <cell r="N241">
            <v>60</v>
          </cell>
          <cell r="O241">
            <v>70</v>
          </cell>
          <cell r="P241">
            <v>80</v>
          </cell>
          <cell r="Q241">
            <v>90</v>
          </cell>
          <cell r="R241">
            <v>100</v>
          </cell>
          <cell r="S241">
            <v>110</v>
          </cell>
          <cell r="T241">
            <v>120</v>
          </cell>
        </row>
        <row r="242">
          <cell r="B242">
            <v>100</v>
          </cell>
          <cell r="C242" t="str">
            <v>U</v>
          </cell>
          <cell r="D242">
            <v>11505</v>
          </cell>
          <cell r="F242">
            <v>1203958.3333333333</v>
          </cell>
          <cell r="G242">
            <v>1286404.3478260869</v>
          </cell>
          <cell r="H242">
            <v>1209403.9855072463</v>
          </cell>
          <cell r="I242">
            <v>10</v>
          </cell>
          <cell r="J242">
            <v>30</v>
          </cell>
          <cell r="K242">
            <v>60</v>
          </cell>
          <cell r="L242">
            <v>100</v>
          </cell>
          <cell r="M242">
            <v>150</v>
          </cell>
          <cell r="N242">
            <v>210</v>
          </cell>
          <cell r="O242">
            <v>280</v>
          </cell>
          <cell r="P242">
            <v>360</v>
          </cell>
          <cell r="Q242">
            <v>450</v>
          </cell>
          <cell r="R242">
            <v>550</v>
          </cell>
          <cell r="S242">
            <v>660</v>
          </cell>
          <cell r="T242">
            <v>780</v>
          </cell>
        </row>
        <row r="243">
          <cell r="B243">
            <v>100</v>
          </cell>
          <cell r="C243" t="str">
            <v>U</v>
          </cell>
          <cell r="D243">
            <v>11510</v>
          </cell>
          <cell r="F243">
            <v>1225000</v>
          </cell>
          <cell r="G243">
            <v>1203958.3333333333</v>
          </cell>
          <cell r="H243">
            <v>1286404.3478260869</v>
          </cell>
          <cell r="I243">
            <v>1209403.9855072463</v>
          </cell>
          <cell r="J243">
            <v>10</v>
          </cell>
          <cell r="K243">
            <v>30</v>
          </cell>
          <cell r="L243">
            <v>60</v>
          </cell>
          <cell r="M243">
            <v>100</v>
          </cell>
          <cell r="N243">
            <v>150</v>
          </cell>
          <cell r="O243">
            <v>210</v>
          </cell>
          <cell r="P243">
            <v>280</v>
          </cell>
          <cell r="Q243">
            <v>360</v>
          </cell>
          <cell r="R243">
            <v>450</v>
          </cell>
          <cell r="S243">
            <v>550</v>
          </cell>
          <cell r="T243">
            <v>660</v>
          </cell>
        </row>
        <row r="244">
          <cell r="B244">
            <v>100</v>
          </cell>
          <cell r="C244" t="str">
            <v>U</v>
          </cell>
          <cell r="D244">
            <v>11515</v>
          </cell>
          <cell r="F244">
            <v>4600</v>
          </cell>
          <cell r="G244">
            <v>4513.333333333333</v>
          </cell>
          <cell r="H244">
            <v>4814.565217391304</v>
          </cell>
          <cell r="I244">
            <v>4518.351449275362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</row>
        <row r="245">
          <cell r="B245">
            <v>100</v>
          </cell>
          <cell r="C245" t="str">
            <v>U</v>
          </cell>
          <cell r="D245">
            <v>11520</v>
          </cell>
          <cell r="F245">
            <v>-51041.666666666664</v>
          </cell>
          <cell r="G245">
            <v>52346.014492753617</v>
          </cell>
          <cell r="H245">
            <v>-107200.36231884058</v>
          </cell>
          <cell r="I245">
            <v>-1209403.9855072463</v>
          </cell>
          <cell r="J245" t="str">
            <v>0</v>
          </cell>
          <cell r="K245" t="str">
            <v>0</v>
          </cell>
          <cell r="L245" t="str">
            <v>0</v>
          </cell>
          <cell r="M245" t="str">
            <v>0</v>
          </cell>
          <cell r="N245" t="str">
            <v>0</v>
          </cell>
          <cell r="O245" t="str">
            <v>0</v>
          </cell>
          <cell r="P245" t="str">
            <v>0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</row>
        <row r="246">
          <cell r="B246">
            <v>100</v>
          </cell>
          <cell r="C246" t="str">
            <v>U</v>
          </cell>
          <cell r="D246">
            <v>11525</v>
          </cell>
          <cell r="F246">
            <v>-191.66666666666666</v>
          </cell>
          <cell r="G246">
            <v>196.231884057971</v>
          </cell>
          <cell r="H246">
            <v>-401.213768115942</v>
          </cell>
          <cell r="I246">
            <v>-4518.351449275362</v>
          </cell>
          <cell r="J246" t="str">
            <v>0</v>
          </cell>
          <cell r="K246" t="str">
            <v>0</v>
          </cell>
          <cell r="L246" t="str">
            <v>0</v>
          </cell>
          <cell r="M246" t="str">
            <v>0</v>
          </cell>
          <cell r="N246" t="str">
            <v>0</v>
          </cell>
          <cell r="O246" t="str">
            <v>0</v>
          </cell>
          <cell r="P246" t="str">
            <v>0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</row>
        <row r="247">
          <cell r="B247">
            <v>100</v>
          </cell>
          <cell r="C247" t="str">
            <v>U</v>
          </cell>
          <cell r="D247">
            <v>11530</v>
          </cell>
          <cell r="F247">
            <v>12500</v>
          </cell>
          <cell r="G247">
            <v>12500</v>
          </cell>
          <cell r="H247">
            <v>12500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</row>
        <row r="248">
          <cell r="B248">
            <v>100</v>
          </cell>
          <cell r="C248" t="str">
            <v>U</v>
          </cell>
          <cell r="D248">
            <v>11532</v>
          </cell>
          <cell r="F248">
            <v>3</v>
          </cell>
          <cell r="G248">
            <v>3</v>
          </cell>
          <cell r="H248">
            <v>3</v>
          </cell>
          <cell r="I248">
            <v>1</v>
          </cell>
          <cell r="J248">
            <v>1</v>
          </cell>
          <cell r="K248">
            <v>1</v>
          </cell>
          <cell r="L248">
            <v>1</v>
          </cell>
          <cell r="M248">
            <v>1</v>
          </cell>
          <cell r="N248">
            <v>3</v>
          </cell>
          <cell r="O248">
            <v>3</v>
          </cell>
          <cell r="P248">
            <v>3</v>
          </cell>
          <cell r="Q248">
            <v>3</v>
          </cell>
          <cell r="R248">
            <v>3</v>
          </cell>
          <cell r="S248">
            <v>3</v>
          </cell>
          <cell r="T248">
            <v>1</v>
          </cell>
        </row>
        <row r="249">
          <cell r="B249">
            <v>100</v>
          </cell>
          <cell r="C249" t="str">
            <v>U</v>
          </cell>
          <cell r="D249">
            <v>11535</v>
          </cell>
          <cell r="F249">
            <v>50</v>
          </cell>
          <cell r="G249">
            <v>50</v>
          </cell>
          <cell r="H249">
            <v>50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</row>
        <row r="250">
          <cell r="B250">
            <v>100</v>
          </cell>
          <cell r="C250" t="str">
            <v>U</v>
          </cell>
          <cell r="D250">
            <v>11540</v>
          </cell>
          <cell r="F250">
            <v>-3500</v>
          </cell>
          <cell r="G250">
            <v>-3500</v>
          </cell>
          <cell r="H250">
            <v>-3500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</row>
        <row r="251">
          <cell r="B251">
            <v>100</v>
          </cell>
          <cell r="C251" t="str">
            <v>U</v>
          </cell>
          <cell r="D251">
            <v>11542</v>
          </cell>
          <cell r="F251">
            <v>-2</v>
          </cell>
          <cell r="G251">
            <v>-2</v>
          </cell>
          <cell r="H251">
            <v>-3</v>
          </cell>
          <cell r="I251">
            <v>-1</v>
          </cell>
          <cell r="J251">
            <v>-1</v>
          </cell>
          <cell r="K251">
            <v>-1</v>
          </cell>
          <cell r="L251">
            <v>-2</v>
          </cell>
          <cell r="M251">
            <v>-1</v>
          </cell>
          <cell r="N251">
            <v>-1</v>
          </cell>
          <cell r="O251">
            <v>-1</v>
          </cell>
          <cell r="P251">
            <v>0</v>
          </cell>
          <cell r="Q251">
            <v>0</v>
          </cell>
          <cell r="R251">
            <v>-1</v>
          </cell>
          <cell r="S251">
            <v>-2</v>
          </cell>
          <cell r="T251">
            <v>-1</v>
          </cell>
        </row>
        <row r="252">
          <cell r="B252">
            <v>100</v>
          </cell>
          <cell r="C252" t="str">
            <v>U</v>
          </cell>
          <cell r="D252">
            <v>11545</v>
          </cell>
          <cell r="F252">
            <v>-14</v>
          </cell>
          <cell r="G252">
            <v>-14</v>
          </cell>
          <cell r="H252">
            <v>-14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</row>
        <row r="253">
          <cell r="B253">
            <v>100</v>
          </cell>
          <cell r="C253" t="str">
            <v>U</v>
          </cell>
          <cell r="D253">
            <v>11560</v>
          </cell>
          <cell r="F253">
            <v>25000</v>
          </cell>
          <cell r="G253">
            <v>25000</v>
          </cell>
          <cell r="H253">
            <v>25000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</row>
        <row r="254">
          <cell r="B254">
            <v>100</v>
          </cell>
          <cell r="C254" t="str">
            <v>U</v>
          </cell>
          <cell r="D254">
            <v>11565</v>
          </cell>
          <cell r="F254">
            <v>91</v>
          </cell>
          <cell r="G254">
            <v>91</v>
          </cell>
          <cell r="H254">
            <v>91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</row>
        <row r="255">
          <cell r="B255">
            <v>100</v>
          </cell>
          <cell r="C255" t="str">
            <v>U</v>
          </cell>
          <cell r="D255">
            <v>11550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</row>
        <row r="256">
          <cell r="B256">
            <v>100</v>
          </cell>
          <cell r="C256" t="str">
            <v>U</v>
          </cell>
          <cell r="D256">
            <v>11555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</row>
        <row r="257">
          <cell r="B257">
            <v>100</v>
          </cell>
          <cell r="C257" t="str">
            <v>U</v>
          </cell>
          <cell r="D257">
            <v>11547</v>
          </cell>
          <cell r="F257">
            <v>-5000</v>
          </cell>
          <cell r="G257">
            <v>-5000</v>
          </cell>
          <cell r="H257">
            <v>-5000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</row>
        <row r="258">
          <cell r="B258">
            <v>100</v>
          </cell>
          <cell r="C258" t="str">
            <v>U</v>
          </cell>
          <cell r="D258">
            <v>11549</v>
          </cell>
          <cell r="F258">
            <v>-22</v>
          </cell>
          <cell r="G258">
            <v>-22</v>
          </cell>
          <cell r="H258">
            <v>-22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</row>
        <row r="259">
          <cell r="B259">
            <v>100</v>
          </cell>
          <cell r="C259" t="str">
            <v>U</v>
          </cell>
          <cell r="D259">
            <v>11350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</row>
        <row r="260">
          <cell r="B260">
            <v>100</v>
          </cell>
          <cell r="C260" t="str">
            <v>U</v>
          </cell>
          <cell r="D260">
            <v>11351</v>
          </cell>
          <cell r="F260">
            <v>100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</row>
        <row r="261">
          <cell r="B261">
            <v>100</v>
          </cell>
          <cell r="C261" t="str">
            <v>U</v>
          </cell>
          <cell r="D261">
            <v>11352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</row>
        <row r="262">
          <cell r="B262">
            <v>100</v>
          </cell>
          <cell r="C262" t="str">
            <v>U</v>
          </cell>
          <cell r="D262">
            <v>11353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</row>
        <row r="263">
          <cell r="B263">
            <v>100</v>
          </cell>
          <cell r="C263" t="str">
            <v>U</v>
          </cell>
          <cell r="D263">
            <v>11398</v>
          </cell>
          <cell r="F263">
            <v>25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</row>
        <row r="264">
          <cell r="B264">
            <v>100</v>
          </cell>
          <cell r="C264" t="str">
            <v>U</v>
          </cell>
          <cell r="D264">
            <v>11399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</row>
        <row r="265">
          <cell r="D265">
            <v>0</v>
          </cell>
        </row>
        <row r="266">
          <cell r="B266">
            <v>100</v>
          </cell>
          <cell r="C266" t="str">
            <v>U</v>
          </cell>
          <cell r="D266">
            <v>90500</v>
          </cell>
          <cell r="F266">
            <v>5500</v>
          </cell>
          <cell r="G266">
            <v>11500</v>
          </cell>
          <cell r="H266">
            <v>18100</v>
          </cell>
          <cell r="I266">
            <v>6205</v>
          </cell>
          <cell r="J266">
            <v>12024</v>
          </cell>
          <cell r="K266">
            <v>17466</v>
          </cell>
          <cell r="L266">
            <v>22540</v>
          </cell>
          <cell r="M266">
            <v>27255</v>
          </cell>
          <cell r="N266">
            <v>31620</v>
          </cell>
          <cell r="O266">
            <v>35640</v>
          </cell>
          <cell r="P266">
            <v>39320</v>
          </cell>
          <cell r="Q266">
            <v>42665</v>
          </cell>
          <cell r="R266">
            <v>45180</v>
          </cell>
          <cell r="S266">
            <v>46770</v>
          </cell>
          <cell r="T266">
            <v>47340</v>
          </cell>
        </row>
        <row r="267">
          <cell r="B267">
            <v>100</v>
          </cell>
          <cell r="C267" t="str">
            <v>U</v>
          </cell>
          <cell r="D267">
            <v>90568</v>
          </cell>
          <cell r="F267">
            <v>4700</v>
          </cell>
          <cell r="G267">
            <v>9000</v>
          </cell>
          <cell r="H267">
            <v>12900</v>
          </cell>
          <cell r="I267">
            <v>3505</v>
          </cell>
          <cell r="J267">
            <v>6616</v>
          </cell>
          <cell r="K267">
            <v>9334</v>
          </cell>
          <cell r="L267">
            <v>11660</v>
          </cell>
          <cell r="M267">
            <v>13595</v>
          </cell>
          <cell r="N267">
            <v>15140</v>
          </cell>
          <cell r="O267">
            <v>16300</v>
          </cell>
          <cell r="P267">
            <v>17080</v>
          </cell>
          <cell r="Q267">
            <v>17485</v>
          </cell>
          <cell r="R267">
            <v>17820</v>
          </cell>
          <cell r="S267">
            <v>18090</v>
          </cell>
          <cell r="T267">
            <v>18300</v>
          </cell>
        </row>
        <row r="268">
          <cell r="B268">
            <v>100</v>
          </cell>
          <cell r="C268" t="str">
            <v>U</v>
          </cell>
          <cell r="D268">
            <v>90510</v>
          </cell>
          <cell r="F268">
            <v>0</v>
          </cell>
          <cell r="G268">
            <v>0</v>
          </cell>
          <cell r="H268">
            <v>0</v>
          </cell>
          <cell r="I268">
            <v>3000</v>
          </cell>
          <cell r="J268">
            <v>6000</v>
          </cell>
          <cell r="K268">
            <v>9000</v>
          </cell>
          <cell r="L268">
            <v>12000</v>
          </cell>
          <cell r="M268">
            <v>15000</v>
          </cell>
          <cell r="N268">
            <v>18000</v>
          </cell>
          <cell r="O268">
            <v>21000</v>
          </cell>
          <cell r="P268">
            <v>24000</v>
          </cell>
          <cell r="Q268">
            <v>27000</v>
          </cell>
          <cell r="R268">
            <v>30000</v>
          </cell>
          <cell r="S268">
            <v>33000</v>
          </cell>
          <cell r="T268">
            <v>36000</v>
          </cell>
        </row>
        <row r="269">
          <cell r="B269">
            <v>100</v>
          </cell>
          <cell r="C269" t="str">
            <v>U</v>
          </cell>
          <cell r="D269">
            <v>90560</v>
          </cell>
          <cell r="F269">
            <v>-203741.66666666674</v>
          </cell>
          <cell r="G269">
            <v>-327637.31884057983</v>
          </cell>
          <cell r="H269">
            <v>-528733.33333333349</v>
          </cell>
          <cell r="I269">
            <v>-311700</v>
          </cell>
          <cell r="J269">
            <v>-622600</v>
          </cell>
          <cell r="K269">
            <v>-682700</v>
          </cell>
          <cell r="L269">
            <v>-742000</v>
          </cell>
          <cell r="M269">
            <v>-750500</v>
          </cell>
          <cell r="N269">
            <v>-758200</v>
          </cell>
          <cell r="O269">
            <v>-765100</v>
          </cell>
          <cell r="P269">
            <v>-771200</v>
          </cell>
          <cell r="Q269">
            <v>-776500</v>
          </cell>
          <cell r="R269">
            <v>-787258.33333333326</v>
          </cell>
          <cell r="S269">
            <v>-876862.68115942017</v>
          </cell>
          <cell r="T269">
            <v>-888266.66666666651</v>
          </cell>
        </row>
        <row r="270">
          <cell r="B270">
            <v>100</v>
          </cell>
          <cell r="C270" t="str">
            <v>U</v>
          </cell>
          <cell r="D270">
            <v>90562</v>
          </cell>
          <cell r="F270">
            <v>50000</v>
          </cell>
          <cell r="G270">
            <v>100000</v>
          </cell>
          <cell r="H270">
            <v>150000</v>
          </cell>
          <cell r="I270">
            <v>50000</v>
          </cell>
          <cell r="J270">
            <v>100000</v>
          </cell>
          <cell r="K270">
            <v>150000</v>
          </cell>
          <cell r="L270">
            <v>200000</v>
          </cell>
          <cell r="M270">
            <v>200000</v>
          </cell>
          <cell r="N270">
            <v>200000</v>
          </cell>
          <cell r="O270">
            <v>200000</v>
          </cell>
          <cell r="P270">
            <v>200000</v>
          </cell>
          <cell r="Q270">
            <v>200000</v>
          </cell>
          <cell r="R270">
            <v>200000</v>
          </cell>
          <cell r="S270">
            <v>200000</v>
          </cell>
          <cell r="T270">
            <v>200000</v>
          </cell>
        </row>
        <row r="271">
          <cell r="B271">
            <v>100</v>
          </cell>
          <cell r="C271" t="str">
            <v>U</v>
          </cell>
          <cell r="D271">
            <v>90564</v>
          </cell>
          <cell r="F271">
            <v>500000</v>
          </cell>
          <cell r="G271">
            <v>1000000</v>
          </cell>
          <cell r="H271">
            <v>1500000</v>
          </cell>
          <cell r="I271">
            <v>500000</v>
          </cell>
          <cell r="J271">
            <v>1000000</v>
          </cell>
          <cell r="K271">
            <v>1000000</v>
          </cell>
          <cell r="L271">
            <v>1000000</v>
          </cell>
          <cell r="M271">
            <v>1000000</v>
          </cell>
          <cell r="N271">
            <v>1000000</v>
          </cell>
          <cell r="O271">
            <v>1000000</v>
          </cell>
          <cell r="P271">
            <v>1000000</v>
          </cell>
          <cell r="Q271">
            <v>1000000</v>
          </cell>
          <cell r="R271">
            <v>1000000</v>
          </cell>
          <cell r="S271">
            <v>1000000</v>
          </cell>
          <cell r="T271">
            <v>1000000</v>
          </cell>
        </row>
        <row r="272">
          <cell r="B272">
            <v>100</v>
          </cell>
          <cell r="C272" t="str">
            <v>U</v>
          </cell>
          <cell r="D272">
            <v>90566</v>
          </cell>
          <cell r="F272">
            <v>-250000</v>
          </cell>
          <cell r="G272">
            <v>-500000</v>
          </cell>
          <cell r="H272">
            <v>-750000</v>
          </cell>
          <cell r="I272">
            <v>-250000</v>
          </cell>
          <cell r="J272">
            <v>-500000</v>
          </cell>
          <cell r="K272">
            <v>-500000</v>
          </cell>
          <cell r="L272">
            <v>-500000</v>
          </cell>
          <cell r="M272">
            <v>-500000</v>
          </cell>
          <cell r="N272">
            <v>-500000</v>
          </cell>
          <cell r="O272">
            <v>-500000</v>
          </cell>
          <cell r="P272">
            <v>-500000</v>
          </cell>
          <cell r="Q272">
            <v>-500000</v>
          </cell>
          <cell r="R272">
            <v>-500000</v>
          </cell>
          <cell r="S272">
            <v>-500000</v>
          </cell>
          <cell r="T272">
            <v>-500000</v>
          </cell>
        </row>
        <row r="273">
          <cell r="D273">
            <v>0</v>
          </cell>
        </row>
        <row r="274">
          <cell r="D274">
            <v>0</v>
          </cell>
        </row>
        <row r="275">
          <cell r="B275">
            <v>100</v>
          </cell>
          <cell r="C275" t="str">
            <v>U</v>
          </cell>
          <cell r="D275">
            <v>90600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</row>
        <row r="276">
          <cell r="B276">
            <v>100</v>
          </cell>
          <cell r="C276" t="str">
            <v>U</v>
          </cell>
          <cell r="D276">
            <v>90610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</row>
        <row r="277">
          <cell r="B277">
            <v>100</v>
          </cell>
          <cell r="C277" t="str">
            <v>U</v>
          </cell>
          <cell r="D277">
            <v>90620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</row>
        <row r="278">
          <cell r="B278">
            <v>100</v>
          </cell>
          <cell r="C278" t="str">
            <v>U</v>
          </cell>
          <cell r="D278">
            <v>90631</v>
          </cell>
          <cell r="F278">
            <v>1.25</v>
          </cell>
          <cell r="G278">
            <v>1.25</v>
          </cell>
          <cell r="H278">
            <v>1.25</v>
          </cell>
          <cell r="I278">
            <v>1.5</v>
          </cell>
          <cell r="J278">
            <v>1.75</v>
          </cell>
          <cell r="K278">
            <v>3.5</v>
          </cell>
          <cell r="L278">
            <v>3.75</v>
          </cell>
          <cell r="M278">
            <v>1.25</v>
          </cell>
          <cell r="N278">
            <v>1.25</v>
          </cell>
          <cell r="O278">
            <v>1.25</v>
          </cell>
          <cell r="P278">
            <v>1.25</v>
          </cell>
          <cell r="Q278">
            <v>1.25</v>
          </cell>
          <cell r="R278">
            <v>1.25</v>
          </cell>
          <cell r="S278">
            <v>1.25</v>
          </cell>
          <cell r="T278">
            <v>1.25</v>
          </cell>
        </row>
        <row r="279">
          <cell r="B279">
            <v>100</v>
          </cell>
          <cell r="C279" t="str">
            <v>U</v>
          </cell>
          <cell r="D279">
            <v>90636</v>
          </cell>
          <cell r="F279">
            <v>2.25</v>
          </cell>
          <cell r="G279">
            <v>2.25</v>
          </cell>
          <cell r="H279">
            <v>2.25</v>
          </cell>
          <cell r="I279">
            <v>2.25</v>
          </cell>
          <cell r="J279">
            <v>2.25</v>
          </cell>
          <cell r="K279">
            <v>2.25</v>
          </cell>
          <cell r="L279">
            <v>2.25</v>
          </cell>
          <cell r="M279">
            <v>2.25</v>
          </cell>
          <cell r="N279">
            <v>2.25</v>
          </cell>
          <cell r="O279">
            <v>2.25</v>
          </cell>
          <cell r="P279">
            <v>2.25</v>
          </cell>
          <cell r="Q279">
            <v>2.25</v>
          </cell>
          <cell r="R279">
            <v>2.25</v>
          </cell>
          <cell r="S279">
            <v>2.25</v>
          </cell>
          <cell r="T279">
            <v>2.25</v>
          </cell>
        </row>
        <row r="281">
          <cell r="B281">
            <v>100</v>
          </cell>
          <cell r="C281" t="str">
            <v>U</v>
          </cell>
          <cell r="D281">
            <v>90010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</row>
        <row r="283">
          <cell r="D283">
            <v>0</v>
          </cell>
        </row>
        <row r="284">
          <cell r="D284">
            <v>0</v>
          </cell>
        </row>
        <row r="285">
          <cell r="B285">
            <v>100</v>
          </cell>
          <cell r="C285" t="str">
            <v>U</v>
          </cell>
          <cell r="D285">
            <v>81100</v>
          </cell>
          <cell r="F285">
            <v>35</v>
          </cell>
          <cell r="G285">
            <v>35</v>
          </cell>
          <cell r="H285">
            <v>35</v>
          </cell>
          <cell r="I285">
            <v>35</v>
          </cell>
          <cell r="J285">
            <v>35</v>
          </cell>
          <cell r="K285">
            <v>35</v>
          </cell>
          <cell r="L285">
            <v>35</v>
          </cell>
          <cell r="M285">
            <v>35</v>
          </cell>
          <cell r="N285">
            <v>35</v>
          </cell>
          <cell r="O285">
            <v>35</v>
          </cell>
          <cell r="P285">
            <v>35</v>
          </cell>
          <cell r="Q285">
            <v>35</v>
          </cell>
          <cell r="R285">
            <v>35</v>
          </cell>
          <cell r="S285">
            <v>35</v>
          </cell>
          <cell r="T285">
            <v>35</v>
          </cell>
        </row>
        <row r="286">
          <cell r="B286">
            <v>100</v>
          </cell>
          <cell r="C286" t="str">
            <v>U</v>
          </cell>
          <cell r="D286">
            <v>81101</v>
          </cell>
          <cell r="F286">
            <v>0.5</v>
          </cell>
          <cell r="G286">
            <v>0.5</v>
          </cell>
          <cell r="H286">
            <v>0.5</v>
          </cell>
          <cell r="I286">
            <v>0.5</v>
          </cell>
          <cell r="J286">
            <v>0.5</v>
          </cell>
          <cell r="K286">
            <v>0.5</v>
          </cell>
          <cell r="L286">
            <v>0.5</v>
          </cell>
          <cell r="M286">
            <v>0.5</v>
          </cell>
          <cell r="N286">
            <v>0.5</v>
          </cell>
          <cell r="O286">
            <v>0.5</v>
          </cell>
          <cell r="P286">
            <v>0.5</v>
          </cell>
          <cell r="Q286">
            <v>0.5</v>
          </cell>
          <cell r="R286">
            <v>0.5</v>
          </cell>
          <cell r="S286">
            <v>0.5</v>
          </cell>
          <cell r="T286">
            <v>0.5</v>
          </cell>
        </row>
        <row r="287">
          <cell r="B287">
            <v>100</v>
          </cell>
          <cell r="C287" t="str">
            <v>U</v>
          </cell>
          <cell r="D287">
            <v>87411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</row>
        <row r="288">
          <cell r="B288">
            <v>100</v>
          </cell>
          <cell r="C288" t="str">
            <v>U</v>
          </cell>
          <cell r="D288">
            <v>87410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</row>
        <row r="289">
          <cell r="B289">
            <v>100</v>
          </cell>
          <cell r="C289" t="str">
            <v>U</v>
          </cell>
          <cell r="D289">
            <v>87108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</row>
        <row r="290">
          <cell r="B290">
            <v>100</v>
          </cell>
          <cell r="C290" t="str">
            <v>U</v>
          </cell>
          <cell r="D290">
            <v>87400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</row>
        <row r="291">
          <cell r="B291">
            <v>100</v>
          </cell>
          <cell r="C291" t="str">
            <v>U</v>
          </cell>
          <cell r="D291">
            <v>87401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</row>
        <row r="292">
          <cell r="B292">
            <v>100</v>
          </cell>
          <cell r="C292" t="str">
            <v>U</v>
          </cell>
          <cell r="D292">
            <v>87402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</row>
        <row r="293">
          <cell r="B293">
            <v>100</v>
          </cell>
          <cell r="C293" t="str">
            <v>U</v>
          </cell>
          <cell r="D293">
            <v>87405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</row>
        <row r="294">
          <cell r="B294">
            <v>100</v>
          </cell>
          <cell r="C294" t="str">
            <v>U</v>
          </cell>
          <cell r="D294">
            <v>87403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</row>
        <row r="295">
          <cell r="B295">
            <v>100</v>
          </cell>
          <cell r="C295" t="str">
            <v>U</v>
          </cell>
          <cell r="D295">
            <v>87404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>
        <row r="169">
          <cell r="A169" t="str">
            <v>Industrial O/S - Landfill</v>
          </cell>
        </row>
        <row r="170">
          <cell r="A170" t="str">
            <v>Industrial O/S - Transfer Station</v>
          </cell>
        </row>
        <row r="171">
          <cell r="A171" t="str">
            <v>Industrial O/S - MRF</v>
          </cell>
        </row>
        <row r="172">
          <cell r="A172" t="str">
            <v>Industrial I/C - Landfill</v>
          </cell>
        </row>
        <row r="173">
          <cell r="A173" t="str">
            <v>Industrial I/C - Transfer Station</v>
          </cell>
        </row>
        <row r="174">
          <cell r="A174" t="str">
            <v>Industrial I/C - MRF</v>
          </cell>
        </row>
        <row r="175">
          <cell r="A175" t="str">
            <v>Industrial Intra/C - Landfill</v>
          </cell>
        </row>
        <row r="176">
          <cell r="A176" t="str">
            <v>Industrial Intra/C - Transfer Station</v>
          </cell>
        </row>
        <row r="177">
          <cell r="A177" t="str">
            <v>Industrial Intra/C - MRF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/>
      <sheetData sheetId="30"/>
      <sheetData sheetId="31"/>
      <sheetData sheetId="32" refreshError="1"/>
      <sheetData sheetId="33"/>
      <sheetData sheetId="34"/>
      <sheetData sheetId="35"/>
      <sheetData sheetId="36"/>
      <sheetData sheetId="3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 # Ranges"/>
      <sheetName val="Co. Mapping"/>
      <sheetName val="LOB Mapping Summary"/>
      <sheetName val="LOB list - BS Only"/>
      <sheetName val="LOB list PL Only"/>
      <sheetName val="AU Mapping TEMPLATE"/>
      <sheetName val="AU Add-Delete"/>
      <sheetName val="PL Exceptions-Chart Rule Change"/>
      <sheetName val="Chris Daly Map exceptions"/>
      <sheetName val="PL Exceptions-move LOB Only"/>
      <sheetName val="7 Rule Exceptions"/>
      <sheetName val="AW Co's - Mapped only 10-23-08"/>
      <sheetName val="Known duplicate AUs"/>
      <sheetName val="Excluded divis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00</v>
          </cell>
          <cell r="B1">
            <v>10</v>
          </cell>
        </row>
        <row r="2">
          <cell r="A2" t="str">
            <v>01</v>
          </cell>
          <cell r="B2">
            <v>720</v>
          </cell>
        </row>
        <row r="3">
          <cell r="A3" t="str">
            <v>02</v>
          </cell>
          <cell r="B3">
            <v>721</v>
          </cell>
        </row>
        <row r="4">
          <cell r="A4" t="str">
            <v>03</v>
          </cell>
          <cell r="B4">
            <v>722</v>
          </cell>
        </row>
        <row r="5">
          <cell r="A5" t="str">
            <v>04</v>
          </cell>
          <cell r="B5">
            <v>723</v>
          </cell>
        </row>
        <row r="6">
          <cell r="A6" t="str">
            <v>05</v>
          </cell>
          <cell r="B6">
            <v>724</v>
          </cell>
        </row>
        <row r="7">
          <cell r="A7" t="str">
            <v>06</v>
          </cell>
          <cell r="B7">
            <v>725</v>
          </cell>
        </row>
        <row r="8">
          <cell r="A8" t="str">
            <v>07</v>
          </cell>
          <cell r="B8">
            <v>726</v>
          </cell>
        </row>
        <row r="9">
          <cell r="A9" t="str">
            <v>08</v>
          </cell>
          <cell r="B9">
            <v>727</v>
          </cell>
        </row>
        <row r="10">
          <cell r="A10" t="str">
            <v>09</v>
          </cell>
          <cell r="B10">
            <v>728</v>
          </cell>
        </row>
        <row r="11">
          <cell r="A11" t="str">
            <v>0A</v>
          </cell>
          <cell r="B11">
            <v>830</v>
          </cell>
        </row>
        <row r="12">
          <cell r="A12" t="str">
            <v>0B</v>
          </cell>
          <cell r="B12">
            <v>831</v>
          </cell>
        </row>
        <row r="13">
          <cell r="A13" t="str">
            <v>0C</v>
          </cell>
          <cell r="B13">
            <v>832</v>
          </cell>
        </row>
        <row r="14">
          <cell r="A14" t="str">
            <v>0D</v>
          </cell>
          <cell r="B14">
            <v>833</v>
          </cell>
        </row>
        <row r="15">
          <cell r="A15" t="str">
            <v>0E</v>
          </cell>
          <cell r="B15">
            <v>834</v>
          </cell>
        </row>
        <row r="16">
          <cell r="A16" t="str">
            <v>0F</v>
          </cell>
          <cell r="B16">
            <v>835</v>
          </cell>
        </row>
        <row r="17">
          <cell r="A17" t="str">
            <v>0G</v>
          </cell>
          <cell r="B17">
            <v>836</v>
          </cell>
        </row>
        <row r="18">
          <cell r="A18" t="str">
            <v>0H</v>
          </cell>
          <cell r="B18">
            <v>837</v>
          </cell>
        </row>
        <row r="19">
          <cell r="A19" t="str">
            <v>0I</v>
          </cell>
          <cell r="B19">
            <v>838</v>
          </cell>
        </row>
        <row r="20">
          <cell r="A20" t="str">
            <v>0J</v>
          </cell>
          <cell r="B20">
            <v>839</v>
          </cell>
        </row>
        <row r="21">
          <cell r="A21" t="str">
            <v>0K</v>
          </cell>
          <cell r="B21">
            <v>840</v>
          </cell>
        </row>
        <row r="22">
          <cell r="A22" t="str">
            <v>0L</v>
          </cell>
          <cell r="B22">
            <v>841</v>
          </cell>
        </row>
        <row r="23">
          <cell r="A23" t="str">
            <v>0M</v>
          </cell>
          <cell r="B23">
            <v>842</v>
          </cell>
        </row>
        <row r="24">
          <cell r="A24" t="str">
            <v>0N</v>
          </cell>
          <cell r="B24">
            <v>843</v>
          </cell>
        </row>
        <row r="25">
          <cell r="A25" t="str">
            <v>0P</v>
          </cell>
          <cell r="B25">
            <v>844</v>
          </cell>
        </row>
        <row r="26">
          <cell r="A26" t="str">
            <v>0Q</v>
          </cell>
          <cell r="B26">
            <v>845</v>
          </cell>
        </row>
        <row r="27">
          <cell r="A27" t="str">
            <v>0R</v>
          </cell>
          <cell r="B27">
            <v>846</v>
          </cell>
        </row>
        <row r="28">
          <cell r="A28" t="str">
            <v>0S</v>
          </cell>
          <cell r="B28">
            <v>847</v>
          </cell>
        </row>
        <row r="29">
          <cell r="A29" t="str">
            <v>0Z</v>
          </cell>
          <cell r="B29">
            <v>847</v>
          </cell>
        </row>
        <row r="30">
          <cell r="A30" t="str">
            <v>HK</v>
          </cell>
          <cell r="B30">
            <v>848</v>
          </cell>
        </row>
        <row r="31">
          <cell r="A31" t="str">
            <v>HR</v>
          </cell>
          <cell r="B31">
            <v>849</v>
          </cell>
        </row>
        <row r="32">
          <cell r="A32" t="str">
            <v>10</v>
          </cell>
          <cell r="B32">
            <v>200</v>
          </cell>
        </row>
        <row r="33">
          <cell r="A33" t="str">
            <v>11</v>
          </cell>
          <cell r="B33">
            <v>201</v>
          </cell>
        </row>
        <row r="34">
          <cell r="A34" t="str">
            <v>12</v>
          </cell>
          <cell r="B34">
            <v>202</v>
          </cell>
        </row>
        <row r="35">
          <cell r="A35" t="str">
            <v>13</v>
          </cell>
          <cell r="B35">
            <v>203</v>
          </cell>
        </row>
        <row r="36">
          <cell r="A36" t="str">
            <v>14</v>
          </cell>
          <cell r="B36">
            <v>204</v>
          </cell>
        </row>
        <row r="37">
          <cell r="A37" t="str">
            <v>15</v>
          </cell>
          <cell r="B37">
            <v>205</v>
          </cell>
        </row>
        <row r="38">
          <cell r="A38" t="str">
            <v>16</v>
          </cell>
          <cell r="B38">
            <v>206</v>
          </cell>
        </row>
        <row r="39">
          <cell r="A39" t="str">
            <v>17</v>
          </cell>
          <cell r="B39">
            <v>207</v>
          </cell>
        </row>
        <row r="40">
          <cell r="A40" t="str">
            <v>18</v>
          </cell>
          <cell r="B40">
            <v>208</v>
          </cell>
        </row>
        <row r="41">
          <cell r="A41" t="str">
            <v>19</v>
          </cell>
          <cell r="B41">
            <v>209</v>
          </cell>
        </row>
        <row r="42">
          <cell r="A42" t="str">
            <v>1A</v>
          </cell>
          <cell r="B42">
            <v>210</v>
          </cell>
        </row>
        <row r="43">
          <cell r="A43" t="str">
            <v>1B</v>
          </cell>
          <cell r="B43">
            <v>211</v>
          </cell>
        </row>
        <row r="44">
          <cell r="A44" t="str">
            <v>1C</v>
          </cell>
          <cell r="B44">
            <v>212</v>
          </cell>
        </row>
        <row r="45">
          <cell r="A45" t="str">
            <v>1D</v>
          </cell>
          <cell r="B45">
            <v>213</v>
          </cell>
        </row>
        <row r="46">
          <cell r="A46" t="str">
            <v>1E</v>
          </cell>
          <cell r="B46">
            <v>214</v>
          </cell>
        </row>
        <row r="47">
          <cell r="A47" t="str">
            <v>1F</v>
          </cell>
          <cell r="B47">
            <v>215</v>
          </cell>
        </row>
        <row r="48">
          <cell r="A48" t="str">
            <v>1G</v>
          </cell>
          <cell r="B48">
            <v>216</v>
          </cell>
        </row>
        <row r="49">
          <cell r="A49" t="str">
            <v>1H</v>
          </cell>
          <cell r="B49">
            <v>217</v>
          </cell>
        </row>
        <row r="50">
          <cell r="A50" t="str">
            <v>1I</v>
          </cell>
          <cell r="B50">
            <v>218</v>
          </cell>
        </row>
        <row r="51">
          <cell r="A51" t="str">
            <v>1J</v>
          </cell>
          <cell r="B51">
            <v>219</v>
          </cell>
        </row>
        <row r="52">
          <cell r="A52" t="str">
            <v>1K</v>
          </cell>
          <cell r="B52">
            <v>220</v>
          </cell>
        </row>
        <row r="53">
          <cell r="A53" t="str">
            <v>1L</v>
          </cell>
          <cell r="B53">
            <v>221</v>
          </cell>
        </row>
        <row r="54">
          <cell r="A54" t="str">
            <v>1M</v>
          </cell>
          <cell r="B54">
            <v>222</v>
          </cell>
        </row>
        <row r="55">
          <cell r="A55" t="str">
            <v>1N</v>
          </cell>
          <cell r="B55">
            <v>223</v>
          </cell>
        </row>
        <row r="56">
          <cell r="A56" t="str">
            <v>1O</v>
          </cell>
          <cell r="B56">
            <v>224</v>
          </cell>
        </row>
        <row r="57">
          <cell r="A57" t="str">
            <v>1P</v>
          </cell>
          <cell r="B57">
            <v>225</v>
          </cell>
        </row>
        <row r="58">
          <cell r="A58" t="str">
            <v>1R</v>
          </cell>
          <cell r="B58">
            <v>226</v>
          </cell>
        </row>
        <row r="59">
          <cell r="A59" t="str">
            <v>1S</v>
          </cell>
          <cell r="B59">
            <v>227</v>
          </cell>
        </row>
        <row r="60">
          <cell r="A60" t="str">
            <v>1T</v>
          </cell>
          <cell r="B60">
            <v>228</v>
          </cell>
        </row>
        <row r="61">
          <cell r="A61" t="str">
            <v>1U</v>
          </cell>
          <cell r="B61">
            <v>229</v>
          </cell>
        </row>
        <row r="62">
          <cell r="A62" t="str">
            <v>1V</v>
          </cell>
          <cell r="B62">
            <v>230</v>
          </cell>
        </row>
        <row r="63">
          <cell r="A63" t="str">
            <v>1W</v>
          </cell>
          <cell r="B63">
            <v>231</v>
          </cell>
        </row>
        <row r="64">
          <cell r="A64" t="str">
            <v>1X</v>
          </cell>
          <cell r="B64">
            <v>232</v>
          </cell>
        </row>
        <row r="65">
          <cell r="A65" t="str">
            <v>20</v>
          </cell>
          <cell r="B65">
            <v>100</v>
          </cell>
        </row>
        <row r="66">
          <cell r="A66" t="str">
            <v>21</v>
          </cell>
          <cell r="B66">
            <v>101</v>
          </cell>
        </row>
        <row r="67">
          <cell r="A67" t="str">
            <v>22</v>
          </cell>
          <cell r="B67">
            <v>102</v>
          </cell>
        </row>
        <row r="68">
          <cell r="A68" t="str">
            <v>23</v>
          </cell>
          <cell r="B68">
            <v>103</v>
          </cell>
        </row>
        <row r="69">
          <cell r="A69" t="str">
            <v>24</v>
          </cell>
          <cell r="B69">
            <v>104</v>
          </cell>
        </row>
        <row r="70">
          <cell r="A70" t="str">
            <v>25</v>
          </cell>
          <cell r="B70">
            <v>105</v>
          </cell>
        </row>
        <row r="71">
          <cell r="A71" t="str">
            <v>26</v>
          </cell>
          <cell r="B71">
            <v>106</v>
          </cell>
        </row>
        <row r="72">
          <cell r="A72" t="str">
            <v>27</v>
          </cell>
          <cell r="B72">
            <v>107</v>
          </cell>
        </row>
        <row r="73">
          <cell r="A73" t="str">
            <v>28</v>
          </cell>
          <cell r="B73">
            <v>108</v>
          </cell>
        </row>
        <row r="74">
          <cell r="A74" t="str">
            <v>29</v>
          </cell>
          <cell r="B74">
            <v>109</v>
          </cell>
        </row>
        <row r="75">
          <cell r="A75" t="str">
            <v>2A</v>
          </cell>
          <cell r="B75">
            <v>110</v>
          </cell>
        </row>
        <row r="76">
          <cell r="A76" t="str">
            <v>2B</v>
          </cell>
          <cell r="B76">
            <v>111</v>
          </cell>
        </row>
        <row r="77">
          <cell r="A77" t="str">
            <v>2C</v>
          </cell>
          <cell r="B77">
            <v>112</v>
          </cell>
        </row>
        <row r="78">
          <cell r="A78" t="str">
            <v>2D</v>
          </cell>
          <cell r="B78">
            <v>113</v>
          </cell>
        </row>
        <row r="79">
          <cell r="A79" t="str">
            <v>2E</v>
          </cell>
          <cell r="B79">
            <v>114</v>
          </cell>
        </row>
        <row r="80">
          <cell r="A80" t="str">
            <v>2F</v>
          </cell>
          <cell r="B80">
            <v>115</v>
          </cell>
        </row>
        <row r="81">
          <cell r="A81" t="str">
            <v>2G</v>
          </cell>
          <cell r="B81">
            <v>116</v>
          </cell>
        </row>
        <row r="82">
          <cell r="A82" t="str">
            <v>2H</v>
          </cell>
          <cell r="B82">
            <v>117</v>
          </cell>
        </row>
        <row r="83">
          <cell r="A83" t="str">
            <v>2I</v>
          </cell>
          <cell r="B83">
            <v>118</v>
          </cell>
        </row>
        <row r="84">
          <cell r="A84" t="str">
            <v>2J</v>
          </cell>
          <cell r="B84">
            <v>119</v>
          </cell>
        </row>
        <row r="85">
          <cell r="A85" t="str">
            <v>2K</v>
          </cell>
          <cell r="B85">
            <v>120</v>
          </cell>
        </row>
        <row r="86">
          <cell r="A86" t="str">
            <v>2L</v>
          </cell>
          <cell r="B86">
            <v>121</v>
          </cell>
        </row>
        <row r="87">
          <cell r="A87" t="str">
            <v>2M</v>
          </cell>
          <cell r="B87">
            <v>122</v>
          </cell>
        </row>
        <row r="88">
          <cell r="A88" t="str">
            <v>2N</v>
          </cell>
          <cell r="B88">
            <v>123</v>
          </cell>
        </row>
        <row r="89">
          <cell r="A89" t="str">
            <v>2O</v>
          </cell>
          <cell r="B89">
            <v>124</v>
          </cell>
        </row>
        <row r="90">
          <cell r="A90" t="str">
            <v>2P</v>
          </cell>
          <cell r="B90">
            <v>125</v>
          </cell>
        </row>
        <row r="91">
          <cell r="A91" t="str">
            <v>2Q</v>
          </cell>
          <cell r="B91">
            <v>126</v>
          </cell>
        </row>
        <row r="92">
          <cell r="A92" t="str">
            <v>2R</v>
          </cell>
          <cell r="B92">
            <v>127</v>
          </cell>
        </row>
        <row r="93">
          <cell r="A93" t="str">
            <v>2S</v>
          </cell>
          <cell r="B93">
            <v>128</v>
          </cell>
        </row>
        <row r="94">
          <cell r="A94" t="str">
            <v>2T</v>
          </cell>
          <cell r="B94">
            <v>129</v>
          </cell>
        </row>
        <row r="95">
          <cell r="A95" t="str">
            <v>2U</v>
          </cell>
          <cell r="B95">
            <v>130</v>
          </cell>
        </row>
        <row r="96">
          <cell r="A96" t="str">
            <v>2V</v>
          </cell>
          <cell r="B96">
            <v>131</v>
          </cell>
        </row>
        <row r="97">
          <cell r="A97" t="str">
            <v>2W</v>
          </cell>
          <cell r="B97">
            <v>132</v>
          </cell>
        </row>
        <row r="98">
          <cell r="A98" t="str">
            <v>2X</v>
          </cell>
          <cell r="B98">
            <v>133</v>
          </cell>
        </row>
        <row r="99">
          <cell r="A99" t="str">
            <v>30</v>
          </cell>
          <cell r="B99">
            <v>300</v>
          </cell>
        </row>
        <row r="100">
          <cell r="A100" t="str">
            <v>31</v>
          </cell>
          <cell r="B100">
            <v>301</v>
          </cell>
        </row>
        <row r="101">
          <cell r="A101" t="str">
            <v>32</v>
          </cell>
          <cell r="B101">
            <v>302</v>
          </cell>
        </row>
        <row r="102">
          <cell r="A102" t="str">
            <v>33</v>
          </cell>
          <cell r="B102">
            <v>303</v>
          </cell>
        </row>
        <row r="103">
          <cell r="A103" t="str">
            <v>34</v>
          </cell>
          <cell r="B103">
            <v>304</v>
          </cell>
        </row>
        <row r="104">
          <cell r="A104" t="str">
            <v>35</v>
          </cell>
          <cell r="B104">
            <v>305</v>
          </cell>
        </row>
        <row r="105">
          <cell r="A105" t="str">
            <v>36</v>
          </cell>
          <cell r="B105">
            <v>306</v>
          </cell>
        </row>
        <row r="106">
          <cell r="A106" t="str">
            <v>37</v>
          </cell>
          <cell r="B106">
            <v>307</v>
          </cell>
        </row>
        <row r="107">
          <cell r="A107" t="str">
            <v>38</v>
          </cell>
          <cell r="B107">
            <v>308</v>
          </cell>
        </row>
        <row r="108">
          <cell r="A108" t="str">
            <v>39</v>
          </cell>
          <cell r="B108">
            <v>309</v>
          </cell>
        </row>
        <row r="109">
          <cell r="A109" t="str">
            <v>3A</v>
          </cell>
          <cell r="B109">
            <v>310</v>
          </cell>
        </row>
        <row r="110">
          <cell r="A110" t="str">
            <v>3B</v>
          </cell>
          <cell r="B110">
            <v>311</v>
          </cell>
        </row>
        <row r="111">
          <cell r="A111" t="str">
            <v>3C</v>
          </cell>
          <cell r="B111">
            <v>312</v>
          </cell>
        </row>
        <row r="112">
          <cell r="A112" t="str">
            <v>3D</v>
          </cell>
          <cell r="B112">
            <v>313</v>
          </cell>
        </row>
        <row r="113">
          <cell r="A113" t="str">
            <v>3E</v>
          </cell>
          <cell r="B113">
            <v>314</v>
          </cell>
        </row>
        <row r="114">
          <cell r="A114" t="str">
            <v>3F</v>
          </cell>
          <cell r="B114">
            <v>315</v>
          </cell>
        </row>
        <row r="115">
          <cell r="A115" t="str">
            <v>3G</v>
          </cell>
          <cell r="B115">
            <v>316</v>
          </cell>
        </row>
        <row r="116">
          <cell r="A116" t="str">
            <v>3H</v>
          </cell>
          <cell r="B116">
            <v>317</v>
          </cell>
        </row>
        <row r="117">
          <cell r="A117" t="str">
            <v>3I</v>
          </cell>
          <cell r="B117">
            <v>318</v>
          </cell>
        </row>
        <row r="118">
          <cell r="A118" t="str">
            <v>3J</v>
          </cell>
          <cell r="B118">
            <v>319</v>
          </cell>
        </row>
        <row r="119">
          <cell r="A119" t="str">
            <v>3K</v>
          </cell>
          <cell r="B119">
            <v>320</v>
          </cell>
        </row>
        <row r="120">
          <cell r="A120" t="str">
            <v>3L</v>
          </cell>
          <cell r="B120">
            <v>321</v>
          </cell>
        </row>
        <row r="121">
          <cell r="A121" t="str">
            <v>3M</v>
          </cell>
          <cell r="B121">
            <v>322</v>
          </cell>
        </row>
        <row r="122">
          <cell r="A122" t="str">
            <v>3N</v>
          </cell>
          <cell r="B122">
            <v>323</v>
          </cell>
        </row>
        <row r="123">
          <cell r="A123" t="str">
            <v>3O</v>
          </cell>
          <cell r="B123">
            <v>324</v>
          </cell>
        </row>
        <row r="124">
          <cell r="A124" t="str">
            <v>3P</v>
          </cell>
          <cell r="B124">
            <v>325</v>
          </cell>
        </row>
        <row r="125">
          <cell r="A125" t="str">
            <v>3R</v>
          </cell>
          <cell r="B125">
            <v>326</v>
          </cell>
        </row>
        <row r="126">
          <cell r="A126" t="str">
            <v>3S</v>
          </cell>
          <cell r="B126">
            <v>327</v>
          </cell>
        </row>
        <row r="127">
          <cell r="A127" t="str">
            <v>3T</v>
          </cell>
          <cell r="B127">
            <v>328</v>
          </cell>
        </row>
        <row r="128">
          <cell r="A128" t="str">
            <v>3U</v>
          </cell>
          <cell r="B128">
            <v>329</v>
          </cell>
        </row>
        <row r="129">
          <cell r="A129" t="str">
            <v>3V</v>
          </cell>
          <cell r="B129">
            <v>330</v>
          </cell>
        </row>
        <row r="130">
          <cell r="A130" t="str">
            <v>3W</v>
          </cell>
          <cell r="B130">
            <v>331</v>
          </cell>
        </row>
        <row r="131">
          <cell r="A131" t="str">
            <v>3X</v>
          </cell>
          <cell r="B131">
            <v>332</v>
          </cell>
        </row>
        <row r="132">
          <cell r="A132" t="str">
            <v>3Y</v>
          </cell>
          <cell r="B132">
            <v>333</v>
          </cell>
        </row>
        <row r="133">
          <cell r="A133" t="str">
            <v>40</v>
          </cell>
          <cell r="B133">
            <v>600</v>
          </cell>
        </row>
        <row r="134">
          <cell r="A134" t="str">
            <v>41</v>
          </cell>
          <cell r="B134">
            <v>601</v>
          </cell>
        </row>
        <row r="135">
          <cell r="A135" t="str">
            <v>42</v>
          </cell>
          <cell r="B135">
            <v>602</v>
          </cell>
        </row>
        <row r="136">
          <cell r="A136" t="str">
            <v>43</v>
          </cell>
          <cell r="B136">
            <v>603</v>
          </cell>
        </row>
        <row r="137">
          <cell r="A137" t="str">
            <v>44</v>
          </cell>
          <cell r="B137">
            <v>604</v>
          </cell>
        </row>
        <row r="138">
          <cell r="A138" t="str">
            <v>45</v>
          </cell>
          <cell r="B138">
            <v>605</v>
          </cell>
        </row>
        <row r="139">
          <cell r="A139" t="str">
            <v>46</v>
          </cell>
          <cell r="B139">
            <v>606</v>
          </cell>
        </row>
        <row r="140">
          <cell r="A140" t="str">
            <v>47</v>
          </cell>
          <cell r="B140">
            <v>607</v>
          </cell>
        </row>
        <row r="141">
          <cell r="A141" t="str">
            <v>48</v>
          </cell>
          <cell r="B141">
            <v>608</v>
          </cell>
        </row>
        <row r="142">
          <cell r="A142" t="str">
            <v>49</v>
          </cell>
          <cell r="B142">
            <v>609</v>
          </cell>
        </row>
        <row r="143">
          <cell r="A143" t="str">
            <v>4A</v>
          </cell>
          <cell r="B143">
            <v>610</v>
          </cell>
        </row>
        <row r="144">
          <cell r="A144" t="str">
            <v>4B</v>
          </cell>
          <cell r="B144">
            <v>611</v>
          </cell>
        </row>
        <row r="145">
          <cell r="A145" t="str">
            <v>4C</v>
          </cell>
          <cell r="B145">
            <v>612</v>
          </cell>
        </row>
        <row r="146">
          <cell r="A146" t="str">
            <v>4D</v>
          </cell>
          <cell r="B146">
            <v>613</v>
          </cell>
        </row>
        <row r="147">
          <cell r="A147" t="str">
            <v>4Z</v>
          </cell>
          <cell r="B147">
            <v>614</v>
          </cell>
        </row>
        <row r="148">
          <cell r="A148" t="str">
            <v>GS</v>
          </cell>
          <cell r="B148">
            <v>681</v>
          </cell>
        </row>
        <row r="149">
          <cell r="A149" t="str">
            <v>50</v>
          </cell>
          <cell r="B149">
            <v>400</v>
          </cell>
        </row>
        <row r="150">
          <cell r="A150" t="str">
            <v>51</v>
          </cell>
          <cell r="B150">
            <v>401</v>
          </cell>
        </row>
        <row r="151">
          <cell r="A151" t="str">
            <v>52</v>
          </cell>
          <cell r="B151">
            <v>402</v>
          </cell>
        </row>
        <row r="152">
          <cell r="A152" t="str">
            <v>55</v>
          </cell>
          <cell r="B152">
            <v>403</v>
          </cell>
        </row>
        <row r="153">
          <cell r="A153" t="str">
            <v>M1</v>
          </cell>
          <cell r="B153">
            <v>404</v>
          </cell>
        </row>
        <row r="154">
          <cell r="A154" t="str">
            <v>60</v>
          </cell>
          <cell r="B154">
            <v>640</v>
          </cell>
        </row>
        <row r="155">
          <cell r="A155" t="str">
            <v>61</v>
          </cell>
          <cell r="B155">
            <v>641</v>
          </cell>
        </row>
        <row r="156">
          <cell r="A156" t="str">
            <v>62</v>
          </cell>
          <cell r="B156">
            <v>642</v>
          </cell>
        </row>
        <row r="157">
          <cell r="A157" t="str">
            <v>63</v>
          </cell>
          <cell r="B157">
            <v>643</v>
          </cell>
        </row>
        <row r="158">
          <cell r="A158" t="str">
            <v>65</v>
          </cell>
          <cell r="B158">
            <v>644</v>
          </cell>
        </row>
        <row r="159">
          <cell r="A159" t="str">
            <v>6A</v>
          </cell>
          <cell r="B159">
            <v>645</v>
          </cell>
        </row>
        <row r="160">
          <cell r="A160" t="str">
            <v>6B</v>
          </cell>
          <cell r="B160">
            <v>646</v>
          </cell>
        </row>
        <row r="161">
          <cell r="A161" t="str">
            <v>6G</v>
          </cell>
          <cell r="B161">
            <v>647</v>
          </cell>
        </row>
        <row r="162">
          <cell r="A162" t="str">
            <v>70</v>
          </cell>
          <cell r="B162">
            <v>230</v>
          </cell>
        </row>
        <row r="163">
          <cell r="A163" t="str">
            <v>71</v>
          </cell>
          <cell r="B163">
            <v>231</v>
          </cell>
        </row>
        <row r="164">
          <cell r="A164" t="str">
            <v>72</v>
          </cell>
          <cell r="B164">
            <v>232</v>
          </cell>
        </row>
        <row r="165">
          <cell r="A165" t="str">
            <v>73</v>
          </cell>
          <cell r="B165">
            <v>233</v>
          </cell>
        </row>
        <row r="166">
          <cell r="A166" t="str">
            <v>74</v>
          </cell>
          <cell r="B166">
            <v>234</v>
          </cell>
        </row>
        <row r="167">
          <cell r="A167" t="str">
            <v>75</v>
          </cell>
          <cell r="B167">
            <v>235</v>
          </cell>
        </row>
        <row r="168">
          <cell r="A168" t="str">
            <v>76</v>
          </cell>
          <cell r="B168">
            <v>236</v>
          </cell>
        </row>
        <row r="169">
          <cell r="A169" t="str">
            <v>77</v>
          </cell>
          <cell r="B169">
            <v>237</v>
          </cell>
        </row>
        <row r="170">
          <cell r="A170" t="str">
            <v>78</v>
          </cell>
          <cell r="B170">
            <v>238</v>
          </cell>
        </row>
        <row r="171">
          <cell r="A171" t="str">
            <v>79</v>
          </cell>
          <cell r="B171">
            <v>239</v>
          </cell>
        </row>
        <row r="172">
          <cell r="A172" t="str">
            <v>7A</v>
          </cell>
          <cell r="B172">
            <v>330</v>
          </cell>
        </row>
        <row r="173">
          <cell r="A173" t="str">
            <v>7B</v>
          </cell>
          <cell r="B173">
            <v>331</v>
          </cell>
        </row>
        <row r="174">
          <cell r="A174" t="str">
            <v>7C</v>
          </cell>
          <cell r="B174">
            <v>332</v>
          </cell>
        </row>
        <row r="175">
          <cell r="A175" t="str">
            <v>7D</v>
          </cell>
          <cell r="B175">
            <v>333</v>
          </cell>
        </row>
        <row r="176">
          <cell r="A176" t="str">
            <v>7E</v>
          </cell>
          <cell r="B176">
            <v>334</v>
          </cell>
        </row>
        <row r="177">
          <cell r="A177" t="str">
            <v>7F</v>
          </cell>
          <cell r="B177">
            <v>335</v>
          </cell>
        </row>
        <row r="178">
          <cell r="A178" t="str">
            <v>7G</v>
          </cell>
          <cell r="B178">
            <v>336</v>
          </cell>
        </row>
        <row r="179">
          <cell r="A179" t="str">
            <v>7H</v>
          </cell>
          <cell r="B179">
            <v>337</v>
          </cell>
        </row>
        <row r="180">
          <cell r="A180" t="str">
            <v>7I</v>
          </cell>
          <cell r="B180">
            <v>338</v>
          </cell>
        </row>
        <row r="181">
          <cell r="A181" t="str">
            <v>7J</v>
          </cell>
          <cell r="B181">
            <v>339</v>
          </cell>
        </row>
        <row r="182">
          <cell r="A182" t="str">
            <v>7K</v>
          </cell>
          <cell r="B182">
            <v>340</v>
          </cell>
        </row>
        <row r="183">
          <cell r="A183" t="str">
            <v>7L</v>
          </cell>
          <cell r="B183">
            <v>341</v>
          </cell>
        </row>
        <row r="184">
          <cell r="A184" t="str">
            <v>7M</v>
          </cell>
          <cell r="B184">
            <v>342</v>
          </cell>
        </row>
        <row r="185">
          <cell r="A185" t="str">
            <v>7N</v>
          </cell>
          <cell r="B185">
            <v>343</v>
          </cell>
        </row>
        <row r="186">
          <cell r="A186" t="str">
            <v>7O</v>
          </cell>
          <cell r="B186">
            <v>344</v>
          </cell>
        </row>
        <row r="187">
          <cell r="A187" t="str">
            <v>7P</v>
          </cell>
          <cell r="B187">
            <v>345</v>
          </cell>
        </row>
        <row r="188">
          <cell r="A188" t="str">
            <v>7Q</v>
          </cell>
          <cell r="B188">
            <v>346</v>
          </cell>
        </row>
        <row r="189">
          <cell r="A189" t="str">
            <v>7S</v>
          </cell>
          <cell r="B189">
            <v>347</v>
          </cell>
        </row>
        <row r="190">
          <cell r="A190" t="str">
            <v>7V</v>
          </cell>
          <cell r="B190">
            <v>348</v>
          </cell>
        </row>
        <row r="191">
          <cell r="A191" t="str">
            <v>7W</v>
          </cell>
          <cell r="B191">
            <v>349</v>
          </cell>
        </row>
        <row r="192">
          <cell r="A192" t="str">
            <v>7X</v>
          </cell>
          <cell r="B192">
            <v>350</v>
          </cell>
        </row>
        <row r="193">
          <cell r="A193" t="str">
            <v>80</v>
          </cell>
          <cell r="B193">
            <v>620</v>
          </cell>
        </row>
        <row r="194">
          <cell r="A194" t="str">
            <v>81</v>
          </cell>
          <cell r="B194">
            <v>621</v>
          </cell>
        </row>
        <row r="195">
          <cell r="A195" t="str">
            <v>82</v>
          </cell>
          <cell r="B195">
            <v>622</v>
          </cell>
        </row>
        <row r="196">
          <cell r="A196" t="str">
            <v>83</v>
          </cell>
          <cell r="B196">
            <v>623</v>
          </cell>
        </row>
        <row r="197">
          <cell r="A197" t="str">
            <v>84</v>
          </cell>
          <cell r="B197">
            <v>624</v>
          </cell>
        </row>
        <row r="198">
          <cell r="A198" t="str">
            <v>85</v>
          </cell>
          <cell r="B198">
            <v>625</v>
          </cell>
        </row>
        <row r="199">
          <cell r="A199" t="str">
            <v>86</v>
          </cell>
          <cell r="B199">
            <v>626</v>
          </cell>
        </row>
        <row r="200">
          <cell r="A200" t="str">
            <v>89</v>
          </cell>
          <cell r="B200">
            <v>627</v>
          </cell>
        </row>
        <row r="201">
          <cell r="A201" t="str">
            <v>8X</v>
          </cell>
          <cell r="B201">
            <v>628</v>
          </cell>
        </row>
        <row r="202">
          <cell r="A202" t="str">
            <v>90</v>
          </cell>
          <cell r="B202">
            <v>680</v>
          </cell>
        </row>
        <row r="203">
          <cell r="A203" t="str">
            <v>91</v>
          </cell>
          <cell r="B203">
            <v>681</v>
          </cell>
        </row>
        <row r="204">
          <cell r="A204" t="str">
            <v>92</v>
          </cell>
          <cell r="B204">
            <v>682</v>
          </cell>
        </row>
        <row r="205">
          <cell r="A205" t="str">
            <v>93</v>
          </cell>
          <cell r="B205">
            <v>683</v>
          </cell>
        </row>
        <row r="206">
          <cell r="A206" t="str">
            <v>94</v>
          </cell>
          <cell r="B206">
            <v>684</v>
          </cell>
        </row>
        <row r="207">
          <cell r="A207" t="str">
            <v>95</v>
          </cell>
          <cell r="B207">
            <v>685</v>
          </cell>
        </row>
        <row r="208">
          <cell r="A208" t="str">
            <v>96</v>
          </cell>
          <cell r="B208">
            <v>686</v>
          </cell>
        </row>
        <row r="209">
          <cell r="A209" t="str">
            <v>97</v>
          </cell>
          <cell r="B209">
            <v>687</v>
          </cell>
        </row>
        <row r="210">
          <cell r="A210" t="str">
            <v>98</v>
          </cell>
          <cell r="B210">
            <v>688</v>
          </cell>
        </row>
        <row r="211">
          <cell r="A211" t="str">
            <v>99</v>
          </cell>
          <cell r="B211">
            <v>689</v>
          </cell>
        </row>
        <row r="212">
          <cell r="A212" t="str">
            <v>9A</v>
          </cell>
          <cell r="B212">
            <v>690</v>
          </cell>
        </row>
        <row r="213">
          <cell r="A213" t="str">
            <v>9B</v>
          </cell>
          <cell r="B213">
            <v>690</v>
          </cell>
        </row>
        <row r="214">
          <cell r="A214" t="str">
            <v>9C</v>
          </cell>
          <cell r="B214">
            <v>691</v>
          </cell>
        </row>
        <row r="215">
          <cell r="A215" t="str">
            <v>9D</v>
          </cell>
          <cell r="B215">
            <v>680</v>
          </cell>
        </row>
        <row r="216">
          <cell r="A216" t="str">
            <v>9G</v>
          </cell>
          <cell r="B216">
            <v>692</v>
          </cell>
        </row>
        <row r="217">
          <cell r="A217" t="str">
            <v>9H</v>
          </cell>
          <cell r="B217">
            <v>693</v>
          </cell>
        </row>
        <row r="218">
          <cell r="A218" t="str">
            <v>9I</v>
          </cell>
          <cell r="B218">
            <v>693</v>
          </cell>
        </row>
        <row r="219">
          <cell r="A219" t="str">
            <v>9J</v>
          </cell>
          <cell r="B219">
            <v>694</v>
          </cell>
        </row>
        <row r="220">
          <cell r="A220" t="str">
            <v>9K</v>
          </cell>
          <cell r="B220">
            <v>695</v>
          </cell>
        </row>
        <row r="221">
          <cell r="A221" t="str">
            <v>9L</v>
          </cell>
          <cell r="B221">
            <v>696</v>
          </cell>
        </row>
        <row r="222">
          <cell r="A222" t="str">
            <v>9N</v>
          </cell>
          <cell r="B222">
            <v>680</v>
          </cell>
        </row>
        <row r="223">
          <cell r="A223" t="str">
            <v>9O</v>
          </cell>
          <cell r="B223">
            <v>680</v>
          </cell>
        </row>
        <row r="224">
          <cell r="A224" t="str">
            <v>9P</v>
          </cell>
          <cell r="B224">
            <v>680</v>
          </cell>
        </row>
        <row r="225">
          <cell r="A225" t="str">
            <v>9Q</v>
          </cell>
          <cell r="B225">
            <v>697</v>
          </cell>
        </row>
        <row r="226">
          <cell r="A226" t="str">
            <v>9R</v>
          </cell>
          <cell r="B226">
            <v>680</v>
          </cell>
        </row>
        <row r="227">
          <cell r="A227" t="str">
            <v>9S</v>
          </cell>
          <cell r="B227">
            <v>680</v>
          </cell>
        </row>
        <row r="228">
          <cell r="A228" t="str">
            <v>9T</v>
          </cell>
          <cell r="B228">
            <v>680</v>
          </cell>
        </row>
        <row r="229">
          <cell r="A229" t="str">
            <v>9U</v>
          </cell>
          <cell r="B229">
            <v>680</v>
          </cell>
        </row>
        <row r="230">
          <cell r="A230" t="str">
            <v>9V</v>
          </cell>
          <cell r="B230">
            <v>680</v>
          </cell>
        </row>
        <row r="231">
          <cell r="A231" t="str">
            <v>9W</v>
          </cell>
          <cell r="B231">
            <v>698</v>
          </cell>
        </row>
        <row r="232">
          <cell r="A232" t="str">
            <v>9Y</v>
          </cell>
          <cell r="B232">
            <v>699</v>
          </cell>
        </row>
        <row r="233">
          <cell r="A233" t="str">
            <v>C0</v>
          </cell>
          <cell r="B233">
            <v>680</v>
          </cell>
        </row>
        <row r="234">
          <cell r="A234" t="str">
            <v>A2</v>
          </cell>
          <cell r="B234">
            <v>905</v>
          </cell>
        </row>
        <row r="235">
          <cell r="A235" t="str">
            <v>A3</v>
          </cell>
          <cell r="B235">
            <v>923</v>
          </cell>
        </row>
        <row r="236">
          <cell r="A236" t="str">
            <v>A4</v>
          </cell>
          <cell r="B236">
            <v>924</v>
          </cell>
        </row>
        <row r="237">
          <cell r="A237" t="str">
            <v>A7</v>
          </cell>
          <cell r="B237">
            <v>833</v>
          </cell>
        </row>
        <row r="238">
          <cell r="A238" t="str">
            <v>A8</v>
          </cell>
          <cell r="B238">
            <v>831</v>
          </cell>
        </row>
        <row r="239">
          <cell r="A239" t="str">
            <v>A9</v>
          </cell>
          <cell r="B239">
            <v>832</v>
          </cell>
        </row>
        <row r="240">
          <cell r="A240" t="str">
            <v>AA</v>
          </cell>
          <cell r="B240">
            <v>925</v>
          </cell>
        </row>
        <row r="241">
          <cell r="A241" t="str">
            <v>AB</v>
          </cell>
          <cell r="B241">
            <v>926</v>
          </cell>
        </row>
        <row r="242">
          <cell r="A242" t="str">
            <v>AC</v>
          </cell>
          <cell r="B242">
            <v>927</v>
          </cell>
        </row>
        <row r="243">
          <cell r="A243" t="str">
            <v>AD</v>
          </cell>
          <cell r="B243">
            <v>914</v>
          </cell>
        </row>
        <row r="244">
          <cell r="A244" t="str">
            <v>AF</v>
          </cell>
          <cell r="B244">
            <v>911</v>
          </cell>
        </row>
        <row r="245">
          <cell r="A245" t="str">
            <v>AG</v>
          </cell>
          <cell r="B245">
            <v>919</v>
          </cell>
        </row>
        <row r="246">
          <cell r="A246" t="str">
            <v>AJ</v>
          </cell>
          <cell r="B246">
            <v>922</v>
          </cell>
        </row>
        <row r="247">
          <cell r="A247" t="str">
            <v>AK</v>
          </cell>
          <cell r="B247">
            <v>928</v>
          </cell>
        </row>
        <row r="248">
          <cell r="A248" t="str">
            <v>AL</v>
          </cell>
          <cell r="B248">
            <v>904</v>
          </cell>
        </row>
        <row r="249">
          <cell r="A249" t="str">
            <v>AM</v>
          </cell>
          <cell r="B249">
            <v>917</v>
          </cell>
        </row>
        <row r="250">
          <cell r="A250" t="str">
            <v>AN</v>
          </cell>
          <cell r="B250">
            <v>915</v>
          </cell>
        </row>
        <row r="251">
          <cell r="A251" t="str">
            <v>AP</v>
          </cell>
          <cell r="B251">
            <v>929</v>
          </cell>
        </row>
        <row r="252">
          <cell r="A252" t="str">
            <v>AQ</v>
          </cell>
          <cell r="B252">
            <v>903</v>
          </cell>
        </row>
        <row r="253">
          <cell r="A253" t="str">
            <v>AS</v>
          </cell>
          <cell r="B253">
            <v>907</v>
          </cell>
        </row>
        <row r="254">
          <cell r="A254" t="str">
            <v>AT</v>
          </cell>
          <cell r="B254">
            <v>930</v>
          </cell>
        </row>
        <row r="255">
          <cell r="A255" t="str">
            <v>AX</v>
          </cell>
          <cell r="B255">
            <v>855</v>
          </cell>
        </row>
        <row r="256">
          <cell r="A256" t="str">
            <v>AY</v>
          </cell>
          <cell r="B256">
            <v>855</v>
          </cell>
        </row>
        <row r="257">
          <cell r="A257" t="str">
            <v>BB</v>
          </cell>
          <cell r="B257">
            <v>855</v>
          </cell>
        </row>
        <row r="258">
          <cell r="A258" t="str">
            <v>BH</v>
          </cell>
          <cell r="B258">
            <v>855</v>
          </cell>
        </row>
        <row r="259">
          <cell r="A259" t="str">
            <v>BC</v>
          </cell>
          <cell r="B259">
            <v>931</v>
          </cell>
        </row>
        <row r="260">
          <cell r="A260" t="str">
            <v>BD</v>
          </cell>
          <cell r="B260">
            <v>906</v>
          </cell>
        </row>
        <row r="261">
          <cell r="A261" t="str">
            <v>BE</v>
          </cell>
          <cell r="B261">
            <v>932</v>
          </cell>
        </row>
        <row r="262">
          <cell r="A262" t="str">
            <v>BF</v>
          </cell>
          <cell r="B262">
            <v>921</v>
          </cell>
        </row>
        <row r="263">
          <cell r="A263" t="str">
            <v>BG</v>
          </cell>
          <cell r="B263">
            <v>834</v>
          </cell>
        </row>
        <row r="264">
          <cell r="A264" t="str">
            <v>BA</v>
          </cell>
          <cell r="B264">
            <v>933</v>
          </cell>
        </row>
        <row r="265">
          <cell r="A265" t="str">
            <v>BJ</v>
          </cell>
          <cell r="B265">
            <v>835</v>
          </cell>
        </row>
        <row r="266">
          <cell r="A266" t="str">
            <v>BK</v>
          </cell>
          <cell r="B266">
            <v>836</v>
          </cell>
        </row>
        <row r="267">
          <cell r="A267" t="str">
            <v>BL</v>
          </cell>
          <cell r="B267">
            <v>837</v>
          </cell>
        </row>
        <row r="268">
          <cell r="A268" t="str">
            <v>BN</v>
          </cell>
          <cell r="B268">
            <v>934</v>
          </cell>
        </row>
        <row r="269">
          <cell r="A269" t="str">
            <v>BP</v>
          </cell>
          <cell r="B269">
            <v>916</v>
          </cell>
        </row>
        <row r="270">
          <cell r="A270" t="str">
            <v>BQ</v>
          </cell>
          <cell r="B270">
            <v>912</v>
          </cell>
        </row>
        <row r="271">
          <cell r="A271" t="str">
            <v>CH</v>
          </cell>
          <cell r="B271">
            <v>909</v>
          </cell>
        </row>
        <row r="272">
          <cell r="A272" t="str">
            <v>CP</v>
          </cell>
          <cell r="B272">
            <v>935</v>
          </cell>
        </row>
        <row r="273">
          <cell r="A273" t="str">
            <v>CS</v>
          </cell>
          <cell r="B273">
            <v>936</v>
          </cell>
        </row>
        <row r="274">
          <cell r="A274" t="str">
            <v>DA</v>
          </cell>
          <cell r="B274">
            <v>687</v>
          </cell>
        </row>
        <row r="275">
          <cell r="A275" t="str">
            <v>DC</v>
          </cell>
          <cell r="B275">
            <v>687</v>
          </cell>
        </row>
        <row r="276">
          <cell r="A276" t="str">
            <v>DD</v>
          </cell>
          <cell r="B276">
            <v>687</v>
          </cell>
        </row>
        <row r="277">
          <cell r="A277" t="str">
            <v>DE</v>
          </cell>
          <cell r="B277">
            <v>687</v>
          </cell>
        </row>
        <row r="278">
          <cell r="A278" t="str">
            <v>DF</v>
          </cell>
          <cell r="B278">
            <v>687</v>
          </cell>
        </row>
        <row r="279">
          <cell r="A279" t="str">
            <v>DG</v>
          </cell>
          <cell r="B279">
            <v>687</v>
          </cell>
        </row>
        <row r="280">
          <cell r="A280" t="str">
            <v>DP</v>
          </cell>
          <cell r="B280">
            <v>687</v>
          </cell>
        </row>
        <row r="281">
          <cell r="A281" t="str">
            <v>DQ</v>
          </cell>
          <cell r="B281">
            <v>687</v>
          </cell>
        </row>
        <row r="282">
          <cell r="A282" t="str">
            <v>DR</v>
          </cell>
          <cell r="B282">
            <v>687</v>
          </cell>
        </row>
        <row r="283">
          <cell r="A283" t="str">
            <v>DT</v>
          </cell>
          <cell r="B283">
            <v>687</v>
          </cell>
        </row>
        <row r="284">
          <cell r="A284" t="str">
            <v>DU</v>
          </cell>
          <cell r="B284">
            <v>687</v>
          </cell>
        </row>
        <row r="285">
          <cell r="A285" t="str">
            <v>DW</v>
          </cell>
          <cell r="B285">
            <v>687</v>
          </cell>
        </row>
        <row r="286">
          <cell r="A286" t="str">
            <v>DY</v>
          </cell>
          <cell r="B286">
            <v>687</v>
          </cell>
        </row>
        <row r="287">
          <cell r="A287" t="str">
            <v>DZ</v>
          </cell>
          <cell r="B287">
            <v>687</v>
          </cell>
        </row>
        <row r="288">
          <cell r="A288" t="str">
            <v>FA</v>
          </cell>
          <cell r="B288">
            <v>687</v>
          </cell>
        </row>
        <row r="289">
          <cell r="A289" t="str">
            <v>FB</v>
          </cell>
          <cell r="B289">
            <v>687</v>
          </cell>
        </row>
        <row r="290">
          <cell r="A290" t="str">
            <v>FC</v>
          </cell>
          <cell r="B290">
            <v>687</v>
          </cell>
        </row>
        <row r="291">
          <cell r="A291" t="str">
            <v>FD</v>
          </cell>
          <cell r="B291">
            <v>687</v>
          </cell>
        </row>
        <row r="292">
          <cell r="A292" t="str">
            <v>FE</v>
          </cell>
          <cell r="B292">
            <v>687</v>
          </cell>
        </row>
        <row r="293">
          <cell r="A293" t="str">
            <v>FF</v>
          </cell>
          <cell r="B293">
            <v>687</v>
          </cell>
        </row>
        <row r="294">
          <cell r="A294" t="str">
            <v>FG</v>
          </cell>
          <cell r="B294">
            <v>687</v>
          </cell>
        </row>
        <row r="295">
          <cell r="A295" t="str">
            <v>FM</v>
          </cell>
          <cell r="B295">
            <v>687</v>
          </cell>
        </row>
        <row r="296">
          <cell r="A296" t="str">
            <v>FO</v>
          </cell>
          <cell r="B296">
            <v>687</v>
          </cell>
        </row>
        <row r="297">
          <cell r="A297" t="str">
            <v>FP</v>
          </cell>
          <cell r="B297">
            <v>687</v>
          </cell>
        </row>
        <row r="298">
          <cell r="A298" t="str">
            <v>FS</v>
          </cell>
          <cell r="B298">
            <v>687</v>
          </cell>
        </row>
        <row r="299">
          <cell r="A299" t="str">
            <v>FT</v>
          </cell>
          <cell r="B299">
            <v>687</v>
          </cell>
        </row>
        <row r="300">
          <cell r="A300" t="str">
            <v>FU</v>
          </cell>
          <cell r="B300">
            <v>687</v>
          </cell>
        </row>
        <row r="301">
          <cell r="A301" t="str">
            <v>FV</v>
          </cell>
          <cell r="B301">
            <v>687</v>
          </cell>
        </row>
        <row r="302">
          <cell r="A302" t="str">
            <v>FW</v>
          </cell>
          <cell r="B302">
            <v>687</v>
          </cell>
        </row>
        <row r="303">
          <cell r="A303" t="str">
            <v>FX</v>
          </cell>
          <cell r="B303">
            <v>687</v>
          </cell>
        </row>
        <row r="304">
          <cell r="A304" t="str">
            <v>FY</v>
          </cell>
          <cell r="B304">
            <v>687</v>
          </cell>
        </row>
        <row r="305">
          <cell r="A305" t="str">
            <v>FZ</v>
          </cell>
          <cell r="B305">
            <v>687</v>
          </cell>
        </row>
        <row r="306">
          <cell r="A306" t="str">
            <v>GA</v>
          </cell>
          <cell r="B306">
            <v>687</v>
          </cell>
        </row>
        <row r="307">
          <cell r="A307" t="str">
            <v>GB</v>
          </cell>
          <cell r="B307">
            <v>687</v>
          </cell>
        </row>
        <row r="308">
          <cell r="A308" t="str">
            <v>GC</v>
          </cell>
          <cell r="B308">
            <v>688</v>
          </cell>
        </row>
        <row r="309">
          <cell r="A309" t="str">
            <v>GD</v>
          </cell>
          <cell r="B309">
            <v>687</v>
          </cell>
        </row>
        <row r="310">
          <cell r="A310" t="str">
            <v>GE</v>
          </cell>
          <cell r="B310">
            <v>687</v>
          </cell>
        </row>
        <row r="311">
          <cell r="A311" t="str">
            <v>GH</v>
          </cell>
          <cell r="B311">
            <v>687</v>
          </cell>
        </row>
        <row r="312">
          <cell r="A312" t="str">
            <v>GI</v>
          </cell>
          <cell r="B312">
            <v>687</v>
          </cell>
        </row>
        <row r="313">
          <cell r="A313" t="str">
            <v>GJ</v>
          </cell>
          <cell r="B313">
            <v>687</v>
          </cell>
        </row>
        <row r="314">
          <cell r="A314" t="str">
            <v>GK</v>
          </cell>
          <cell r="B314">
            <v>687</v>
          </cell>
        </row>
        <row r="315">
          <cell r="A315" t="str">
            <v>GL</v>
          </cell>
          <cell r="B315">
            <v>687</v>
          </cell>
        </row>
        <row r="316">
          <cell r="A316" t="str">
            <v>GM</v>
          </cell>
          <cell r="B316">
            <v>687</v>
          </cell>
        </row>
        <row r="317">
          <cell r="A317" t="str">
            <v>GN</v>
          </cell>
          <cell r="B317">
            <v>687</v>
          </cell>
        </row>
        <row r="318">
          <cell r="A318" t="str">
            <v>GO</v>
          </cell>
          <cell r="B318">
            <v>687</v>
          </cell>
        </row>
        <row r="319">
          <cell r="A319" t="str">
            <v>GQ</v>
          </cell>
          <cell r="B319">
            <v>687</v>
          </cell>
        </row>
        <row r="320">
          <cell r="A320" t="str">
            <v>GR</v>
          </cell>
          <cell r="B320">
            <v>687</v>
          </cell>
        </row>
        <row r="321">
          <cell r="A321" t="str">
            <v>GT</v>
          </cell>
          <cell r="B321">
            <v>687</v>
          </cell>
        </row>
        <row r="322">
          <cell r="A322" t="str">
            <v>GV</v>
          </cell>
          <cell r="B322">
            <v>687</v>
          </cell>
        </row>
        <row r="323">
          <cell r="A323" t="str">
            <v>GW</v>
          </cell>
          <cell r="B323">
            <v>687</v>
          </cell>
        </row>
        <row r="324">
          <cell r="A324" t="str">
            <v>GX</v>
          </cell>
          <cell r="B324">
            <v>687</v>
          </cell>
        </row>
        <row r="325">
          <cell r="A325" t="str">
            <v>LP</v>
          </cell>
          <cell r="B325">
            <v>99</v>
          </cell>
        </row>
        <row r="326">
          <cell r="A326" t="str">
            <v>LR</v>
          </cell>
          <cell r="B326">
            <v>938</v>
          </cell>
        </row>
        <row r="327">
          <cell r="A327" t="str">
            <v>MG</v>
          </cell>
          <cell r="B327">
            <v>939</v>
          </cell>
        </row>
        <row r="328">
          <cell r="A328" t="str">
            <v>MN</v>
          </cell>
          <cell r="B328">
            <v>940</v>
          </cell>
        </row>
        <row r="329">
          <cell r="A329" t="str">
            <v>PC</v>
          </cell>
          <cell r="B329">
            <v>941</v>
          </cell>
        </row>
        <row r="330">
          <cell r="A330" t="str">
            <v>PM</v>
          </cell>
          <cell r="B330">
            <v>942</v>
          </cell>
        </row>
        <row r="331">
          <cell r="A331" t="str">
            <v>PR</v>
          </cell>
          <cell r="B331">
            <v>943</v>
          </cell>
        </row>
        <row r="332">
          <cell r="A332" t="str">
            <v>PS</v>
          </cell>
          <cell r="B332">
            <v>944</v>
          </cell>
        </row>
        <row r="333">
          <cell r="A333" t="str">
            <v>SC</v>
          </cell>
          <cell r="B333">
            <v>945</v>
          </cell>
        </row>
        <row r="334">
          <cell r="A334" t="str">
            <v>ZA</v>
          </cell>
          <cell r="B334">
            <v>687</v>
          </cell>
        </row>
        <row r="335">
          <cell r="A335" t="str">
            <v>ZD</v>
          </cell>
          <cell r="B335">
            <v>687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2">
          <cell r="A2">
            <v>700</v>
          </cell>
          <cell r="B2" t="str">
            <v>700-10-A-AZ-01O-050</v>
          </cell>
          <cell r="C2">
            <v>278</v>
          </cell>
          <cell r="D2">
            <v>2100</v>
          </cell>
          <cell r="F2" t="str">
            <v>AW Industries, Inc</v>
          </cell>
          <cell r="G2" t="str">
            <v>BU-906</v>
          </cell>
          <cell r="H2" t="str">
            <v>CORPORATE OFFICE</v>
          </cell>
          <cell r="I2" t="str">
            <v>CORPOFFICE</v>
          </cell>
          <cell r="J2" t="str">
            <v>CORPORATE OFFICE DISTRICT</v>
          </cell>
          <cell r="K2" t="str">
            <v>CORPORATE</v>
          </cell>
          <cell r="L2" t="str">
            <v>CORPORATE</v>
          </cell>
        </row>
        <row r="3">
          <cell r="A3">
            <v>701</v>
          </cell>
          <cell r="B3" t="str">
            <v>701-10-A-AZ-03O-050</v>
          </cell>
          <cell r="C3">
            <v>279</v>
          </cell>
          <cell r="D3">
            <v>2101</v>
          </cell>
          <cell r="F3" t="str">
            <v>AWIN Management, Inc</v>
          </cell>
          <cell r="G3" t="str">
            <v>BU-906</v>
          </cell>
          <cell r="H3" t="str">
            <v>CORPORATE OFFICE</v>
          </cell>
          <cell r="I3" t="str">
            <v>CORPOFFICE</v>
          </cell>
          <cell r="J3" t="str">
            <v>CORPORATE OFFICE DISTRICT</v>
          </cell>
          <cell r="K3" t="str">
            <v>CORPORATE</v>
          </cell>
          <cell r="L3" t="str">
            <v>CORPORATE</v>
          </cell>
        </row>
        <row r="4">
          <cell r="A4">
            <v>702</v>
          </cell>
          <cell r="B4" t="str">
            <v>702-10-A-AZ-03O-050</v>
          </cell>
          <cell r="C4">
            <v>280</v>
          </cell>
          <cell r="D4">
            <v>2102</v>
          </cell>
          <cell r="F4" t="str">
            <v>AWIN Management, Inc</v>
          </cell>
          <cell r="G4" t="str">
            <v>BU-906</v>
          </cell>
          <cell r="H4" t="str">
            <v>CORPORATE OFFICE</v>
          </cell>
          <cell r="I4" t="str">
            <v>CORPOFFICE</v>
          </cell>
          <cell r="J4" t="str">
            <v>CORPORATE OFFICE DISTRICT</v>
          </cell>
          <cell r="K4" t="str">
            <v>CORPORATE</v>
          </cell>
          <cell r="L4" t="str">
            <v>CORPORATE</v>
          </cell>
        </row>
        <row r="5">
          <cell r="A5">
            <v>704</v>
          </cell>
          <cell r="B5" t="str">
            <v>704-10-A-AZ-02O-050</v>
          </cell>
          <cell r="C5">
            <v>282</v>
          </cell>
          <cell r="D5">
            <v>2103</v>
          </cell>
          <cell r="F5" t="str">
            <v>Allied Waste, N.A.</v>
          </cell>
          <cell r="G5" t="str">
            <v>BU-906</v>
          </cell>
          <cell r="H5" t="str">
            <v>CORPORATE OFFICE</v>
          </cell>
          <cell r="I5" t="str">
            <v>CORPOFFICE</v>
          </cell>
          <cell r="J5" t="str">
            <v>CORPORATE OFFICE DISTRICT</v>
          </cell>
          <cell r="K5" t="str">
            <v>CORPORATE</v>
          </cell>
          <cell r="L5" t="str">
            <v>CORPORATE</v>
          </cell>
        </row>
        <row r="6">
          <cell r="A6">
            <v>27</v>
          </cell>
          <cell r="B6" t="str">
            <v>027-10-A-TX-03O-050</v>
          </cell>
          <cell r="C6">
            <v>7</v>
          </cell>
          <cell r="D6">
            <v>2104</v>
          </cell>
          <cell r="F6" t="str">
            <v>U.S. Office</v>
          </cell>
          <cell r="G6" t="str">
            <v>BU-906</v>
          </cell>
          <cell r="H6" t="str">
            <v>CORPORATE OFFICE</v>
          </cell>
          <cell r="I6" t="str">
            <v>CORPOFFICE</v>
          </cell>
          <cell r="J6" t="str">
            <v>CORPORATE OFFICE DISTRICT</v>
          </cell>
          <cell r="K6" t="str">
            <v>CORPORATE</v>
          </cell>
          <cell r="L6" t="str">
            <v>CORPORATE</v>
          </cell>
        </row>
        <row r="7">
          <cell r="A7">
            <v>20</v>
          </cell>
          <cell r="B7" t="str">
            <v>020-10-A-AZ-13O-050</v>
          </cell>
          <cell r="C7">
            <v>5</v>
          </cell>
          <cell r="D7">
            <v>2105</v>
          </cell>
          <cell r="F7" t="str">
            <v>Allied Waste Systems, Inc</v>
          </cell>
          <cell r="G7" t="str">
            <v>BU-906</v>
          </cell>
          <cell r="H7" t="str">
            <v>CORPORATE OFFICE</v>
          </cell>
          <cell r="I7" t="str">
            <v>CORPOFFICE</v>
          </cell>
          <cell r="J7" t="str">
            <v>CORPORATE OFFICE DISTRICT</v>
          </cell>
          <cell r="K7" t="str">
            <v>CORPORATE</v>
          </cell>
          <cell r="L7" t="str">
            <v>CORPORATE</v>
          </cell>
        </row>
        <row r="8">
          <cell r="A8" t="str">
            <v>D83</v>
          </cell>
          <cell r="B8" t="str">
            <v>D83-10-A-AZ-3PO-050</v>
          </cell>
          <cell r="C8">
            <v>511</v>
          </cell>
          <cell r="D8">
            <v>2106</v>
          </cell>
          <cell r="F8" t="str">
            <v>AW  Waste Systems of N.A.</v>
          </cell>
          <cell r="G8" t="str">
            <v>BU-906</v>
          </cell>
          <cell r="H8" t="str">
            <v>CORPORATE OFFICE</v>
          </cell>
          <cell r="I8" t="str">
            <v>CORPOFFICE</v>
          </cell>
          <cell r="J8" t="str">
            <v>CORPORATE OFFICE DISTRICT</v>
          </cell>
          <cell r="K8" t="str">
            <v>CORPORATE</v>
          </cell>
          <cell r="L8" t="str">
            <v>CORPORATE</v>
          </cell>
        </row>
        <row r="9">
          <cell r="A9" t="str">
            <v>ADJ</v>
          </cell>
          <cell r="B9" t="str">
            <v>ADJ-10-A-AZ-01O-050</v>
          </cell>
          <cell r="C9">
            <v>464</v>
          </cell>
          <cell r="D9">
            <v>2107</v>
          </cell>
          <cell r="F9" t="str">
            <v>Allied Consolidation Division</v>
          </cell>
          <cell r="G9" t="str">
            <v>BU-906</v>
          </cell>
          <cell r="H9" t="str">
            <v>CORPORATE OFFICE</v>
          </cell>
          <cell r="I9" t="str">
            <v>CORPOFFICE</v>
          </cell>
          <cell r="J9" t="str">
            <v>CORPORATE OFFICE DISTRICT</v>
          </cell>
          <cell r="K9" t="str">
            <v>CORPORATE</v>
          </cell>
          <cell r="L9" t="str">
            <v>CORPORATE</v>
          </cell>
        </row>
        <row r="10">
          <cell r="A10">
            <v>698</v>
          </cell>
          <cell r="B10" t="str">
            <v>698-10-A-AZ-12O-050</v>
          </cell>
          <cell r="C10">
            <v>275</v>
          </cell>
          <cell r="D10">
            <v>2108</v>
          </cell>
          <cell r="F10" t="str">
            <v>Allied Gas Recovery Systems</v>
          </cell>
          <cell r="G10" t="str">
            <v>BU-902</v>
          </cell>
          <cell r="H10" t="str">
            <v>CORPORATE GAS COMPANIES</v>
          </cell>
          <cell r="I10" t="str">
            <v>GAS CO</v>
          </cell>
          <cell r="J10" t="str">
            <v>CORPORATE REGION GAS COMPANIES</v>
          </cell>
          <cell r="K10" t="str">
            <v>CORPORATE</v>
          </cell>
          <cell r="L10" t="str">
            <v>CORPORATE</v>
          </cell>
        </row>
        <row r="11">
          <cell r="A11">
            <v>699</v>
          </cell>
          <cell r="B11" t="str">
            <v>699-10-A-AZ-03O-050</v>
          </cell>
          <cell r="C11">
            <v>276</v>
          </cell>
          <cell r="D11">
            <v>2109</v>
          </cell>
          <cell r="F11" t="str">
            <v>Allied Landfill (Gas Prod)</v>
          </cell>
          <cell r="G11" t="str">
            <v>BU-901</v>
          </cell>
          <cell r="H11" t="str">
            <v>CORPORATE LANDFILLS</v>
          </cell>
          <cell r="I11" t="str">
            <v>CORP LF</v>
          </cell>
          <cell r="J11" t="str">
            <v>CORPORATE LANDFILL DISTRICT</v>
          </cell>
          <cell r="K11" t="str">
            <v>CORPORATE</v>
          </cell>
          <cell r="L11" t="str">
            <v>CORPORATE</v>
          </cell>
        </row>
        <row r="12">
          <cell r="A12" t="str">
            <v>D20</v>
          </cell>
          <cell r="B12" t="str">
            <v>D20-10-A-TX-3PO-050</v>
          </cell>
          <cell r="C12">
            <v>489</v>
          </cell>
          <cell r="D12">
            <v>2110</v>
          </cell>
          <cell r="F12" t="str">
            <v>AW  Transportation</v>
          </cell>
          <cell r="G12" t="str">
            <v>BU-909</v>
          </cell>
          <cell r="H12" t="str">
            <v>NATIONAL ACCOUNTS</v>
          </cell>
          <cell r="I12" t="str">
            <v>NATIONAL</v>
          </cell>
          <cell r="J12" t="str">
            <v>CORPORATE DISTRICT - NATIONAL</v>
          </cell>
          <cell r="K12" t="str">
            <v>CORPORATE</v>
          </cell>
          <cell r="L12" t="str">
            <v>CORPORATE</v>
          </cell>
        </row>
        <row r="13">
          <cell r="A13">
            <v>43</v>
          </cell>
          <cell r="B13" t="str">
            <v>043-10-A-UT-70O-050</v>
          </cell>
          <cell r="C13">
            <v>16</v>
          </cell>
          <cell r="D13">
            <v>2111</v>
          </cell>
          <cell r="F13" t="str">
            <v>ECDC Logistics</v>
          </cell>
          <cell r="G13" t="str">
            <v>BU-012</v>
          </cell>
          <cell r="H13" t="str">
            <v>ECDC</v>
          </cell>
          <cell r="I13" t="str">
            <v>ECDC</v>
          </cell>
          <cell r="J13" t="str">
            <v>ECDC DISTRICT</v>
          </cell>
          <cell r="K13" t="str">
            <v>CORPORATE</v>
          </cell>
          <cell r="L13" t="str">
            <v>CORPORATE</v>
          </cell>
        </row>
        <row r="14">
          <cell r="A14" t="str">
            <v>D24</v>
          </cell>
          <cell r="B14" t="str">
            <v>D24-10-A-TX-3PO-050</v>
          </cell>
          <cell r="C14">
            <v>490</v>
          </cell>
          <cell r="D14">
            <v>2112</v>
          </cell>
          <cell r="F14" t="str">
            <v>Houston Brokerage</v>
          </cell>
          <cell r="G14" t="str">
            <v>BU-910</v>
          </cell>
          <cell r="H14" t="str">
            <v>MATERIALS MARKETING</v>
          </cell>
          <cell r="I14" t="str">
            <v>MMG-CORP</v>
          </cell>
          <cell r="J14" t="str">
            <v>MATERIALS MARKETING GROUP-CORP</v>
          </cell>
          <cell r="K14" t="str">
            <v>CORPORATE</v>
          </cell>
          <cell r="L14" t="str">
            <v>CORPORATE</v>
          </cell>
        </row>
        <row r="15">
          <cell r="A15" t="str">
            <v>D28</v>
          </cell>
          <cell r="B15" t="str">
            <v>D28-10-A-AZ-03O-050</v>
          </cell>
          <cell r="C15">
            <v>492</v>
          </cell>
          <cell r="D15">
            <v>2113</v>
          </cell>
          <cell r="F15" t="str">
            <v>MMG</v>
          </cell>
          <cell r="G15" t="str">
            <v>BU-910</v>
          </cell>
          <cell r="H15" t="str">
            <v>MATERIALS MARKETING</v>
          </cell>
          <cell r="I15" t="str">
            <v>MMG-CORP</v>
          </cell>
          <cell r="J15" t="str">
            <v>MATERIALS MARKETING GROUP-CORP</v>
          </cell>
          <cell r="K15" t="str">
            <v>CORPORATE</v>
          </cell>
          <cell r="L15" t="str">
            <v>CORPORATE</v>
          </cell>
        </row>
        <row r="16">
          <cell r="A16" t="str">
            <v>D68</v>
          </cell>
          <cell r="B16" t="str">
            <v>D68-10-A-AZ-4CO-050</v>
          </cell>
          <cell r="C16">
            <v>499</v>
          </cell>
          <cell r="D16">
            <v>2114</v>
          </cell>
          <cell r="F16" t="str">
            <v>AW  Building</v>
          </cell>
          <cell r="G16" t="str">
            <v>BU-906</v>
          </cell>
          <cell r="H16" t="str">
            <v>CORPORATE OFFICE</v>
          </cell>
          <cell r="I16" t="str">
            <v>CORPOFFICE</v>
          </cell>
          <cell r="J16" t="str">
            <v>CORPORATE OFFICE DISTRICT</v>
          </cell>
          <cell r="K16" t="str">
            <v>CORPORATE</v>
          </cell>
          <cell r="L16" t="str">
            <v>CORPORATE</v>
          </cell>
        </row>
        <row r="17">
          <cell r="A17">
            <v>705</v>
          </cell>
          <cell r="B17" t="str">
            <v>705-10-A-AZ-06O-050</v>
          </cell>
          <cell r="C17">
            <v>283</v>
          </cell>
          <cell r="D17">
            <v>2115</v>
          </cell>
          <cell r="F17" t="str">
            <v>Allied Services, LLC</v>
          </cell>
          <cell r="G17" t="str">
            <v>BU-906</v>
          </cell>
          <cell r="H17" t="str">
            <v>CORPORATE OFFICE</v>
          </cell>
          <cell r="I17" t="str">
            <v>CORPOFFICE</v>
          </cell>
          <cell r="J17" t="str">
            <v>CORPORATE OFFICE DISTRICT</v>
          </cell>
          <cell r="K17" t="str">
            <v>CORPORATE</v>
          </cell>
          <cell r="L17" t="str">
            <v>CORPORATE</v>
          </cell>
        </row>
        <row r="18">
          <cell r="A18">
            <v>707</v>
          </cell>
          <cell r="B18" t="str">
            <v>707-10-A-AZ-10O-050</v>
          </cell>
          <cell r="C18">
            <v>284</v>
          </cell>
          <cell r="D18">
            <v>2116</v>
          </cell>
          <cell r="F18" t="str">
            <v>AWI Holdings Canada</v>
          </cell>
          <cell r="G18" t="str">
            <v>BU-906</v>
          </cell>
          <cell r="H18" t="str">
            <v>CORPORATE OFFICE</v>
          </cell>
          <cell r="I18" t="str">
            <v>CORPOFFICE</v>
          </cell>
          <cell r="J18" t="str">
            <v>CORPORATE OFFICE DISTRICT</v>
          </cell>
          <cell r="K18" t="str">
            <v>CORPORATE</v>
          </cell>
          <cell r="L18" t="str">
            <v>CORPORATE</v>
          </cell>
        </row>
        <row r="19">
          <cell r="A19">
            <v>708</v>
          </cell>
          <cell r="B19" t="str">
            <v>708-10-A-AZ-07O-050</v>
          </cell>
          <cell r="C19">
            <v>285</v>
          </cell>
          <cell r="D19">
            <v>2117</v>
          </cell>
          <cell r="F19" t="str">
            <v>Allied Waste-Transportation</v>
          </cell>
          <cell r="G19" t="str">
            <v>BU-906</v>
          </cell>
          <cell r="H19" t="str">
            <v>CORPORATE OFFICE</v>
          </cell>
          <cell r="I19" t="str">
            <v>CORPOFFICE</v>
          </cell>
          <cell r="J19" t="str">
            <v>CORPORATE OFFICE DISTRICT</v>
          </cell>
          <cell r="K19" t="str">
            <v>CORPORATE</v>
          </cell>
          <cell r="L19" t="str">
            <v>CORPORATE</v>
          </cell>
        </row>
        <row r="20">
          <cell r="A20">
            <v>709</v>
          </cell>
          <cell r="B20" t="str">
            <v>709-10-A-AZ-08O-050</v>
          </cell>
          <cell r="C20">
            <v>286</v>
          </cell>
          <cell r="D20">
            <v>2118</v>
          </cell>
          <cell r="F20" t="str">
            <v>Allied Waste Landfill Holdings</v>
          </cell>
          <cell r="G20" t="str">
            <v>BU-906</v>
          </cell>
          <cell r="H20" t="str">
            <v>CORPORATE OFFICE</v>
          </cell>
          <cell r="I20" t="str">
            <v>CORPOFFICE</v>
          </cell>
          <cell r="J20" t="str">
            <v>CORPORATE OFFICE DISTRICT</v>
          </cell>
          <cell r="K20" t="str">
            <v>CORPORATE</v>
          </cell>
          <cell r="L20" t="str">
            <v>CORPORATE</v>
          </cell>
        </row>
        <row r="21">
          <cell r="A21">
            <v>874</v>
          </cell>
          <cell r="B21" t="str">
            <v>874-10-A-PA-2HO-050</v>
          </cell>
          <cell r="C21">
            <v>385</v>
          </cell>
          <cell r="D21">
            <v>2119</v>
          </cell>
          <cell r="F21" t="str">
            <v>Liberty Adjustment Co.</v>
          </cell>
          <cell r="G21" t="str">
            <v>BU-906</v>
          </cell>
          <cell r="H21" t="str">
            <v>CORPORATE OFFICE</v>
          </cell>
          <cell r="I21" t="str">
            <v>CORPOFFICE</v>
          </cell>
          <cell r="J21" t="str">
            <v>CORPORATE OFFICE DISTRICT</v>
          </cell>
          <cell r="K21" t="str">
            <v>CORPORATE</v>
          </cell>
          <cell r="L21" t="str">
            <v>CORPORATE</v>
          </cell>
        </row>
        <row r="22">
          <cell r="A22">
            <v>875</v>
          </cell>
          <cell r="B22" t="str">
            <v>875-10-A-TX-3PO-050</v>
          </cell>
          <cell r="C22">
            <v>386</v>
          </cell>
          <cell r="D22">
            <v>2120</v>
          </cell>
          <cell r="F22" t="str">
            <v>AW  Adjustment Company</v>
          </cell>
          <cell r="G22" t="str">
            <v>BU-906</v>
          </cell>
          <cell r="H22" t="str">
            <v>CORPORATE OFFICE</v>
          </cell>
          <cell r="I22" t="str">
            <v>CORPOFFICE</v>
          </cell>
          <cell r="J22" t="str">
            <v>CORPORATE OFFICE DISTRICT</v>
          </cell>
          <cell r="K22" t="str">
            <v>CORPORATE</v>
          </cell>
          <cell r="L22" t="str">
            <v>CORPORATE</v>
          </cell>
        </row>
        <row r="23">
          <cell r="A23">
            <v>876</v>
          </cell>
          <cell r="B23" t="str">
            <v>876-10-A-TX-3PO-050</v>
          </cell>
          <cell r="C23">
            <v>387</v>
          </cell>
          <cell r="D23">
            <v>2121</v>
          </cell>
          <cell r="F23" t="str">
            <v>AW  Consolidating Company</v>
          </cell>
          <cell r="G23" t="str">
            <v>BU-906</v>
          </cell>
          <cell r="H23" t="str">
            <v>CORPORATE OFFICE</v>
          </cell>
          <cell r="I23" t="str">
            <v>CORPOFFICE</v>
          </cell>
          <cell r="J23" t="str">
            <v>CORPORATE OFFICE DISTRICT</v>
          </cell>
          <cell r="K23" t="str">
            <v>CORPORATE</v>
          </cell>
          <cell r="L23" t="str">
            <v>CORPORATE</v>
          </cell>
        </row>
        <row r="24">
          <cell r="A24">
            <v>877</v>
          </cell>
          <cell r="B24" t="str">
            <v>877-10-A-TX-3PO-050</v>
          </cell>
          <cell r="C24">
            <v>388</v>
          </cell>
          <cell r="D24">
            <v>2122</v>
          </cell>
          <cell r="F24" t="str">
            <v>AW  7/31 Adjtmnts &amp; Audit Adj</v>
          </cell>
          <cell r="G24" t="str">
            <v>BU-906</v>
          </cell>
          <cell r="H24" t="str">
            <v>CORPORATE OFFICE</v>
          </cell>
          <cell r="I24" t="str">
            <v>CORPOFFICE</v>
          </cell>
          <cell r="J24" t="str">
            <v>CORPORATE OFFICE DISTRICT</v>
          </cell>
          <cell r="K24" t="str">
            <v>CORPORATE</v>
          </cell>
          <cell r="L24" t="str">
            <v>CORPORATE</v>
          </cell>
        </row>
        <row r="25">
          <cell r="A25">
            <v>878</v>
          </cell>
          <cell r="B25" t="str">
            <v>878-10-A-TX-5AO-050</v>
          </cell>
          <cell r="C25">
            <v>389</v>
          </cell>
          <cell r="D25">
            <v>2123</v>
          </cell>
          <cell r="F25" t="str">
            <v>AW  Purchase Accountng Entries</v>
          </cell>
          <cell r="G25" t="str">
            <v>BU-906</v>
          </cell>
          <cell r="H25" t="str">
            <v>CORPORATE OFFICE</v>
          </cell>
          <cell r="I25" t="str">
            <v>CORPOFFICE</v>
          </cell>
          <cell r="J25" t="str">
            <v>CORPORATE OFFICE DISTRICT</v>
          </cell>
          <cell r="K25" t="str">
            <v>CORPORATE</v>
          </cell>
          <cell r="L25" t="str">
            <v>CORPORATE</v>
          </cell>
        </row>
        <row r="26">
          <cell r="A26">
            <v>900</v>
          </cell>
          <cell r="B26" t="str">
            <v>900-10-A-TX-4AO-050</v>
          </cell>
          <cell r="C26">
            <v>400</v>
          </cell>
          <cell r="D26">
            <v>2124</v>
          </cell>
          <cell r="F26" t="str">
            <v>L W S Holdings, Inc.</v>
          </cell>
          <cell r="G26" t="str">
            <v>BU-906</v>
          </cell>
          <cell r="H26" t="str">
            <v>CORPORATE OFFICE</v>
          </cell>
          <cell r="I26" t="str">
            <v>CORPOFFICE</v>
          </cell>
          <cell r="J26" t="str">
            <v>CORPORATE OFFICE DISTRICT</v>
          </cell>
          <cell r="K26" t="str">
            <v>CORPORATE</v>
          </cell>
          <cell r="L26" t="str">
            <v>CORPORATE</v>
          </cell>
        </row>
        <row r="27">
          <cell r="A27" t="str">
            <v>7A1</v>
          </cell>
          <cell r="B27" t="str">
            <v>7A1-10-A-AZ-03O-050</v>
          </cell>
          <cell r="C27">
            <v>448</v>
          </cell>
          <cell r="D27">
            <v>2125</v>
          </cell>
          <cell r="F27" t="str">
            <v>AWIN Management, Inc</v>
          </cell>
          <cell r="G27" t="str">
            <v>BU-906</v>
          </cell>
          <cell r="H27" t="str">
            <v>CORPORATE OFFICE</v>
          </cell>
          <cell r="I27" t="str">
            <v>CORPOFFICE</v>
          </cell>
          <cell r="J27" t="str">
            <v>CORPORATE OFFICE DISTRICT</v>
          </cell>
          <cell r="K27" t="str">
            <v>CORPORATE</v>
          </cell>
          <cell r="L27" t="str">
            <v>CORPORATE</v>
          </cell>
        </row>
        <row r="28">
          <cell r="A28" t="str">
            <v>7A2</v>
          </cell>
          <cell r="B28" t="str">
            <v>7A2-10-A-AZ-03O-050</v>
          </cell>
          <cell r="C28">
            <v>449</v>
          </cell>
          <cell r="D28">
            <v>2126</v>
          </cell>
          <cell r="F28" t="str">
            <v>SOX Costs</v>
          </cell>
          <cell r="G28" t="str">
            <v>BU-906</v>
          </cell>
          <cell r="H28" t="str">
            <v>CORPORATE OFFICE</v>
          </cell>
          <cell r="I28" t="str">
            <v>CORPOFFICE</v>
          </cell>
          <cell r="J28" t="str">
            <v>CORPORATE OFFICE DISTRICT</v>
          </cell>
          <cell r="K28" t="str">
            <v>CORPORATE</v>
          </cell>
          <cell r="L28" t="str">
            <v>CORPORATE</v>
          </cell>
        </row>
        <row r="29">
          <cell r="A29" t="str">
            <v>7B2</v>
          </cell>
          <cell r="B29" t="str">
            <v>7B2-10-A-AZ-03O-050</v>
          </cell>
          <cell r="C29">
            <v>450</v>
          </cell>
          <cell r="D29">
            <v>2127</v>
          </cell>
          <cell r="F29" t="str">
            <v>XD ROUTE AUDIT</v>
          </cell>
          <cell r="G29" t="str">
            <v>BU-906</v>
          </cell>
          <cell r="H29" t="str">
            <v>CORPORATE OFFICE</v>
          </cell>
          <cell r="I29" t="str">
            <v>CORPOFFICE</v>
          </cell>
          <cell r="J29" t="str">
            <v>CORPORATE OFFICE DISTRICT</v>
          </cell>
          <cell r="K29" t="str">
            <v>CORPORATE</v>
          </cell>
          <cell r="L29" t="str">
            <v>CORPORATE</v>
          </cell>
        </row>
        <row r="30">
          <cell r="A30" t="str">
            <v>7B5</v>
          </cell>
          <cell r="B30" t="str">
            <v>7B5-10-A-AZ-03O-050</v>
          </cell>
          <cell r="C30">
            <v>451</v>
          </cell>
          <cell r="D30">
            <v>2128</v>
          </cell>
          <cell r="F30" t="str">
            <v>XD Purchasing</v>
          </cell>
          <cell r="G30" t="str">
            <v>BU-906</v>
          </cell>
          <cell r="H30" t="str">
            <v>CORPORATE OFFICE</v>
          </cell>
          <cell r="I30" t="str">
            <v>CORPOFFICE</v>
          </cell>
          <cell r="J30" t="str">
            <v>CORPORATE OFFICE DISTRICT</v>
          </cell>
          <cell r="K30" t="str">
            <v>CORPORATE</v>
          </cell>
          <cell r="L30" t="str">
            <v>CORPORATE</v>
          </cell>
        </row>
        <row r="31">
          <cell r="A31" t="str">
            <v>7B7</v>
          </cell>
          <cell r="B31" t="str">
            <v>7B7-10-A-AZ-03O-050</v>
          </cell>
          <cell r="C31">
            <v>452</v>
          </cell>
          <cell r="D31">
            <v>2129</v>
          </cell>
          <cell r="F31" t="str">
            <v>XD Rolloff Dispatch</v>
          </cell>
          <cell r="G31" t="str">
            <v>BU-906</v>
          </cell>
          <cell r="H31" t="str">
            <v>CORPORATE OFFICE</v>
          </cell>
          <cell r="I31" t="str">
            <v>CORPOFFICE</v>
          </cell>
          <cell r="J31" t="str">
            <v>CORPORATE OFFICE DISTRICT</v>
          </cell>
          <cell r="K31" t="str">
            <v>CORPORATE</v>
          </cell>
          <cell r="L31" t="str">
            <v>CORPORATE</v>
          </cell>
        </row>
        <row r="32">
          <cell r="A32" t="str">
            <v>7B9</v>
          </cell>
          <cell r="B32" t="str">
            <v>7B9-10-A-AZ-03O-050</v>
          </cell>
          <cell r="C32">
            <v>453</v>
          </cell>
          <cell r="D32">
            <v>2130</v>
          </cell>
          <cell r="F32" t="str">
            <v>XD Landfill Maintenance</v>
          </cell>
          <cell r="G32" t="str">
            <v>BU-906</v>
          </cell>
          <cell r="H32" t="str">
            <v>CORPORATE OFFICE</v>
          </cell>
          <cell r="I32" t="str">
            <v>CORPOFFICE</v>
          </cell>
          <cell r="J32" t="str">
            <v>CORPORATE OFFICE DISTRICT</v>
          </cell>
          <cell r="K32" t="str">
            <v>CORPORATE</v>
          </cell>
          <cell r="L32" t="str">
            <v>CORPORATE</v>
          </cell>
        </row>
        <row r="33">
          <cell r="A33" t="str">
            <v>7C1</v>
          </cell>
          <cell r="B33" t="str">
            <v>7C1-10-A-AZ-03O-050</v>
          </cell>
          <cell r="C33">
            <v>454</v>
          </cell>
          <cell r="D33">
            <v>2131</v>
          </cell>
          <cell r="F33" t="str">
            <v>XD Maintenance Std/Model Shop</v>
          </cell>
          <cell r="G33" t="str">
            <v>BU-906</v>
          </cell>
          <cell r="H33" t="str">
            <v>CORPORATE OFFICE</v>
          </cell>
          <cell r="I33" t="str">
            <v>CORPOFFICE</v>
          </cell>
          <cell r="J33" t="str">
            <v>CORPORATE OFFICE DISTRICT</v>
          </cell>
          <cell r="K33" t="str">
            <v>CORPORATE</v>
          </cell>
          <cell r="L33" t="str">
            <v>CORPORATE</v>
          </cell>
        </row>
        <row r="34">
          <cell r="A34" t="str">
            <v>7E1</v>
          </cell>
          <cell r="B34" t="str">
            <v>7E1-10-A-AZ-03O-050</v>
          </cell>
          <cell r="C34">
            <v>33</v>
          </cell>
          <cell r="D34">
            <v>2132</v>
          </cell>
          <cell r="F34" t="str">
            <v>XD Turnover</v>
          </cell>
          <cell r="G34" t="str">
            <v>BU-906</v>
          </cell>
          <cell r="H34" t="str">
            <v>CORPORATE OFFICE</v>
          </cell>
          <cell r="I34" t="str">
            <v>CORPOFFICE</v>
          </cell>
          <cell r="J34" t="str">
            <v>CORPORATE OFFICE DISTRICT</v>
          </cell>
          <cell r="K34" t="str">
            <v>CORPORATE</v>
          </cell>
          <cell r="L34" t="str">
            <v>CORPORATE</v>
          </cell>
        </row>
        <row r="35">
          <cell r="A35" t="str">
            <v>7E2</v>
          </cell>
          <cell r="B35" t="str">
            <v>7E2-10-A-AZ-03O-050</v>
          </cell>
          <cell r="C35">
            <v>277</v>
          </cell>
          <cell r="D35">
            <v>2133</v>
          </cell>
          <cell r="F35" t="str">
            <v>XD Temp Labor</v>
          </cell>
          <cell r="G35" t="str">
            <v>BU-906</v>
          </cell>
          <cell r="H35" t="str">
            <v>CORPORATE OFFICE</v>
          </cell>
          <cell r="I35" t="str">
            <v>CORPOFFICE</v>
          </cell>
          <cell r="J35" t="str">
            <v>CORPORATE OFFICE DISTRICT</v>
          </cell>
          <cell r="K35" t="str">
            <v>CORPORATE</v>
          </cell>
          <cell r="L35" t="str">
            <v>CORPORATE</v>
          </cell>
        </row>
        <row r="36">
          <cell r="A36" t="str">
            <v>7G2</v>
          </cell>
          <cell r="B36" t="str">
            <v>7G2-10-A-AZ-03O-050</v>
          </cell>
          <cell r="C36">
            <v>455</v>
          </cell>
          <cell r="D36">
            <v>2134</v>
          </cell>
          <cell r="F36" t="str">
            <v>XD Customer Cost Recovery Fees</v>
          </cell>
          <cell r="G36" t="str">
            <v>BU-906</v>
          </cell>
          <cell r="H36" t="str">
            <v>CORPORATE OFFICE</v>
          </cell>
          <cell r="I36" t="str">
            <v>CORPOFFICE</v>
          </cell>
          <cell r="J36" t="str">
            <v>CORPORATE OFFICE DISTRICT</v>
          </cell>
          <cell r="K36" t="str">
            <v>CORPORATE</v>
          </cell>
          <cell r="L36" t="str">
            <v>CORPORATE</v>
          </cell>
        </row>
        <row r="37">
          <cell r="A37" t="str">
            <v>7G3</v>
          </cell>
          <cell r="B37" t="str">
            <v>7G3-10-A-AZ-03O-050</v>
          </cell>
          <cell r="C37">
            <v>456</v>
          </cell>
          <cell r="D37">
            <v>2135</v>
          </cell>
          <cell r="F37" t="str">
            <v>XD DSO</v>
          </cell>
          <cell r="G37" t="str">
            <v>BU-906</v>
          </cell>
          <cell r="H37" t="str">
            <v>CORPORATE OFFICE</v>
          </cell>
          <cell r="I37" t="str">
            <v>CORPOFFICE</v>
          </cell>
          <cell r="J37" t="str">
            <v>CORPORATE OFFICE DISTRICT</v>
          </cell>
          <cell r="K37" t="str">
            <v>CORPORATE</v>
          </cell>
          <cell r="L37" t="str">
            <v>CORPORATE</v>
          </cell>
        </row>
        <row r="38">
          <cell r="A38" t="str">
            <v>B85</v>
          </cell>
          <cell r="B38" t="str">
            <v>B85-10-A-TX-6CO-050</v>
          </cell>
          <cell r="C38">
            <v>467</v>
          </cell>
          <cell r="D38">
            <v>2136</v>
          </cell>
          <cell r="F38" t="str">
            <v>CECOS International</v>
          </cell>
          <cell r="G38" t="str">
            <v>BU-906</v>
          </cell>
          <cell r="H38" t="str">
            <v>CORPORATE OFFICE</v>
          </cell>
          <cell r="I38" t="str">
            <v>CORPOFFICE</v>
          </cell>
          <cell r="J38" t="str">
            <v>CORPORATE OFFICE DISTRICT</v>
          </cell>
          <cell r="K38" t="str">
            <v>CORPORATE</v>
          </cell>
          <cell r="L38" t="str">
            <v>CORPORATE</v>
          </cell>
        </row>
        <row r="39">
          <cell r="A39" t="str">
            <v>B87</v>
          </cell>
          <cell r="B39" t="str">
            <v>B87-10-A-TX-03O-050</v>
          </cell>
          <cell r="C39">
            <v>468</v>
          </cell>
          <cell r="D39">
            <v>2137</v>
          </cell>
          <cell r="F39" t="str">
            <v>Corporate</v>
          </cell>
          <cell r="G39" t="str">
            <v>BU-906</v>
          </cell>
          <cell r="H39" t="str">
            <v>CORPORATE OFFICE</v>
          </cell>
          <cell r="I39" t="str">
            <v>CORPOFFICE</v>
          </cell>
          <cell r="J39" t="str">
            <v>CORPORATE OFFICE DISTRICT</v>
          </cell>
          <cell r="K39" t="str">
            <v>CORPORATE</v>
          </cell>
          <cell r="L39" t="str">
            <v>CORPORATE</v>
          </cell>
        </row>
        <row r="40">
          <cell r="A40" t="str">
            <v>C99</v>
          </cell>
          <cell r="B40" t="str">
            <v>C99-10-A-AZ-03O-050</v>
          </cell>
          <cell r="C40">
            <v>477</v>
          </cell>
          <cell r="D40">
            <v>2138</v>
          </cell>
          <cell r="F40" t="str">
            <v>Canadian - US$ Payments</v>
          </cell>
          <cell r="G40" t="str">
            <v>BU-906</v>
          </cell>
          <cell r="H40" t="str">
            <v>CORPORATE OFFICE</v>
          </cell>
          <cell r="I40" t="str">
            <v>CORPOFFICE</v>
          </cell>
          <cell r="J40" t="str">
            <v>CORPORATE OFFICE DISTRICT</v>
          </cell>
          <cell r="K40" t="str">
            <v>CORPORATE</v>
          </cell>
          <cell r="L40" t="str">
            <v>CORPORATE</v>
          </cell>
        </row>
        <row r="41">
          <cell r="A41" t="str">
            <v>D29</v>
          </cell>
          <cell r="B41" t="str">
            <v>D29-10-A-TX-5PO-050</v>
          </cell>
          <cell r="C41">
            <v>493</v>
          </cell>
          <cell r="D41">
            <v>2139</v>
          </cell>
          <cell r="F41" t="str">
            <v>AW  Financial Service</v>
          </cell>
          <cell r="G41" t="str">
            <v>BU-906</v>
          </cell>
          <cell r="H41" t="str">
            <v>CORPORATE OFFICE</v>
          </cell>
          <cell r="I41" t="str">
            <v>CORPOFFICE</v>
          </cell>
          <cell r="J41" t="str">
            <v>CORPORATE OFFICE DISTRICT</v>
          </cell>
          <cell r="K41" t="str">
            <v>CORPORATE</v>
          </cell>
          <cell r="L41" t="str">
            <v>CORPORATE</v>
          </cell>
        </row>
        <row r="42">
          <cell r="A42" t="str">
            <v>D30</v>
          </cell>
          <cell r="B42" t="str">
            <v>D30-10-A-TX-5AO-050</v>
          </cell>
          <cell r="C42">
            <v>494</v>
          </cell>
          <cell r="D42">
            <v>2140</v>
          </cell>
          <cell r="F42" t="str">
            <v>Allied Waste Services</v>
          </cell>
          <cell r="G42" t="str">
            <v>BU-906</v>
          </cell>
          <cell r="H42" t="str">
            <v>CORPORATE OFFICE</v>
          </cell>
          <cell r="I42" t="str">
            <v>CORPOFFICE</v>
          </cell>
          <cell r="J42" t="str">
            <v>CORPORATE OFFICE DISTRICT</v>
          </cell>
          <cell r="K42" t="str">
            <v>CORPORATE</v>
          </cell>
          <cell r="L42" t="str">
            <v>CORPORATE</v>
          </cell>
        </row>
        <row r="43">
          <cell r="A43" t="str">
            <v>7R1</v>
          </cell>
          <cell r="B43" t="str">
            <v>7R1-10-A-MI-07O-050</v>
          </cell>
          <cell r="C43">
            <v>457</v>
          </cell>
          <cell r="D43">
            <v>4001</v>
          </cell>
          <cell r="F43" t="str">
            <v>Region Office - East</v>
          </cell>
          <cell r="G43" t="str">
            <v>BU-EAS</v>
          </cell>
          <cell r="H43" t="str">
            <v>REGION OFFICE - EAST</v>
          </cell>
          <cell r="I43" t="str">
            <v>REGEAST</v>
          </cell>
          <cell r="J43" t="str">
            <v>EAST REGION OFFICE (DISTRICT)</v>
          </cell>
          <cell r="K43" t="str">
            <v>EAST</v>
          </cell>
          <cell r="L43" t="str">
            <v>EAST REGION</v>
          </cell>
        </row>
        <row r="44">
          <cell r="A44" t="str">
            <v>7R2</v>
          </cell>
          <cell r="B44" t="str">
            <v>7R2-10-A-IL-07O-050</v>
          </cell>
          <cell r="C44">
            <v>458</v>
          </cell>
          <cell r="D44">
            <v>4003</v>
          </cell>
          <cell r="F44" t="str">
            <v>Region Office - MidWest</v>
          </cell>
          <cell r="G44" t="str">
            <v>BU-MID</v>
          </cell>
          <cell r="H44" t="str">
            <v>REGION OFFICE - MIDWEST</v>
          </cell>
          <cell r="I44" t="str">
            <v>REGMIDWEST</v>
          </cell>
          <cell r="J44" t="str">
            <v>MIDWEST REGION OFFICE DISTRICT</v>
          </cell>
          <cell r="K44" t="str">
            <v>MIDWEST</v>
          </cell>
          <cell r="L44" t="str">
            <v>MIDWEST REGION</v>
          </cell>
        </row>
        <row r="45">
          <cell r="A45" t="str">
            <v>7R3</v>
          </cell>
          <cell r="B45" t="str">
            <v>7R3-10-A-TX-13O-050</v>
          </cell>
          <cell r="C45">
            <v>459</v>
          </cell>
          <cell r="D45">
            <v>4002</v>
          </cell>
          <cell r="F45" t="str">
            <v>Region Office - South</v>
          </cell>
          <cell r="G45" t="str">
            <v>BU-SOU</v>
          </cell>
          <cell r="H45" t="str">
            <v>REGION OFFICE - SOUTH</v>
          </cell>
          <cell r="I45" t="str">
            <v>REGSOUTH</v>
          </cell>
          <cell r="J45" t="str">
            <v>SOUTH REGION OFFICE DISTRICT</v>
          </cell>
          <cell r="K45" t="str">
            <v>SOUTH</v>
          </cell>
          <cell r="L45" t="str">
            <v>SOUTH REGION</v>
          </cell>
        </row>
        <row r="46">
          <cell r="A46" t="str">
            <v>7R4</v>
          </cell>
          <cell r="B46" t="str">
            <v>7R4-10-A-CA-07O-050</v>
          </cell>
          <cell r="C46">
            <v>460</v>
          </cell>
          <cell r="D46">
            <v>4004</v>
          </cell>
          <cell r="F46" t="str">
            <v>Region Office - West</v>
          </cell>
          <cell r="G46" t="str">
            <v>BU-WES</v>
          </cell>
          <cell r="H46" t="str">
            <v>REGION OFFICE - WEST</v>
          </cell>
          <cell r="I46" t="str">
            <v>REGWEST</v>
          </cell>
          <cell r="J46" t="str">
            <v>WEST REGION OFFICE DISTRICT</v>
          </cell>
          <cell r="K46" t="str">
            <v>WEST</v>
          </cell>
          <cell r="L46" t="str">
            <v>WEST REGION</v>
          </cell>
        </row>
        <row r="47">
          <cell r="A47" t="str">
            <v>B94</v>
          </cell>
          <cell r="B47" t="str">
            <v>B94-10-A-TN-9BO-050</v>
          </cell>
          <cell r="C47">
            <v>469</v>
          </cell>
          <cell r="D47">
            <v>4005</v>
          </cell>
          <cell r="F47" t="str">
            <v>Tennessee Adjustment Company</v>
          </cell>
          <cell r="G47" t="str">
            <v>BU-970</v>
          </cell>
          <cell r="H47" t="str">
            <v>NON-OP TENNESSEE</v>
          </cell>
          <cell r="I47" t="str">
            <v>KENTUCKYTN</v>
          </cell>
          <cell r="J47" t="str">
            <v>KENTUCKY-TENNESSEE DISTRICT</v>
          </cell>
          <cell r="K47" t="str">
            <v>MIDWEST</v>
          </cell>
          <cell r="L47" t="str">
            <v>MIDWEST REGION</v>
          </cell>
        </row>
        <row r="48">
          <cell r="A48" t="str">
            <v>B95</v>
          </cell>
          <cell r="B48" t="str">
            <v>B95-10-A-MA-3PO-050</v>
          </cell>
          <cell r="C48">
            <v>470</v>
          </cell>
          <cell r="D48">
            <v>4006</v>
          </cell>
          <cell r="F48" t="str">
            <v>New England Adj Company</v>
          </cell>
          <cell r="G48" t="str">
            <v>BU-954</v>
          </cell>
          <cell r="H48" t="str">
            <v>NON-OP NEW ENGLAND</v>
          </cell>
          <cell r="I48" t="str">
            <v>NEWENG</v>
          </cell>
          <cell r="J48" t="str">
            <v>NEW ENGLAND DISTRICT</v>
          </cell>
          <cell r="K48" t="str">
            <v>EAST</v>
          </cell>
          <cell r="L48" t="str">
            <v>EAST REGION</v>
          </cell>
        </row>
        <row r="49">
          <cell r="A49">
            <v>7</v>
          </cell>
          <cell r="B49" t="str">
            <v>007-10-A-IL-33O-050</v>
          </cell>
          <cell r="C49">
            <v>1</v>
          </cell>
          <cell r="D49">
            <v>4007</v>
          </cell>
          <cell r="F49" t="str">
            <v>Belleville Landfill</v>
          </cell>
          <cell r="G49" t="str">
            <v>BU-969</v>
          </cell>
          <cell r="H49" t="str">
            <v>NON-OP ST. LOUIS</v>
          </cell>
          <cell r="I49" t="str">
            <v>STL METRO</v>
          </cell>
          <cell r="J49" t="str">
            <v>ST LOUIS METRO DISTRICT</v>
          </cell>
          <cell r="K49" t="str">
            <v>MIDWEST</v>
          </cell>
          <cell r="L49" t="str">
            <v>MIDWEST REGION</v>
          </cell>
        </row>
        <row r="50">
          <cell r="A50" t="str">
            <v>B96</v>
          </cell>
          <cell r="B50" t="str">
            <v>B96-10-A-OK-13O-050</v>
          </cell>
          <cell r="C50">
            <v>471</v>
          </cell>
          <cell r="D50">
            <v>4008</v>
          </cell>
          <cell r="F50" t="str">
            <v>Oklahoma District Adj Co</v>
          </cell>
          <cell r="G50" t="str">
            <v>BU-960</v>
          </cell>
          <cell r="H50" t="str">
            <v>NON-OP OKLAHOMA / WEST TEXAS</v>
          </cell>
          <cell r="I50" t="str">
            <v>W MO/OK</v>
          </cell>
          <cell r="J50" t="str">
            <v>W MISSOURI/OKLAHOMA DISTRICT</v>
          </cell>
          <cell r="K50" t="str">
            <v>MIDWEST</v>
          </cell>
          <cell r="L50" t="str">
            <v>MIDWEST REGION</v>
          </cell>
        </row>
        <row r="51">
          <cell r="A51">
            <v>9</v>
          </cell>
          <cell r="B51" t="str">
            <v>009-10-A-OH-5ZO-050</v>
          </cell>
          <cell r="C51">
            <v>2</v>
          </cell>
          <cell r="D51">
            <v>4009</v>
          </cell>
          <cell r="E51" t="str">
            <v>Yes</v>
          </cell>
          <cell r="F51" t="str">
            <v>AWS - Celina</v>
          </cell>
          <cell r="G51" t="str">
            <v>BU-089</v>
          </cell>
          <cell r="H51" t="str">
            <v>WESTERN OHIO</v>
          </cell>
          <cell r="I51" t="str">
            <v>OHIO</v>
          </cell>
          <cell r="J51" t="str">
            <v>OHIO DISTRICT</v>
          </cell>
          <cell r="K51" t="str">
            <v>EAST</v>
          </cell>
          <cell r="L51" t="str">
            <v>EAST REGION</v>
          </cell>
        </row>
        <row r="52">
          <cell r="A52" t="str">
            <v>B97</v>
          </cell>
          <cell r="B52" t="str">
            <v>B97-10-A-CO-3PO-050</v>
          </cell>
          <cell r="C52">
            <v>472</v>
          </cell>
          <cell r="D52">
            <v>4010</v>
          </cell>
          <cell r="F52" t="str">
            <v>COLORADO ADJUSTMENT CO</v>
          </cell>
          <cell r="G52" t="str">
            <v>BU-192</v>
          </cell>
          <cell r="H52" t="str">
            <v>NON-OP COLORADO</v>
          </cell>
          <cell r="I52" t="str">
            <v>MOUNTAIN</v>
          </cell>
          <cell r="J52" t="str">
            <v>MOUNTAIN DISTRICT</v>
          </cell>
          <cell r="K52" t="str">
            <v>WEST</v>
          </cell>
          <cell r="L52" t="str">
            <v>WEST REGION</v>
          </cell>
        </row>
        <row r="53">
          <cell r="A53" t="str">
            <v>B98</v>
          </cell>
          <cell r="B53" t="str">
            <v>B98-10-A-TX-8ZO-050</v>
          </cell>
          <cell r="C53">
            <v>473</v>
          </cell>
          <cell r="D53">
            <v>4011</v>
          </cell>
          <cell r="F53" t="str">
            <v>S/C Texas Adjustment Co</v>
          </cell>
          <cell r="G53" t="str">
            <v>BU-966</v>
          </cell>
          <cell r="H53" t="str">
            <v>NON-OP SOUTH CENTRAL TEXAS</v>
          </cell>
          <cell r="I53" t="str">
            <v>SCTEXAS</v>
          </cell>
          <cell r="J53" t="str">
            <v>SOUTH CENTRAL TEXAS DISTRICT</v>
          </cell>
          <cell r="K53" t="str">
            <v>SOUTH</v>
          </cell>
          <cell r="L53" t="str">
            <v>SOUTH REGION</v>
          </cell>
        </row>
        <row r="54">
          <cell r="A54" t="str">
            <v>B99</v>
          </cell>
          <cell r="B54" t="str">
            <v>B99-10-A-IN-3PO-050</v>
          </cell>
          <cell r="C54">
            <v>474</v>
          </cell>
          <cell r="D54">
            <v>4012</v>
          </cell>
          <cell r="F54" t="str">
            <v>Ohio Valley Adjustment Company</v>
          </cell>
          <cell r="G54" t="str">
            <v>BU-969</v>
          </cell>
          <cell r="H54" t="str">
            <v>NON-OP ST. LOUIS</v>
          </cell>
          <cell r="I54" t="str">
            <v>STL METRO</v>
          </cell>
          <cell r="J54" t="str">
            <v>ST LOUIS METRO DISTRICT</v>
          </cell>
          <cell r="K54" t="str">
            <v>MIDWEST</v>
          </cell>
          <cell r="L54" t="str">
            <v>MIDWEST REGION</v>
          </cell>
        </row>
        <row r="55">
          <cell r="A55" t="str">
            <v>C01</v>
          </cell>
          <cell r="B55" t="str">
            <v>C01-10-A-IN-22O-050</v>
          </cell>
          <cell r="C55">
            <v>475</v>
          </cell>
          <cell r="D55">
            <v>4013</v>
          </cell>
          <cell r="F55" t="str">
            <v>East Chicago Compost</v>
          </cell>
          <cell r="G55" t="str">
            <v>BU-072</v>
          </cell>
          <cell r="H55" t="str">
            <v>NORTHERN INDIANA POST COLLECT</v>
          </cell>
          <cell r="I55" t="str">
            <v>INDIANA</v>
          </cell>
          <cell r="J55" t="str">
            <v>INDIANA DISTRICT</v>
          </cell>
          <cell r="K55" t="str">
            <v>MIDWEST</v>
          </cell>
          <cell r="L55" t="str">
            <v>MIDWEST REGION</v>
          </cell>
        </row>
        <row r="56">
          <cell r="A56">
            <v>14</v>
          </cell>
          <cell r="B56" t="str">
            <v>014-10-A-IL-3PO-050</v>
          </cell>
          <cell r="C56">
            <v>3</v>
          </cell>
          <cell r="D56">
            <v>4014</v>
          </cell>
          <cell r="E56" t="str">
            <v>Yes</v>
          </cell>
          <cell r="F56" t="str">
            <v>AW  Palatine</v>
          </cell>
          <cell r="G56" t="str">
            <v>BU-937</v>
          </cell>
          <cell r="H56" t="str">
            <v>NON-OP CHICAGO SUBURBAN</v>
          </cell>
          <cell r="I56" t="str">
            <v>CHICAGO</v>
          </cell>
          <cell r="J56" t="str">
            <v>CHICAGO DISTRICT</v>
          </cell>
          <cell r="K56" t="str">
            <v>MIDWEST</v>
          </cell>
          <cell r="L56" t="str">
            <v>MIDWEST REGION</v>
          </cell>
        </row>
        <row r="57">
          <cell r="A57">
            <v>15</v>
          </cell>
          <cell r="B57" t="str">
            <v>015-10-A-IA-06O-050</v>
          </cell>
          <cell r="C57">
            <v>4</v>
          </cell>
          <cell r="D57">
            <v>4015</v>
          </cell>
          <cell r="E57" t="str">
            <v>Yes</v>
          </cell>
          <cell r="F57" t="str">
            <v>AWS - Clinton</v>
          </cell>
          <cell r="G57" t="str">
            <v>BU-051</v>
          </cell>
          <cell r="H57" t="str">
            <v>BETTENDORF / CLINTON IA</v>
          </cell>
          <cell r="I57" t="str">
            <v>WILLINOIS</v>
          </cell>
          <cell r="J57" t="str">
            <v>WESTERN ILLINOIS DISTRICT</v>
          </cell>
          <cell r="K57" t="str">
            <v>MIDWEST</v>
          </cell>
          <cell r="L57" t="str">
            <v>MIDWEST REGION</v>
          </cell>
        </row>
        <row r="58">
          <cell r="A58" t="str">
            <v>C02</v>
          </cell>
          <cell r="B58" t="str">
            <v>C02-10-A-MN-3PO-050</v>
          </cell>
          <cell r="C58">
            <v>476</v>
          </cell>
          <cell r="D58">
            <v>4016</v>
          </cell>
          <cell r="F58" t="str">
            <v>Pine Bend Compost Site</v>
          </cell>
          <cell r="G58" t="str">
            <v>BU-045</v>
          </cell>
          <cell r="H58" t="str">
            <v>TWIN CITIES POST COLLECTIONS</v>
          </cell>
          <cell r="I58" t="str">
            <v>MINNESOTA</v>
          </cell>
          <cell r="J58" t="str">
            <v>MINNESOTA DISTRICT</v>
          </cell>
          <cell r="K58" t="str">
            <v>MIDWEST</v>
          </cell>
          <cell r="L58" t="str">
            <v>MIDWEST REGION</v>
          </cell>
        </row>
        <row r="59">
          <cell r="A59" t="str">
            <v>CON</v>
          </cell>
          <cell r="B59" t="str">
            <v>CON-10-A-IL-E3O-050</v>
          </cell>
          <cell r="C59">
            <v>479</v>
          </cell>
          <cell r="D59">
            <v>4017</v>
          </cell>
          <cell r="F59" t="str">
            <v>Congress Consolidation</v>
          </cell>
          <cell r="G59" t="str">
            <v>BU-937</v>
          </cell>
          <cell r="H59" t="str">
            <v>NON-OP CHICAGO SUBURBAN</v>
          </cell>
          <cell r="I59" t="str">
            <v>CHICAGO</v>
          </cell>
          <cell r="J59" t="str">
            <v>CHICAGO DISTRICT</v>
          </cell>
          <cell r="K59" t="str">
            <v>MIDWEST</v>
          </cell>
          <cell r="L59" t="str">
            <v>MIDWEST REGION</v>
          </cell>
        </row>
        <row r="60">
          <cell r="A60" t="str">
            <v>CS1</v>
          </cell>
          <cell r="B60" t="str">
            <v>CS1-10-A-IN-07O-050</v>
          </cell>
          <cell r="C60">
            <v>480</v>
          </cell>
          <cell r="D60">
            <v>4018</v>
          </cell>
          <cell r="F60" t="str">
            <v>Regional Customer Support Cntr</v>
          </cell>
          <cell r="G60" t="str">
            <v>BU-MID</v>
          </cell>
          <cell r="H60" t="str">
            <v>REGION OFFICE - MIDWEST</v>
          </cell>
          <cell r="I60" t="str">
            <v>REGMIDWEST</v>
          </cell>
          <cell r="J60" t="str">
            <v>MIDWEST REGION OFFICE DISTRICT</v>
          </cell>
          <cell r="K60" t="str">
            <v>MIDWEST</v>
          </cell>
          <cell r="L60" t="str">
            <v>MIDWEST REGION</v>
          </cell>
        </row>
        <row r="61">
          <cell r="A61" t="str">
            <v>CS2</v>
          </cell>
          <cell r="B61" t="str">
            <v>CS2-10-A-NC-9BO-050</v>
          </cell>
          <cell r="C61">
            <v>481</v>
          </cell>
          <cell r="D61">
            <v>4019</v>
          </cell>
          <cell r="F61" t="str">
            <v>Regional Customer Support Cntr</v>
          </cell>
          <cell r="G61" t="str">
            <v>BU-EAS</v>
          </cell>
          <cell r="H61" t="str">
            <v>REGION OFFICE - EAST</v>
          </cell>
          <cell r="I61" t="str">
            <v>REGEAST</v>
          </cell>
          <cell r="J61" t="str">
            <v>EAST REGION OFFICE (DISTRICT)</v>
          </cell>
          <cell r="K61" t="str">
            <v>EAST</v>
          </cell>
          <cell r="L61" t="str">
            <v>EAST REGION</v>
          </cell>
        </row>
        <row r="62">
          <cell r="A62" t="str">
            <v>D03</v>
          </cell>
          <cell r="B62" t="str">
            <v>D03-10-A-NJ-5DO-050</v>
          </cell>
          <cell r="C62">
            <v>482</v>
          </cell>
          <cell r="D62">
            <v>4021</v>
          </cell>
          <cell r="F62" t="str">
            <v>Amer Ref-Fuel-Essex County</v>
          </cell>
          <cell r="G62" t="str">
            <v>BU-955</v>
          </cell>
          <cell r="H62" t="str">
            <v>NON-OP NEW JERSEY</v>
          </cell>
          <cell r="I62" t="str">
            <v>EPENN</v>
          </cell>
          <cell r="J62" t="str">
            <v>EASTERN PENNSYLVANIA DISTRICT</v>
          </cell>
          <cell r="K62" t="str">
            <v>EAST</v>
          </cell>
          <cell r="L62" t="str">
            <v>EAST REGION</v>
          </cell>
        </row>
        <row r="63">
          <cell r="A63" t="str">
            <v>D04</v>
          </cell>
          <cell r="B63" t="str">
            <v>D04-10-A-NY-5EO-050</v>
          </cell>
          <cell r="C63">
            <v>483</v>
          </cell>
          <cell r="D63">
            <v>4022</v>
          </cell>
          <cell r="F63" t="str">
            <v>Amer Ref-Fuel-Hempsted</v>
          </cell>
          <cell r="G63" t="str">
            <v>BU-957</v>
          </cell>
          <cell r="H63" t="str">
            <v>NON-OP NEW YORK CITY METRO</v>
          </cell>
          <cell r="I63" t="str">
            <v>NEW YORK</v>
          </cell>
          <cell r="J63" t="str">
            <v>NEW YORK DISTRICT</v>
          </cell>
          <cell r="K63" t="str">
            <v>EAST</v>
          </cell>
          <cell r="L63" t="str">
            <v>EAST REGION</v>
          </cell>
        </row>
        <row r="64">
          <cell r="A64" t="str">
            <v>D05</v>
          </cell>
          <cell r="B64" t="str">
            <v>D05-10-A-NY-5CO-050</v>
          </cell>
          <cell r="C64">
            <v>484</v>
          </cell>
          <cell r="D64">
            <v>4023</v>
          </cell>
          <cell r="F64" t="str">
            <v>Energy Niagra</v>
          </cell>
          <cell r="G64" t="str">
            <v>BU-136</v>
          </cell>
          <cell r="H64" t="str">
            <v>NON-OP BUFFALO</v>
          </cell>
          <cell r="I64" t="str">
            <v>WPENN</v>
          </cell>
          <cell r="J64" t="str">
            <v>WESTERN PENNSYLVANIA DISTRICT</v>
          </cell>
          <cell r="K64" t="str">
            <v>EAST</v>
          </cell>
          <cell r="L64" t="str">
            <v>EAST REGION</v>
          </cell>
        </row>
        <row r="65">
          <cell r="A65" t="str">
            <v>D06</v>
          </cell>
          <cell r="B65" t="str">
            <v>D06-10-A-CT-5GO-050</v>
          </cell>
          <cell r="C65">
            <v>485</v>
          </cell>
          <cell r="D65">
            <v>4024</v>
          </cell>
          <cell r="F65" t="str">
            <v>Energy Systems-SE Conncticut</v>
          </cell>
          <cell r="G65" t="str">
            <v>BU-958</v>
          </cell>
          <cell r="H65" t="str">
            <v>NON-OP EASTERN NEWYORK</v>
          </cell>
          <cell r="I65" t="str">
            <v>NEW YORK</v>
          </cell>
          <cell r="J65" t="str">
            <v>NEW YORK DISTRICT</v>
          </cell>
          <cell r="K65" t="str">
            <v>EAST</v>
          </cell>
          <cell r="L65" t="str">
            <v>EAST REGION</v>
          </cell>
        </row>
        <row r="66">
          <cell r="A66" t="str">
            <v>D07</v>
          </cell>
          <cell r="B66" t="str">
            <v>D07-10-A-CT-5TO-050</v>
          </cell>
          <cell r="C66">
            <v>486</v>
          </cell>
          <cell r="D66">
            <v>4025</v>
          </cell>
          <cell r="F66" t="str">
            <v>AMRF-SE Conn LTD Plant</v>
          </cell>
          <cell r="G66" t="str">
            <v>BU-958</v>
          </cell>
          <cell r="H66" t="str">
            <v>NON-OP EASTERN NEWYORK</v>
          </cell>
          <cell r="I66" t="str">
            <v>NEW YORK</v>
          </cell>
          <cell r="J66" t="str">
            <v>NEW YORK DISTRICT</v>
          </cell>
          <cell r="K66" t="str">
            <v>EAST</v>
          </cell>
          <cell r="L66" t="str">
            <v>EAST REGION</v>
          </cell>
        </row>
        <row r="67">
          <cell r="A67">
            <v>26</v>
          </cell>
          <cell r="B67" t="str">
            <v>026-10-A-OH-5ZO-050</v>
          </cell>
          <cell r="C67">
            <v>6</v>
          </cell>
          <cell r="D67">
            <v>4026</v>
          </cell>
          <cell r="E67" t="str">
            <v>Yes</v>
          </cell>
          <cell r="F67" t="str">
            <v>AWS - Salem - OH</v>
          </cell>
          <cell r="G67" t="str">
            <v>BU-183</v>
          </cell>
          <cell r="H67" t="str">
            <v>YOUNGSTOWN</v>
          </cell>
          <cell r="I67" t="str">
            <v>WPENN</v>
          </cell>
          <cell r="J67" t="str">
            <v>WESTERN PENNSYLVANIA DISTRICT</v>
          </cell>
          <cell r="K67" t="str">
            <v>EAST</v>
          </cell>
          <cell r="L67" t="str">
            <v>EAST REGION</v>
          </cell>
        </row>
        <row r="68">
          <cell r="A68" t="str">
            <v>D08</v>
          </cell>
          <cell r="B68" t="str">
            <v>D08-10-A-PA-5HO-050</v>
          </cell>
          <cell r="C68">
            <v>487</v>
          </cell>
          <cell r="D68">
            <v>4028</v>
          </cell>
          <cell r="F68" t="str">
            <v>ARC-Delco</v>
          </cell>
          <cell r="G68" t="str">
            <v>BU-941</v>
          </cell>
          <cell r="H68" t="str">
            <v>NON-OP EASTERN PENNSYLVANIA</v>
          </cell>
          <cell r="I68" t="str">
            <v>EPENN</v>
          </cell>
          <cell r="J68" t="str">
            <v>EASTERN PENNSYLVANIA DISTRICT</v>
          </cell>
          <cell r="K68" t="str">
            <v>EAST</v>
          </cell>
          <cell r="L68" t="str">
            <v>EAST REGION</v>
          </cell>
        </row>
        <row r="69">
          <cell r="A69" t="str">
            <v>D50</v>
          </cell>
          <cell r="B69" t="str">
            <v>D50-10-A-MA-5BO-050</v>
          </cell>
          <cell r="C69">
            <v>495</v>
          </cell>
          <cell r="D69">
            <v>4029</v>
          </cell>
          <cell r="F69" t="str">
            <v>SE Mass</v>
          </cell>
          <cell r="G69" t="str">
            <v>BU-954</v>
          </cell>
          <cell r="H69" t="str">
            <v>NON-OP NEW ENGLAND</v>
          </cell>
          <cell r="I69" t="str">
            <v>NEWENG</v>
          </cell>
          <cell r="J69" t="str">
            <v>NEW ENGLAND DISTRICT</v>
          </cell>
          <cell r="K69" t="str">
            <v>EAST</v>
          </cell>
          <cell r="L69" t="str">
            <v>EAST REGION</v>
          </cell>
        </row>
        <row r="70">
          <cell r="A70">
            <v>30</v>
          </cell>
          <cell r="B70" t="str">
            <v>030-10-A-MA-13O-050</v>
          </cell>
          <cell r="C70">
            <v>8</v>
          </cell>
          <cell r="D70">
            <v>4030</v>
          </cell>
          <cell r="F70" t="str">
            <v>Plainville L/F</v>
          </cell>
          <cell r="G70" t="str">
            <v>BU-954</v>
          </cell>
          <cell r="H70" t="str">
            <v>NON-OP NEW ENGLAND</v>
          </cell>
          <cell r="I70" t="str">
            <v>NEWENG</v>
          </cell>
          <cell r="J70" t="str">
            <v>NEW ENGLAND DISTRICT</v>
          </cell>
          <cell r="K70" t="str">
            <v>EAST</v>
          </cell>
          <cell r="L70" t="str">
            <v>EAST REGION</v>
          </cell>
        </row>
        <row r="71">
          <cell r="A71" t="str">
            <v>D60</v>
          </cell>
          <cell r="B71" t="str">
            <v>D60-10-A-MN-3PO-050</v>
          </cell>
          <cell r="C71">
            <v>497</v>
          </cell>
          <cell r="D71">
            <v>4031</v>
          </cell>
          <cell r="F71" t="str">
            <v>Hennepin</v>
          </cell>
          <cell r="G71" t="str">
            <v>BU-045</v>
          </cell>
          <cell r="H71" t="str">
            <v>TWIN CITIES POST COLLECTIONS</v>
          </cell>
          <cell r="I71" t="str">
            <v>MINNESOTA</v>
          </cell>
          <cell r="J71" t="str">
            <v>MINNESOTA DISTRICT</v>
          </cell>
          <cell r="K71" t="str">
            <v>MIDWEST</v>
          </cell>
          <cell r="L71" t="str">
            <v>MIDWEST REGION</v>
          </cell>
        </row>
        <row r="72">
          <cell r="A72">
            <v>32</v>
          </cell>
          <cell r="B72" t="str">
            <v>032-10-A-OH-30O-050</v>
          </cell>
          <cell r="C72">
            <v>9</v>
          </cell>
          <cell r="D72">
            <v>4032</v>
          </cell>
          <cell r="F72" t="str">
            <v>Celina L/F</v>
          </cell>
          <cell r="G72" t="str">
            <v>BU-089</v>
          </cell>
          <cell r="H72" t="str">
            <v>WESTERN OHIO</v>
          </cell>
          <cell r="I72" t="str">
            <v>OHIO</v>
          </cell>
          <cell r="J72" t="str">
            <v>OHIO DISTRICT</v>
          </cell>
          <cell r="K72" t="str">
            <v>EAST</v>
          </cell>
          <cell r="L72" t="str">
            <v>EAST REGION</v>
          </cell>
        </row>
        <row r="73">
          <cell r="A73" t="str">
            <v>D62</v>
          </cell>
          <cell r="B73" t="str">
            <v>D62-10-A-NY-5FO-050</v>
          </cell>
          <cell r="C73">
            <v>498</v>
          </cell>
          <cell r="D73">
            <v>4033</v>
          </cell>
          <cell r="F73" t="str">
            <v>Transriver Marketing</v>
          </cell>
          <cell r="G73" t="str">
            <v>BU-957</v>
          </cell>
          <cell r="H73" t="str">
            <v>NON-OP NEW YORK CITY METRO</v>
          </cell>
          <cell r="I73" t="str">
            <v>NEW YORK</v>
          </cell>
          <cell r="J73" t="str">
            <v>NEW YORK DISTRICT</v>
          </cell>
          <cell r="K73" t="str">
            <v>EAST</v>
          </cell>
          <cell r="L73" t="str">
            <v>EAST REGION</v>
          </cell>
        </row>
        <row r="74">
          <cell r="A74" t="str">
            <v>D78</v>
          </cell>
          <cell r="B74" t="str">
            <v>D78-10-A-OR-6SO-050</v>
          </cell>
          <cell r="C74">
            <v>506</v>
          </cell>
          <cell r="D74">
            <v>4034</v>
          </cell>
          <cell r="F74" t="str">
            <v>Agri-Tech of Oregon, Inc.</v>
          </cell>
          <cell r="G74" t="str">
            <v>BU-261</v>
          </cell>
          <cell r="H74" t="str">
            <v>WOODBURN/SALEM</v>
          </cell>
          <cell r="I74" t="str">
            <v>ORIDMT</v>
          </cell>
          <cell r="J74" t="str">
            <v>OREGON-IDAHO-MONTANA DISTRICT</v>
          </cell>
          <cell r="K74" t="str">
            <v>WEST</v>
          </cell>
          <cell r="L74" t="str">
            <v>WEST REGION</v>
          </cell>
        </row>
        <row r="75">
          <cell r="A75">
            <v>35</v>
          </cell>
          <cell r="B75" t="str">
            <v>035-10-A-MO-06O-050</v>
          </cell>
          <cell r="C75">
            <v>10</v>
          </cell>
          <cell r="D75">
            <v>4035</v>
          </cell>
          <cell r="E75" t="str">
            <v>Yes</v>
          </cell>
          <cell r="F75" t="str">
            <v>AWS - Jefferson City</v>
          </cell>
          <cell r="G75" t="str">
            <v>BU-097</v>
          </cell>
          <cell r="H75" t="str">
            <v>JEFFERSON CITY</v>
          </cell>
          <cell r="I75" t="str">
            <v>STL METRO</v>
          </cell>
          <cell r="J75" t="str">
            <v>ST LOUIS METRO DISTRICT</v>
          </cell>
          <cell r="K75" t="str">
            <v>MIDWEST</v>
          </cell>
          <cell r="L75" t="str">
            <v>MIDWEST REGION</v>
          </cell>
        </row>
        <row r="76">
          <cell r="A76">
            <v>36</v>
          </cell>
          <cell r="B76" t="str">
            <v>036-10-A-MO-34O-050</v>
          </cell>
          <cell r="C76">
            <v>11</v>
          </cell>
          <cell r="D76">
            <v>4036</v>
          </cell>
          <cell r="F76" t="str">
            <v>Jefferson City L/F</v>
          </cell>
          <cell r="G76" t="str">
            <v>BU-097</v>
          </cell>
          <cell r="H76" t="str">
            <v>JEFFERSON CITY</v>
          </cell>
          <cell r="I76" t="str">
            <v>STL METRO</v>
          </cell>
          <cell r="J76" t="str">
            <v>ST LOUIS METRO DISTRICT</v>
          </cell>
          <cell r="K76" t="str">
            <v>MIDWEST</v>
          </cell>
          <cell r="L76" t="str">
            <v>MIDWEST REGION</v>
          </cell>
        </row>
        <row r="77">
          <cell r="A77" t="str">
            <v>D79</v>
          </cell>
          <cell r="B77" t="str">
            <v>D79-10-A-OR-4WO-050</v>
          </cell>
          <cell r="C77">
            <v>507</v>
          </cell>
          <cell r="D77">
            <v>4037</v>
          </cell>
          <cell r="F77" t="str">
            <v>Peltier Real Estate Company</v>
          </cell>
          <cell r="G77" t="str">
            <v>BU-961</v>
          </cell>
          <cell r="H77" t="str">
            <v>NON-OP OREGON</v>
          </cell>
          <cell r="I77" t="str">
            <v>ORIDMT</v>
          </cell>
          <cell r="J77" t="str">
            <v>OREGON-IDAHO-MONTANA DISTRICT</v>
          </cell>
          <cell r="K77" t="str">
            <v>WEST</v>
          </cell>
          <cell r="L77" t="str">
            <v>WEST REGION</v>
          </cell>
        </row>
        <row r="78">
          <cell r="A78">
            <v>38</v>
          </cell>
          <cell r="B78" t="str">
            <v>038-10-A-MI-14O-050</v>
          </cell>
          <cell r="C78">
            <v>12</v>
          </cell>
          <cell r="D78">
            <v>4038</v>
          </cell>
          <cell r="F78" t="str">
            <v>Adrian L/F</v>
          </cell>
          <cell r="G78" t="str">
            <v>BU-055</v>
          </cell>
          <cell r="H78" t="str">
            <v>EASTERN MICHIGAN LANDFILLS</v>
          </cell>
          <cell r="I78" t="str">
            <v>MICHIGAN</v>
          </cell>
          <cell r="J78" t="str">
            <v>MICHIGAN DISTRICT</v>
          </cell>
          <cell r="K78" t="str">
            <v>MIDWEST</v>
          </cell>
          <cell r="L78" t="str">
            <v>MIDWEST REGION</v>
          </cell>
        </row>
        <row r="79">
          <cell r="A79">
            <v>39</v>
          </cell>
          <cell r="B79" t="str">
            <v>039-10-A-UT-07O-050</v>
          </cell>
          <cell r="C79">
            <v>13</v>
          </cell>
          <cell r="D79">
            <v>4039</v>
          </cell>
          <cell r="F79" t="str">
            <v>Washington County L/F</v>
          </cell>
          <cell r="G79" t="str">
            <v>BU-114</v>
          </cell>
          <cell r="H79" t="str">
            <v>WESTERN UTAH</v>
          </cell>
          <cell r="I79" t="str">
            <v>MOUNTAIN</v>
          </cell>
          <cell r="J79" t="str">
            <v>MOUNTAIN DISTRICT</v>
          </cell>
          <cell r="K79" t="str">
            <v>WEST</v>
          </cell>
          <cell r="L79" t="str">
            <v>WEST REGION</v>
          </cell>
        </row>
        <row r="80">
          <cell r="A80" t="str">
            <v>D80</v>
          </cell>
          <cell r="B80" t="str">
            <v>D80-10-A-OR-4SO-050</v>
          </cell>
          <cell r="C80">
            <v>508</v>
          </cell>
          <cell r="D80">
            <v>4040</v>
          </cell>
          <cell r="F80" t="str">
            <v>Portable Storage, Inc</v>
          </cell>
          <cell r="G80" t="str">
            <v>BU-961</v>
          </cell>
          <cell r="H80" t="str">
            <v>NON-OP OREGON</v>
          </cell>
          <cell r="I80" t="str">
            <v>ORIDMT</v>
          </cell>
          <cell r="J80" t="str">
            <v>OREGON-IDAHO-MONTANA DISTRICT</v>
          </cell>
          <cell r="K80" t="str">
            <v>WEST</v>
          </cell>
          <cell r="L80" t="str">
            <v>WEST REGION</v>
          </cell>
        </row>
        <row r="81">
          <cell r="A81">
            <v>41</v>
          </cell>
          <cell r="B81" t="str">
            <v>041-10-A-UT-70O-050</v>
          </cell>
          <cell r="C81">
            <v>14</v>
          </cell>
          <cell r="D81">
            <v>4041</v>
          </cell>
          <cell r="F81" t="str">
            <v>ECDC Environmental L/F</v>
          </cell>
          <cell r="G81" t="str">
            <v>BU-114</v>
          </cell>
          <cell r="H81" t="str">
            <v>WESTERN UTAH</v>
          </cell>
          <cell r="I81" t="str">
            <v>MOUNTAIN</v>
          </cell>
          <cell r="J81" t="str">
            <v>MOUNTAIN DISTRICT</v>
          </cell>
          <cell r="K81" t="str">
            <v>WEST</v>
          </cell>
          <cell r="L81" t="str">
            <v>WEST REGION</v>
          </cell>
        </row>
        <row r="82">
          <cell r="A82">
            <v>42</v>
          </cell>
          <cell r="B82" t="str">
            <v>042-10-A-MI-19O-050</v>
          </cell>
          <cell r="C82">
            <v>15</v>
          </cell>
          <cell r="D82">
            <v>4042</v>
          </cell>
          <cell r="F82" t="str">
            <v>Ottawa County Farms L/F</v>
          </cell>
          <cell r="G82" t="str">
            <v>BU-082</v>
          </cell>
          <cell r="H82" t="str">
            <v>JENISON</v>
          </cell>
          <cell r="I82" t="str">
            <v>MICHIGAN</v>
          </cell>
          <cell r="J82" t="str">
            <v>MICHIGAN DISTRICT</v>
          </cell>
          <cell r="K82" t="str">
            <v>MIDWEST</v>
          </cell>
          <cell r="L82" t="str">
            <v>MIDWEST REGION</v>
          </cell>
        </row>
        <row r="83">
          <cell r="A83" t="str">
            <v>D81</v>
          </cell>
          <cell r="B83" t="str">
            <v>D81-10-A-OR-4RO-050</v>
          </cell>
          <cell r="C83">
            <v>509</v>
          </cell>
          <cell r="D83">
            <v>4044</v>
          </cell>
          <cell r="F83" t="str">
            <v>Waste Control Systems, Inc</v>
          </cell>
          <cell r="G83" t="str">
            <v>BU-961</v>
          </cell>
          <cell r="H83" t="str">
            <v>NON-OP OREGON</v>
          </cell>
          <cell r="I83" t="str">
            <v>ORIDMT</v>
          </cell>
          <cell r="J83" t="str">
            <v>OREGON-IDAHO-MONTANA DISTRICT</v>
          </cell>
          <cell r="K83" t="str">
            <v>WEST</v>
          </cell>
          <cell r="L83" t="str">
            <v>WEST REGION</v>
          </cell>
        </row>
        <row r="84">
          <cell r="A84" t="str">
            <v>D82</v>
          </cell>
          <cell r="B84" t="str">
            <v>D82-10-A-OR-4QO-050</v>
          </cell>
          <cell r="C84">
            <v>510</v>
          </cell>
          <cell r="D84">
            <v>4045</v>
          </cell>
          <cell r="F84" t="str">
            <v>AWS - Transportation Services</v>
          </cell>
          <cell r="G84" t="str">
            <v>BU-261</v>
          </cell>
          <cell r="H84" t="str">
            <v>WOODBURN/SALEM</v>
          </cell>
          <cell r="I84" t="str">
            <v>ORIDMT</v>
          </cell>
          <cell r="J84" t="str">
            <v>OREGON-IDAHO-MONTANA DISTRICT</v>
          </cell>
          <cell r="K84" t="str">
            <v>WEST</v>
          </cell>
          <cell r="L84" t="str">
            <v>WEST REGION</v>
          </cell>
        </row>
        <row r="85">
          <cell r="A85">
            <v>46</v>
          </cell>
          <cell r="B85" t="str">
            <v>046-10-A-OH-13O-050</v>
          </cell>
          <cell r="C85">
            <v>17</v>
          </cell>
          <cell r="D85">
            <v>4046</v>
          </cell>
          <cell r="E85" t="str">
            <v>Yes</v>
          </cell>
          <cell r="F85" t="str">
            <v>AWS - Bellefontaine</v>
          </cell>
          <cell r="G85" t="str">
            <v>BU-089</v>
          </cell>
          <cell r="H85" t="str">
            <v>WESTERN OHIO</v>
          </cell>
          <cell r="I85" t="str">
            <v>OHIO</v>
          </cell>
          <cell r="J85" t="str">
            <v>OHIO DISTRICT</v>
          </cell>
          <cell r="K85" t="str">
            <v>EAST</v>
          </cell>
          <cell r="L85" t="str">
            <v>EAST REGION</v>
          </cell>
        </row>
        <row r="86">
          <cell r="A86" t="str">
            <v>E04</v>
          </cell>
          <cell r="B86" t="str">
            <v>E04-10-A-TX-8ZO-050</v>
          </cell>
          <cell r="C86">
            <v>518</v>
          </cell>
          <cell r="D86">
            <v>4047</v>
          </cell>
          <cell r="F86" t="str">
            <v>NE Texas Adjustment Company</v>
          </cell>
          <cell r="G86" t="str">
            <v>BU-018</v>
          </cell>
          <cell r="H86" t="str">
            <v>NE TEXAS</v>
          </cell>
          <cell r="I86" t="str">
            <v>ETEXAS</v>
          </cell>
          <cell r="J86" t="str">
            <v>EAST TEXAS DISTRICT</v>
          </cell>
          <cell r="K86" t="str">
            <v>SOUTH</v>
          </cell>
          <cell r="L86" t="str">
            <v>SOUTH REGION</v>
          </cell>
        </row>
        <row r="87">
          <cell r="A87" t="str">
            <v>E05</v>
          </cell>
          <cell r="B87" t="str">
            <v>E05-10-A-TX-8ZO-050</v>
          </cell>
          <cell r="C87">
            <v>519</v>
          </cell>
          <cell r="D87">
            <v>4048</v>
          </cell>
          <cell r="F87" t="str">
            <v>Houston Adjustment Company</v>
          </cell>
          <cell r="G87" t="str">
            <v>BU-944</v>
          </cell>
          <cell r="H87" t="str">
            <v>NON-OP HOUSTON</v>
          </cell>
          <cell r="I87" t="str">
            <v>HOUSTON</v>
          </cell>
          <cell r="J87" t="str">
            <v>HOUSTON DISTRICT</v>
          </cell>
          <cell r="K87" t="str">
            <v>SOUTH</v>
          </cell>
          <cell r="L87" t="str">
            <v>SOUTH REGION</v>
          </cell>
        </row>
        <row r="88">
          <cell r="A88" t="str">
            <v>E06</v>
          </cell>
          <cell r="B88" t="str">
            <v>E06-10-A-TN-9BO-050</v>
          </cell>
          <cell r="C88">
            <v>520</v>
          </cell>
          <cell r="D88">
            <v>4049</v>
          </cell>
          <cell r="F88" t="str">
            <v>Mississippi Valley Adj Co</v>
          </cell>
          <cell r="G88" t="str">
            <v>BU-949</v>
          </cell>
          <cell r="H88" t="str">
            <v>NON-OP MISSISSIPPI</v>
          </cell>
          <cell r="I88" t="str">
            <v>MISSVALLEY</v>
          </cell>
          <cell r="J88" t="str">
            <v>MISSISSIPPI VALLEY DISTRICT</v>
          </cell>
          <cell r="K88" t="str">
            <v>SOUTH</v>
          </cell>
          <cell r="L88" t="str">
            <v>SOUTH REGION</v>
          </cell>
        </row>
        <row r="89">
          <cell r="A89">
            <v>50</v>
          </cell>
          <cell r="B89" t="str">
            <v>050-10-A-MD-9BO-050</v>
          </cell>
          <cell r="C89">
            <v>18</v>
          </cell>
          <cell r="D89">
            <v>4050</v>
          </cell>
          <cell r="E89" t="str">
            <v>Yes</v>
          </cell>
          <cell r="F89" t="str">
            <v>AWS - Baltimore</v>
          </cell>
          <cell r="G89" t="str">
            <v>BU-206</v>
          </cell>
          <cell r="H89" t="str">
            <v>BALTIMORE</v>
          </cell>
          <cell r="I89" t="str">
            <v>CHESAPEAKE</v>
          </cell>
          <cell r="J89" t="str">
            <v>CHESAPEAKE DISTRICT</v>
          </cell>
          <cell r="K89" t="str">
            <v>EAST</v>
          </cell>
          <cell r="L89" t="str">
            <v>EAST REGION</v>
          </cell>
        </row>
        <row r="90">
          <cell r="A90" t="str">
            <v>E07</v>
          </cell>
          <cell r="B90" t="str">
            <v>E07-10-A-MO-06O-050</v>
          </cell>
          <cell r="C90">
            <v>521</v>
          </cell>
          <cell r="D90">
            <v>4051</v>
          </cell>
          <cell r="F90" t="str">
            <v>St Louis District Adj Co</v>
          </cell>
          <cell r="G90" t="str">
            <v>BU-969</v>
          </cell>
          <cell r="H90" t="str">
            <v>NON-OP ST. LOUIS</v>
          </cell>
          <cell r="I90" t="str">
            <v>STL METRO</v>
          </cell>
          <cell r="J90" t="str">
            <v>ST LOUIS METRO DISTRICT</v>
          </cell>
          <cell r="K90" t="str">
            <v>MIDWEST</v>
          </cell>
          <cell r="L90" t="str">
            <v>MIDWEST REGION</v>
          </cell>
        </row>
        <row r="91">
          <cell r="A91" t="str">
            <v>E09</v>
          </cell>
          <cell r="B91" t="str">
            <v>E09-10-A-IL-3PO-050</v>
          </cell>
          <cell r="C91">
            <v>522</v>
          </cell>
          <cell r="D91">
            <v>4052</v>
          </cell>
          <cell r="F91" t="str">
            <v>Central Illinois Dist Adj Co</v>
          </cell>
          <cell r="G91" t="str">
            <v>BU-029</v>
          </cell>
          <cell r="H91" t="str">
            <v>DANVILLE</v>
          </cell>
          <cell r="I91" t="str">
            <v>INDIANA</v>
          </cell>
          <cell r="J91" t="str">
            <v>INDIANA DISTRICT</v>
          </cell>
          <cell r="K91" t="str">
            <v>MIDWEST</v>
          </cell>
          <cell r="L91" t="str">
            <v>MIDWEST REGION</v>
          </cell>
        </row>
        <row r="92">
          <cell r="A92">
            <v>53</v>
          </cell>
          <cell r="B92" t="str">
            <v>053-10-A-OK-9BO-050</v>
          </cell>
          <cell r="C92">
            <v>19</v>
          </cell>
          <cell r="D92">
            <v>4053</v>
          </cell>
          <cell r="E92" t="str">
            <v>Yes</v>
          </cell>
          <cell r="F92" t="str">
            <v>AWS - Tulsa</v>
          </cell>
          <cell r="G92" t="str">
            <v>BU-022</v>
          </cell>
          <cell r="H92" t="str">
            <v>EASTERN OKLAHOMA</v>
          </cell>
          <cell r="I92" t="str">
            <v>W MO/OK</v>
          </cell>
          <cell r="J92" t="str">
            <v>W MISSOURI/OKLAHOMA DISTRICT</v>
          </cell>
          <cell r="K92" t="str">
            <v>MIDWEST</v>
          </cell>
          <cell r="L92" t="str">
            <v>MIDWEST REGION</v>
          </cell>
        </row>
        <row r="93">
          <cell r="A93">
            <v>54</v>
          </cell>
          <cell r="B93" t="str">
            <v>054-10-A-OH-31O-050</v>
          </cell>
          <cell r="C93">
            <v>20</v>
          </cell>
          <cell r="D93">
            <v>4054</v>
          </cell>
          <cell r="F93" t="str">
            <v>Cherokee Run L/F</v>
          </cell>
          <cell r="G93" t="str">
            <v>BU-089</v>
          </cell>
          <cell r="H93" t="str">
            <v>WESTERN OHIO</v>
          </cell>
          <cell r="I93" t="str">
            <v>OHIO</v>
          </cell>
          <cell r="J93" t="str">
            <v>OHIO DISTRICT</v>
          </cell>
          <cell r="K93" t="str">
            <v>EAST</v>
          </cell>
          <cell r="L93" t="str">
            <v>EAST REGION</v>
          </cell>
        </row>
        <row r="94">
          <cell r="A94">
            <v>55</v>
          </cell>
          <cell r="B94" t="str">
            <v>055-10-A-MO-46O-050</v>
          </cell>
          <cell r="C94">
            <v>21</v>
          </cell>
          <cell r="D94">
            <v>4055</v>
          </cell>
          <cell r="F94" t="str">
            <v>Southeast L/F (KC)</v>
          </cell>
          <cell r="G94" t="str">
            <v>BU-268</v>
          </cell>
          <cell r="H94" t="str">
            <v>KANSAS CITY POST COLLECTION</v>
          </cell>
          <cell r="I94" t="str">
            <v>W MO/OK</v>
          </cell>
          <cell r="J94" t="str">
            <v>W MISSOURI/OKLAHOMA DISTRICT</v>
          </cell>
          <cell r="K94" t="str">
            <v>MIDWEST</v>
          </cell>
          <cell r="L94" t="str">
            <v>MIDWEST REGION</v>
          </cell>
        </row>
        <row r="95">
          <cell r="A95" t="str">
            <v>E10</v>
          </cell>
          <cell r="B95" t="str">
            <v>E10-10-A-MI-3PO-050</v>
          </cell>
          <cell r="C95">
            <v>523</v>
          </cell>
          <cell r="D95">
            <v>4056</v>
          </cell>
          <cell r="F95" t="str">
            <v>Eastern Michigan Dist Adj Co</v>
          </cell>
          <cell r="G95" t="str">
            <v>BU-940</v>
          </cell>
          <cell r="H95" t="str">
            <v>NON-OP EASTERN MICHIGAN</v>
          </cell>
          <cell r="I95" t="str">
            <v>MICHIGAN</v>
          </cell>
          <cell r="J95" t="str">
            <v>MICHIGAN DISTRICT</v>
          </cell>
          <cell r="K95" t="str">
            <v>MIDWEST</v>
          </cell>
          <cell r="L95" t="str">
            <v>MIDWEST REGION</v>
          </cell>
        </row>
        <row r="96">
          <cell r="A96">
            <v>57</v>
          </cell>
          <cell r="B96" t="str">
            <v>057-10-A-MO-47O-050</v>
          </cell>
          <cell r="C96">
            <v>22</v>
          </cell>
          <cell r="D96">
            <v>4057</v>
          </cell>
          <cell r="F96" t="str">
            <v>Ellis-Scott L/F</v>
          </cell>
          <cell r="G96" t="str">
            <v>BU-268</v>
          </cell>
          <cell r="H96" t="str">
            <v>KANSAS CITY POST COLLECTION</v>
          </cell>
          <cell r="I96" t="str">
            <v>W MO/OK</v>
          </cell>
          <cell r="J96" t="str">
            <v>W MISSOURI/OKLAHOMA DISTRICT</v>
          </cell>
          <cell r="K96" t="str">
            <v>MIDWEST</v>
          </cell>
          <cell r="L96" t="str">
            <v>MIDWEST REGION</v>
          </cell>
        </row>
        <row r="97">
          <cell r="A97">
            <v>58</v>
          </cell>
          <cell r="B97" t="str">
            <v>058-10-A-TX-8ZO-050</v>
          </cell>
          <cell r="C97">
            <v>23</v>
          </cell>
          <cell r="D97">
            <v>4058</v>
          </cell>
          <cell r="E97" t="str">
            <v>Yes</v>
          </cell>
          <cell r="F97" t="str">
            <v>AWS - Abilene</v>
          </cell>
          <cell r="G97" t="str">
            <v>BU-021</v>
          </cell>
          <cell r="H97" t="str">
            <v>WEST TEXAS</v>
          </cell>
          <cell r="I97" t="str">
            <v>DFW/WESTTX</v>
          </cell>
          <cell r="J97" t="str">
            <v>DFW/WEST TEXAS DISTIRCT</v>
          </cell>
          <cell r="K97" t="str">
            <v>SOUTH</v>
          </cell>
          <cell r="L97" t="str">
            <v>SOUTH REGION</v>
          </cell>
        </row>
        <row r="98">
          <cell r="A98" t="str">
            <v>E11</v>
          </cell>
          <cell r="B98" t="str">
            <v>E11-10-A-NC-3PO-050</v>
          </cell>
          <cell r="C98">
            <v>524</v>
          </cell>
          <cell r="D98">
            <v>4059</v>
          </cell>
          <cell r="F98" t="str">
            <v>North Carolina Dist Adj Co</v>
          </cell>
          <cell r="G98" t="str">
            <v>BU-203</v>
          </cell>
          <cell r="H98" t="str">
            <v>FT MILL HAULING</v>
          </cell>
          <cell r="I98" t="str">
            <v>CAROLINAS</v>
          </cell>
          <cell r="J98" t="str">
            <v>CAROLINAS DISTRICT</v>
          </cell>
          <cell r="K98" t="str">
            <v>EAST</v>
          </cell>
          <cell r="L98" t="str">
            <v>EAST REGION</v>
          </cell>
        </row>
        <row r="99">
          <cell r="A99">
            <v>60</v>
          </cell>
          <cell r="B99" t="str">
            <v>060-10-A-OK-13O-050</v>
          </cell>
          <cell r="C99">
            <v>24</v>
          </cell>
          <cell r="D99">
            <v>4060</v>
          </cell>
          <cell r="E99" t="str">
            <v>Yes</v>
          </cell>
          <cell r="F99" t="str">
            <v>AWS - Oklahoma City</v>
          </cell>
          <cell r="G99" t="str">
            <v>BU-019</v>
          </cell>
          <cell r="H99" t="str">
            <v>OKLAHOMA CITY</v>
          </cell>
          <cell r="I99" t="str">
            <v>W MO/OK</v>
          </cell>
          <cell r="J99" t="str">
            <v>W MISSOURI/OKLAHOMA DISTRICT</v>
          </cell>
          <cell r="K99" t="str">
            <v>MIDWEST</v>
          </cell>
          <cell r="L99" t="str">
            <v>MIDWEST REGION</v>
          </cell>
        </row>
        <row r="100">
          <cell r="A100">
            <v>61</v>
          </cell>
          <cell r="B100" t="str">
            <v>061-10-A-OK-40O-050</v>
          </cell>
          <cell r="C100">
            <v>25</v>
          </cell>
          <cell r="D100">
            <v>4061</v>
          </cell>
          <cell r="F100" t="str">
            <v>Southeast L/F (OKC)</v>
          </cell>
          <cell r="G100" t="str">
            <v>BU-019</v>
          </cell>
          <cell r="H100" t="str">
            <v>OKLAHOMA CITY</v>
          </cell>
          <cell r="I100" t="str">
            <v>W MO/OK</v>
          </cell>
          <cell r="J100" t="str">
            <v>W MISSOURI/OKLAHOMA DISTRICT</v>
          </cell>
          <cell r="K100" t="str">
            <v>MIDWEST</v>
          </cell>
          <cell r="L100" t="str">
            <v>MIDWEST REGION</v>
          </cell>
        </row>
        <row r="101">
          <cell r="A101">
            <v>62</v>
          </cell>
          <cell r="B101" t="str">
            <v>062-10-A-OK-41O-050</v>
          </cell>
          <cell r="C101">
            <v>26</v>
          </cell>
          <cell r="D101">
            <v>4062</v>
          </cell>
          <cell r="F101" t="str">
            <v>Newcastle L/F</v>
          </cell>
          <cell r="G101" t="str">
            <v>BU-019</v>
          </cell>
          <cell r="H101" t="str">
            <v>OKLAHOMA CITY</v>
          </cell>
          <cell r="I101" t="str">
            <v>W MO/OK</v>
          </cell>
          <cell r="J101" t="str">
            <v>W MISSOURI/OKLAHOMA DISTRICT</v>
          </cell>
          <cell r="K101" t="str">
            <v>MIDWEST</v>
          </cell>
          <cell r="L101" t="str">
            <v>MIDWEST REGION</v>
          </cell>
        </row>
        <row r="102">
          <cell r="A102" t="str">
            <v>E13</v>
          </cell>
          <cell r="B102" t="str">
            <v>E13-10-A-SC-3PO-050</v>
          </cell>
          <cell r="C102">
            <v>525</v>
          </cell>
          <cell r="D102">
            <v>4063</v>
          </cell>
          <cell r="F102" t="str">
            <v>South Carolina Dist Adj Co</v>
          </cell>
          <cell r="G102" t="str">
            <v>BU-952</v>
          </cell>
          <cell r="H102" t="str">
            <v>NON-OP NORTH CAROLINA</v>
          </cell>
          <cell r="I102" t="str">
            <v>CAROLINAS</v>
          </cell>
          <cell r="J102" t="str">
            <v>CAROLINAS DISTRICT</v>
          </cell>
          <cell r="K102" t="str">
            <v>EAST</v>
          </cell>
          <cell r="L102" t="str">
            <v>EAST REGION</v>
          </cell>
        </row>
        <row r="103">
          <cell r="A103">
            <v>64</v>
          </cell>
          <cell r="B103" t="str">
            <v>064-10-A-OK-42O-050</v>
          </cell>
          <cell r="C103">
            <v>27</v>
          </cell>
          <cell r="D103">
            <v>4064</v>
          </cell>
          <cell r="F103" t="str">
            <v>Pocasset L/F</v>
          </cell>
          <cell r="G103" t="str">
            <v>BU-019</v>
          </cell>
          <cell r="H103" t="str">
            <v>OKLAHOMA CITY</v>
          </cell>
          <cell r="I103" t="str">
            <v>W MO/OK</v>
          </cell>
          <cell r="J103" t="str">
            <v>W MISSOURI/OKLAHOMA DISTRICT</v>
          </cell>
          <cell r="K103" t="str">
            <v>MIDWEST</v>
          </cell>
          <cell r="L103" t="str">
            <v>MIDWEST REGION</v>
          </cell>
        </row>
        <row r="104">
          <cell r="A104">
            <v>65</v>
          </cell>
          <cell r="B104" t="str">
            <v>065-10-A-OK-9BO-050</v>
          </cell>
          <cell r="C104">
            <v>28</v>
          </cell>
          <cell r="D104">
            <v>4065</v>
          </cell>
          <cell r="E104" t="str">
            <v>Yes</v>
          </cell>
          <cell r="F104" t="str">
            <v>AWS - Shawnee</v>
          </cell>
          <cell r="G104" t="str">
            <v>BU-022</v>
          </cell>
          <cell r="H104" t="str">
            <v>EASTERN OKLAHOMA</v>
          </cell>
          <cell r="I104" t="str">
            <v>W MO/OK</v>
          </cell>
          <cell r="J104" t="str">
            <v>W MISSOURI/OKLAHOMA DISTRICT</v>
          </cell>
          <cell r="K104" t="str">
            <v>MIDWEST</v>
          </cell>
          <cell r="L104" t="str">
            <v>MIDWEST REGION</v>
          </cell>
        </row>
        <row r="105">
          <cell r="A105">
            <v>66</v>
          </cell>
          <cell r="B105" t="str">
            <v>066-10-A-TX-8ZO-050</v>
          </cell>
          <cell r="C105">
            <v>29</v>
          </cell>
          <cell r="D105">
            <v>4066</v>
          </cell>
          <cell r="E105" t="str">
            <v>Yes</v>
          </cell>
          <cell r="F105" t="str">
            <v>AWS - Amarillo</v>
          </cell>
          <cell r="G105" t="str">
            <v>BU-021</v>
          </cell>
          <cell r="H105" t="str">
            <v>WEST TEXAS</v>
          </cell>
          <cell r="I105" t="str">
            <v>DFW/WESTTX</v>
          </cell>
          <cell r="J105" t="str">
            <v>DFW/WEST TEXAS DISTIRCT</v>
          </cell>
          <cell r="K105" t="str">
            <v>SOUTH</v>
          </cell>
          <cell r="L105" t="str">
            <v>SOUTH REGION</v>
          </cell>
        </row>
        <row r="106">
          <cell r="A106" t="str">
            <v>E14</v>
          </cell>
          <cell r="B106" t="str">
            <v>E14-10-A-VA-9BO-050</v>
          </cell>
          <cell r="C106">
            <v>526</v>
          </cell>
          <cell r="D106">
            <v>4067</v>
          </cell>
          <cell r="F106" t="str">
            <v>Virginia District Adj Co</v>
          </cell>
          <cell r="G106" t="str">
            <v>BU-972</v>
          </cell>
          <cell r="H106" t="str">
            <v>NON-OP VIRGINIA</v>
          </cell>
          <cell r="I106" t="str">
            <v>VIRGINIA</v>
          </cell>
          <cell r="J106" t="str">
            <v>VIRGINIA DISTRICT</v>
          </cell>
          <cell r="K106" t="str">
            <v>EAST</v>
          </cell>
          <cell r="L106" t="str">
            <v>EAST REGION</v>
          </cell>
        </row>
        <row r="107">
          <cell r="A107">
            <v>68</v>
          </cell>
          <cell r="B107" t="str">
            <v>068-10-A-TX-8ZO-050</v>
          </cell>
          <cell r="C107">
            <v>30</v>
          </cell>
          <cell r="D107">
            <v>4068</v>
          </cell>
          <cell r="E107" t="str">
            <v>Yes</v>
          </cell>
          <cell r="F107" t="str">
            <v>AWS - Lubbock</v>
          </cell>
          <cell r="G107" t="str">
            <v>BU-021</v>
          </cell>
          <cell r="H107" t="str">
            <v>WEST TEXAS</v>
          </cell>
          <cell r="I107" t="str">
            <v>DFW/WESTTX</v>
          </cell>
          <cell r="J107" t="str">
            <v>DFW/WEST TEXAS DISTIRCT</v>
          </cell>
          <cell r="K107" t="str">
            <v>SOUTH</v>
          </cell>
          <cell r="L107" t="str">
            <v>SOUTH REGION</v>
          </cell>
        </row>
        <row r="108">
          <cell r="A108">
            <v>69</v>
          </cell>
          <cell r="B108" t="str">
            <v>069-10-A-TX-13O-050</v>
          </cell>
          <cell r="C108">
            <v>31</v>
          </cell>
          <cell r="D108">
            <v>4069</v>
          </cell>
          <cell r="E108" t="str">
            <v>Yes</v>
          </cell>
          <cell r="F108" t="str">
            <v>AWS - Corsicana</v>
          </cell>
          <cell r="G108" t="str">
            <v>BU-018</v>
          </cell>
          <cell r="H108" t="str">
            <v>NE TEXAS</v>
          </cell>
          <cell r="I108" t="str">
            <v>ETEXAS</v>
          </cell>
          <cell r="J108" t="str">
            <v>EAST TEXAS DISTRICT</v>
          </cell>
          <cell r="K108" t="str">
            <v>SOUTH</v>
          </cell>
          <cell r="L108" t="str">
            <v>SOUTH REGION</v>
          </cell>
        </row>
        <row r="109">
          <cell r="A109">
            <v>70</v>
          </cell>
          <cell r="B109" t="str">
            <v>070-10-A-TX-13O-050</v>
          </cell>
          <cell r="C109">
            <v>32</v>
          </cell>
          <cell r="D109">
            <v>4070</v>
          </cell>
          <cell r="E109" t="str">
            <v>Yes</v>
          </cell>
          <cell r="F109" t="str">
            <v>AWS - Kilgore</v>
          </cell>
          <cell r="G109" t="str">
            <v>BU-018</v>
          </cell>
          <cell r="H109" t="str">
            <v>NE TEXAS</v>
          </cell>
          <cell r="I109" t="str">
            <v>ETEXAS</v>
          </cell>
          <cell r="J109" t="str">
            <v>EAST TEXAS DISTRICT</v>
          </cell>
          <cell r="K109" t="str">
            <v>SOUTH</v>
          </cell>
          <cell r="L109" t="str">
            <v>SOUTH REGION</v>
          </cell>
        </row>
        <row r="110">
          <cell r="A110">
            <v>71</v>
          </cell>
          <cell r="B110" t="str">
            <v>071-10-A-TX-13O-050</v>
          </cell>
          <cell r="C110">
            <v>34</v>
          </cell>
          <cell r="D110">
            <v>4071</v>
          </cell>
          <cell r="E110" t="str">
            <v>Yes</v>
          </cell>
          <cell r="F110" t="str">
            <v>AWS - Itasca</v>
          </cell>
          <cell r="G110" t="str">
            <v>BU-014</v>
          </cell>
          <cell r="H110" t="str">
            <v>S. DALLAS / ITASCA</v>
          </cell>
          <cell r="I110" t="str">
            <v>DFW/WESTTX</v>
          </cell>
          <cell r="J110" t="str">
            <v>DFW/WEST TEXAS DISTIRCT</v>
          </cell>
          <cell r="K110" t="str">
            <v>SOUTH</v>
          </cell>
          <cell r="L110" t="str">
            <v>SOUTH REGION</v>
          </cell>
        </row>
        <row r="111">
          <cell r="A111">
            <v>72</v>
          </cell>
          <cell r="B111" t="str">
            <v>072-10-A-TX-55O-050</v>
          </cell>
          <cell r="C111">
            <v>35</v>
          </cell>
          <cell r="D111">
            <v>4072</v>
          </cell>
          <cell r="F111" t="str">
            <v>Pinehill L/F</v>
          </cell>
          <cell r="G111" t="str">
            <v>BU-280</v>
          </cell>
          <cell r="H111" t="str">
            <v>NE TEXAS POST COLLECTION</v>
          </cell>
          <cell r="I111" t="str">
            <v>ETEXAS</v>
          </cell>
          <cell r="J111" t="str">
            <v>EAST TEXAS DISTRICT</v>
          </cell>
          <cell r="K111" t="str">
            <v>SOUTH</v>
          </cell>
          <cell r="L111" t="str">
            <v>SOUTH REGION</v>
          </cell>
        </row>
        <row r="112">
          <cell r="A112" t="str">
            <v>E15</v>
          </cell>
          <cell r="B112" t="str">
            <v>E15-10-A-IL-3PO-050</v>
          </cell>
          <cell r="C112">
            <v>527</v>
          </cell>
          <cell r="D112">
            <v>4073</v>
          </cell>
          <cell r="F112" t="str">
            <v>Chicago Suburban Dist Adj Co</v>
          </cell>
          <cell r="G112" t="str">
            <v>BU-937</v>
          </cell>
          <cell r="H112" t="str">
            <v>NON-OP CHICAGO SUBURBAN</v>
          </cell>
          <cell r="I112" t="str">
            <v>CHICAGO</v>
          </cell>
          <cell r="J112" t="str">
            <v>CHICAGO DISTRICT</v>
          </cell>
          <cell r="K112" t="str">
            <v>MIDWEST</v>
          </cell>
          <cell r="L112" t="str">
            <v>MIDWEST REGION</v>
          </cell>
        </row>
        <row r="113">
          <cell r="A113">
            <v>74</v>
          </cell>
          <cell r="B113" t="str">
            <v>074-10-A-TX-89O-050</v>
          </cell>
          <cell r="C113">
            <v>36</v>
          </cell>
          <cell r="D113">
            <v>4074</v>
          </cell>
          <cell r="F113" t="str">
            <v>Pleasant Oaks L/F</v>
          </cell>
          <cell r="G113" t="str">
            <v>BU-280</v>
          </cell>
          <cell r="H113" t="str">
            <v>NE TEXAS POST COLLECTION</v>
          </cell>
          <cell r="I113" t="str">
            <v>ETEXAS</v>
          </cell>
          <cell r="J113" t="str">
            <v>EAST TEXAS DISTRICT</v>
          </cell>
          <cell r="K113" t="str">
            <v>SOUTH</v>
          </cell>
          <cell r="L113" t="str">
            <v>SOUTH REGION</v>
          </cell>
        </row>
        <row r="114">
          <cell r="A114">
            <v>75</v>
          </cell>
          <cell r="B114" t="str">
            <v>075-10-A-TX-A7O-050</v>
          </cell>
          <cell r="C114">
            <v>37</v>
          </cell>
          <cell r="D114">
            <v>4075</v>
          </cell>
          <cell r="F114" t="str">
            <v>Greenwood Farms L/F</v>
          </cell>
          <cell r="G114" t="str">
            <v>BU-280</v>
          </cell>
          <cell r="H114" t="str">
            <v>NE TEXAS POST COLLECTION</v>
          </cell>
          <cell r="I114" t="str">
            <v>ETEXAS</v>
          </cell>
          <cell r="J114" t="str">
            <v>EAST TEXAS DISTRICT</v>
          </cell>
          <cell r="K114" t="str">
            <v>SOUTH</v>
          </cell>
          <cell r="L114" t="str">
            <v>SOUTH REGION</v>
          </cell>
        </row>
        <row r="115">
          <cell r="A115">
            <v>76</v>
          </cell>
          <cell r="B115" t="str">
            <v>076-10-A-TX-57O-050</v>
          </cell>
          <cell r="C115">
            <v>38</v>
          </cell>
          <cell r="D115">
            <v>4076</v>
          </cell>
          <cell r="F115" t="str">
            <v>Ellis County L/F</v>
          </cell>
          <cell r="G115" t="str">
            <v>BU-280</v>
          </cell>
          <cell r="H115" t="str">
            <v>NE TEXAS POST COLLECTION</v>
          </cell>
          <cell r="I115" t="str">
            <v>ETEXAS</v>
          </cell>
          <cell r="J115" t="str">
            <v>EAST TEXAS DISTRICT</v>
          </cell>
          <cell r="K115" t="str">
            <v>SOUTH</v>
          </cell>
          <cell r="L115" t="str">
            <v>SOUTH REGION</v>
          </cell>
        </row>
        <row r="116">
          <cell r="A116">
            <v>77</v>
          </cell>
          <cell r="B116" t="str">
            <v>077-10-A-TX-55O-050</v>
          </cell>
          <cell r="C116">
            <v>39</v>
          </cell>
          <cell r="D116">
            <v>4077</v>
          </cell>
          <cell r="F116" t="str">
            <v>Royal Oaks L/F</v>
          </cell>
          <cell r="G116" t="str">
            <v>BU-280</v>
          </cell>
          <cell r="H116" t="str">
            <v>NE TEXAS POST COLLECTION</v>
          </cell>
          <cell r="I116" t="str">
            <v>ETEXAS</v>
          </cell>
          <cell r="J116" t="str">
            <v>EAST TEXAS DISTRICT</v>
          </cell>
          <cell r="K116" t="str">
            <v>SOUTH</v>
          </cell>
          <cell r="L116" t="str">
            <v>SOUTH REGION</v>
          </cell>
        </row>
        <row r="117">
          <cell r="A117" t="str">
            <v>E16</v>
          </cell>
          <cell r="B117" t="str">
            <v>E16-10-A-MN-3PO-050</v>
          </cell>
          <cell r="C117">
            <v>528</v>
          </cell>
          <cell r="D117">
            <v>4078</v>
          </cell>
          <cell r="F117" t="str">
            <v>Minnesota District Adj Co</v>
          </cell>
          <cell r="G117" t="str">
            <v>BU-948</v>
          </cell>
          <cell r="H117" t="str">
            <v>NON-OP MINNESOTA</v>
          </cell>
          <cell r="I117" t="str">
            <v>MINNESOTA</v>
          </cell>
          <cell r="J117" t="str">
            <v>MINNESOTA DISTRICT</v>
          </cell>
          <cell r="K117" t="str">
            <v>MIDWEST</v>
          </cell>
          <cell r="L117" t="str">
            <v>MIDWEST REGION</v>
          </cell>
        </row>
        <row r="118">
          <cell r="A118">
            <v>79</v>
          </cell>
          <cell r="B118" t="str">
            <v>079-10-A-TX-13O-050</v>
          </cell>
          <cell r="C118">
            <v>40</v>
          </cell>
          <cell r="D118">
            <v>4079</v>
          </cell>
          <cell r="E118" t="str">
            <v>Yes</v>
          </cell>
          <cell r="F118" t="str">
            <v>AWS - Plano</v>
          </cell>
          <cell r="G118" t="str">
            <v>BU-016</v>
          </cell>
          <cell r="H118" t="str">
            <v>NORTH DALLAS</v>
          </cell>
          <cell r="I118" t="str">
            <v>DFW/WESTTX</v>
          </cell>
          <cell r="J118" t="str">
            <v>DFW/WEST TEXAS DISTIRCT</v>
          </cell>
          <cell r="K118" t="str">
            <v>SOUTH</v>
          </cell>
          <cell r="L118" t="str">
            <v>SOUTH REGION</v>
          </cell>
        </row>
        <row r="119">
          <cell r="A119">
            <v>80</v>
          </cell>
          <cell r="B119" t="str">
            <v>080-10-A-OH-32O-050</v>
          </cell>
          <cell r="C119">
            <v>41</v>
          </cell>
          <cell r="D119">
            <v>4080</v>
          </cell>
          <cell r="F119" t="str">
            <v>Williams County L/F</v>
          </cell>
          <cell r="G119" t="str">
            <v>BU-069</v>
          </cell>
          <cell r="H119" t="str">
            <v>BRYAN</v>
          </cell>
          <cell r="I119" t="str">
            <v>INDIANA</v>
          </cell>
          <cell r="J119" t="str">
            <v>INDIANA DISTRICT</v>
          </cell>
          <cell r="K119" t="str">
            <v>MIDWEST</v>
          </cell>
          <cell r="L119" t="str">
            <v>MIDWEST REGION</v>
          </cell>
        </row>
        <row r="120">
          <cell r="A120" t="str">
            <v>E18</v>
          </cell>
          <cell r="B120" t="str">
            <v>E18-10-A-NY-3PO-050</v>
          </cell>
          <cell r="C120">
            <v>529</v>
          </cell>
          <cell r="D120">
            <v>4081</v>
          </cell>
          <cell r="F120" t="str">
            <v>New York District Adj Co</v>
          </cell>
          <cell r="G120" t="str">
            <v>BU-958</v>
          </cell>
          <cell r="H120" t="str">
            <v>NON-OP EASTERN NEWYORK</v>
          </cell>
          <cell r="I120" t="str">
            <v>NEW YORK</v>
          </cell>
          <cell r="J120" t="str">
            <v>NEW YORK DISTRICT</v>
          </cell>
          <cell r="K120" t="str">
            <v>EAST</v>
          </cell>
          <cell r="L120" t="str">
            <v>EAST REGION</v>
          </cell>
        </row>
        <row r="121">
          <cell r="A121" t="str">
            <v>E19</v>
          </cell>
          <cell r="B121" t="str">
            <v>E19-10-A-FL-3PO-050</v>
          </cell>
          <cell r="C121">
            <v>530</v>
          </cell>
          <cell r="D121">
            <v>4082</v>
          </cell>
          <cell r="F121" t="str">
            <v>Gulf Coast District Adj Co</v>
          </cell>
          <cell r="G121" t="str">
            <v>BU-942</v>
          </cell>
          <cell r="H121" t="str">
            <v>NON-OP GULF COAST</v>
          </cell>
          <cell r="I121" t="str">
            <v>GULFCOAST</v>
          </cell>
          <cell r="J121" t="str">
            <v>GULF COAST DISTRICT</v>
          </cell>
          <cell r="K121" t="str">
            <v>SOUTH</v>
          </cell>
          <cell r="L121" t="str">
            <v>SOUTH REGION</v>
          </cell>
        </row>
        <row r="122">
          <cell r="A122" t="str">
            <v>E20</v>
          </cell>
          <cell r="B122" t="str">
            <v>E20-10-A-GA-3PO-050</v>
          </cell>
          <cell r="C122">
            <v>531</v>
          </cell>
          <cell r="D122">
            <v>4083</v>
          </cell>
          <cell r="F122" t="str">
            <v>South Georgia District Adj Co</v>
          </cell>
          <cell r="G122" t="str">
            <v>BU-968</v>
          </cell>
          <cell r="H122" t="str">
            <v>NON-OP SOUTHERN GEORGIA</v>
          </cell>
          <cell r="I122" t="str">
            <v>GEORGIA</v>
          </cell>
          <cell r="J122" t="str">
            <v>GEORGIA DISTRICT</v>
          </cell>
          <cell r="K122" t="str">
            <v>SOUTH</v>
          </cell>
          <cell r="L122" t="str">
            <v>SOUTH REGION</v>
          </cell>
        </row>
        <row r="123">
          <cell r="A123" t="str">
            <v>E21</v>
          </cell>
          <cell r="B123" t="str">
            <v>E21-10-A-UT-3PO-050</v>
          </cell>
          <cell r="C123">
            <v>532</v>
          </cell>
          <cell r="D123">
            <v>4084</v>
          </cell>
          <cell r="F123" t="str">
            <v>Utah Idaho District Adj Co</v>
          </cell>
          <cell r="G123" t="str">
            <v>BU-971</v>
          </cell>
          <cell r="H123" t="str">
            <v>NON-OP UTAH DISTRICT</v>
          </cell>
          <cell r="I123" t="str">
            <v>MOUNTAIN</v>
          </cell>
          <cell r="J123" t="str">
            <v>MOUNTAIN DISTRICT</v>
          </cell>
          <cell r="K123" t="str">
            <v>WEST</v>
          </cell>
          <cell r="L123" t="str">
            <v>WEST REGION</v>
          </cell>
        </row>
        <row r="124">
          <cell r="A124" t="str">
            <v>E22</v>
          </cell>
          <cell r="B124" t="str">
            <v>E22-10-A-CA-3PO-050</v>
          </cell>
          <cell r="C124">
            <v>533</v>
          </cell>
          <cell r="D124">
            <v>4085</v>
          </cell>
          <cell r="F124" t="str">
            <v>Bay Area District Adj Co</v>
          </cell>
          <cell r="G124" t="str">
            <v>BU-932</v>
          </cell>
          <cell r="H124" t="str">
            <v>NON-OP BAY AREA</v>
          </cell>
          <cell r="I124" t="str">
            <v>BAYAREA</v>
          </cell>
          <cell r="J124" t="str">
            <v>BAY AREA DISTRICT</v>
          </cell>
          <cell r="K124" t="str">
            <v>WEST</v>
          </cell>
          <cell r="L124" t="str">
            <v>WEST REGION</v>
          </cell>
        </row>
        <row r="125">
          <cell r="A125" t="str">
            <v>E23</v>
          </cell>
          <cell r="B125" t="str">
            <v>E23-10-A-CA-3PO-050</v>
          </cell>
          <cell r="C125">
            <v>534</v>
          </cell>
          <cell r="D125">
            <v>4086</v>
          </cell>
          <cell r="F125" t="str">
            <v>NoCal District Adjustment Co</v>
          </cell>
          <cell r="G125" t="str">
            <v>BU-951</v>
          </cell>
          <cell r="H125" t="str">
            <v>NON-OP NORTH CALIFORNIA</v>
          </cell>
          <cell r="I125" t="str">
            <v>CCALIF</v>
          </cell>
          <cell r="J125" t="str">
            <v>CENTRAL CALIFORNIA DISTRICT</v>
          </cell>
          <cell r="K125" t="str">
            <v>WEST</v>
          </cell>
          <cell r="L125" t="str">
            <v>WEST REGION</v>
          </cell>
        </row>
        <row r="126">
          <cell r="A126" t="str">
            <v>E24</v>
          </cell>
          <cell r="B126" t="str">
            <v>E24-10-A-WA-3PO-050</v>
          </cell>
          <cell r="C126">
            <v>535</v>
          </cell>
          <cell r="D126">
            <v>4087</v>
          </cell>
          <cell r="F126" t="str">
            <v>Washington District Adj Co</v>
          </cell>
          <cell r="G126" t="str">
            <v>BU-967</v>
          </cell>
          <cell r="H126" t="str">
            <v>NON-OP SEATTLE</v>
          </cell>
          <cell r="I126" t="str">
            <v>WASHINGTON</v>
          </cell>
          <cell r="J126" t="str">
            <v>WASHINGTON DISTRICT</v>
          </cell>
          <cell r="K126" t="str">
            <v>WEST</v>
          </cell>
          <cell r="L126" t="str">
            <v>WEST REGION</v>
          </cell>
        </row>
        <row r="127">
          <cell r="A127" t="str">
            <v>E25</v>
          </cell>
          <cell r="B127" t="str">
            <v>E25-10-A-MD-9BO-050</v>
          </cell>
          <cell r="C127">
            <v>536</v>
          </cell>
          <cell r="D127">
            <v>4088</v>
          </cell>
          <cell r="F127" t="str">
            <v>Chesapeake District Adj Co</v>
          </cell>
          <cell r="G127" t="str">
            <v>BU-935</v>
          </cell>
          <cell r="H127" t="str">
            <v>NON-OP CHESAPEAKE</v>
          </cell>
          <cell r="I127" t="str">
            <v>CHESAPEAKE</v>
          </cell>
          <cell r="J127" t="str">
            <v>CHESAPEAKE DISTRICT</v>
          </cell>
          <cell r="K127" t="str">
            <v>EAST</v>
          </cell>
          <cell r="L127" t="str">
            <v>EAST REGION</v>
          </cell>
        </row>
        <row r="128">
          <cell r="A128" t="str">
            <v>E27</v>
          </cell>
          <cell r="B128" t="str">
            <v>E27-10-A-IL-3PO-050</v>
          </cell>
          <cell r="C128">
            <v>537</v>
          </cell>
          <cell r="D128">
            <v>4089</v>
          </cell>
          <cell r="F128" t="str">
            <v>Chicago Metro District Adj Co</v>
          </cell>
          <cell r="G128" t="str">
            <v>BU-937</v>
          </cell>
          <cell r="H128" t="str">
            <v>NON-OP CHICAGO SUBURBAN</v>
          </cell>
          <cell r="I128" t="str">
            <v>CHICAGO</v>
          </cell>
          <cell r="J128" t="str">
            <v>CHICAGO DISTRICT</v>
          </cell>
          <cell r="K128" t="str">
            <v>MIDWEST</v>
          </cell>
          <cell r="L128" t="str">
            <v>MIDWEST REGION</v>
          </cell>
        </row>
        <row r="129">
          <cell r="A129" t="str">
            <v>E28</v>
          </cell>
          <cell r="B129" t="str">
            <v>E28-10-A-IL-3PO-050</v>
          </cell>
          <cell r="C129">
            <v>538</v>
          </cell>
          <cell r="D129">
            <v>4090</v>
          </cell>
          <cell r="F129" t="str">
            <v>Western Ill District Adj Co</v>
          </cell>
          <cell r="G129" t="str">
            <v>BU-975</v>
          </cell>
          <cell r="H129" t="str">
            <v>NON-OP WESTERN ILLINOIS/IOWA</v>
          </cell>
          <cell r="I129" t="str">
            <v>WILLINOIS</v>
          </cell>
          <cell r="J129" t="str">
            <v>WESTERN ILLINOIS DISTRICT</v>
          </cell>
          <cell r="K129" t="str">
            <v>MIDWEST</v>
          </cell>
          <cell r="L129" t="str">
            <v>MIDWEST REGION</v>
          </cell>
        </row>
        <row r="130">
          <cell r="A130">
            <v>91</v>
          </cell>
          <cell r="B130" t="str">
            <v>091-10-A-OH-13O-050</v>
          </cell>
          <cell r="C130">
            <v>42</v>
          </cell>
          <cell r="D130">
            <v>4091</v>
          </cell>
          <cell r="E130" t="str">
            <v>Yes</v>
          </cell>
          <cell r="F130" t="str">
            <v>AWS - Bryan</v>
          </cell>
          <cell r="G130" t="str">
            <v>BU-069</v>
          </cell>
          <cell r="H130" t="str">
            <v>BRYAN</v>
          </cell>
          <cell r="I130" t="str">
            <v>INDIANA</v>
          </cell>
          <cell r="J130" t="str">
            <v>INDIANA DISTRICT</v>
          </cell>
          <cell r="K130" t="str">
            <v>MIDWEST</v>
          </cell>
          <cell r="L130" t="str">
            <v>MIDWEST REGION</v>
          </cell>
        </row>
        <row r="131">
          <cell r="A131" t="str">
            <v>E29</v>
          </cell>
          <cell r="B131" t="str">
            <v>E29-10-A-OH-3PO-050</v>
          </cell>
          <cell r="C131">
            <v>539</v>
          </cell>
          <cell r="D131">
            <v>4092</v>
          </cell>
          <cell r="F131" t="str">
            <v>Eastern Ohio District Adj Co</v>
          </cell>
          <cell r="G131" t="str">
            <v>BU-978</v>
          </cell>
          <cell r="H131" t="str">
            <v>NON-OP WESTERN PENNSYLVANIA</v>
          </cell>
          <cell r="I131" t="str">
            <v>WPENN</v>
          </cell>
          <cell r="J131" t="str">
            <v>WESTERN PENNSYLVANIA DISTRICT</v>
          </cell>
          <cell r="K131" t="str">
            <v>EAST</v>
          </cell>
          <cell r="L131" t="str">
            <v>EAST REGION</v>
          </cell>
        </row>
        <row r="132">
          <cell r="A132">
            <v>93</v>
          </cell>
          <cell r="B132" t="str">
            <v>093-10-A-MA-13O-050</v>
          </cell>
          <cell r="C132">
            <v>43</v>
          </cell>
          <cell r="D132">
            <v>4093</v>
          </cell>
          <cell r="F132" t="str">
            <v>Peabody T/S</v>
          </cell>
          <cell r="G132" t="str">
            <v>BU-139</v>
          </cell>
          <cell r="H132" t="str">
            <v>BOSTON</v>
          </cell>
          <cell r="I132" t="str">
            <v>NEWENG</v>
          </cell>
          <cell r="J132" t="str">
            <v>NEW ENGLAND DISTRICT</v>
          </cell>
          <cell r="K132" t="str">
            <v>EAST</v>
          </cell>
          <cell r="L132" t="str">
            <v>EAST REGION</v>
          </cell>
        </row>
        <row r="133">
          <cell r="A133">
            <v>94</v>
          </cell>
          <cell r="B133" t="str">
            <v>094-10-A-MA-8OO-050</v>
          </cell>
          <cell r="C133">
            <v>44</v>
          </cell>
          <cell r="D133">
            <v>4094</v>
          </cell>
          <cell r="E133" t="str">
            <v>Yes</v>
          </cell>
          <cell r="F133" t="str">
            <v>AWS - Boston - Revere</v>
          </cell>
          <cell r="G133" t="str">
            <v>BU-139</v>
          </cell>
          <cell r="H133" t="str">
            <v>BOSTON</v>
          </cell>
          <cell r="I133" t="str">
            <v>NEWENG</v>
          </cell>
          <cell r="J133" t="str">
            <v>NEW ENGLAND DISTRICT</v>
          </cell>
          <cell r="K133" t="str">
            <v>EAST</v>
          </cell>
          <cell r="L133" t="str">
            <v>EAST REGION</v>
          </cell>
        </row>
        <row r="134">
          <cell r="A134">
            <v>95</v>
          </cell>
          <cell r="B134" t="str">
            <v>095-10-A-MA-8OO-050</v>
          </cell>
          <cell r="C134">
            <v>45</v>
          </cell>
          <cell r="D134">
            <v>4095</v>
          </cell>
          <cell r="E134" t="str">
            <v>Yes</v>
          </cell>
          <cell r="F134" t="str">
            <v>AWS - Tyngsboro</v>
          </cell>
          <cell r="G134" t="str">
            <v>BU-141</v>
          </cell>
          <cell r="H134" t="str">
            <v>TYNGSBORO</v>
          </cell>
          <cell r="I134" t="str">
            <v>NEWENG</v>
          </cell>
          <cell r="J134" t="str">
            <v>NEW ENGLAND DISTRICT</v>
          </cell>
          <cell r="K134" t="str">
            <v>EAST</v>
          </cell>
          <cell r="L134" t="str">
            <v>EAST REGION</v>
          </cell>
        </row>
        <row r="135">
          <cell r="A135">
            <v>96</v>
          </cell>
          <cell r="B135" t="str">
            <v>096-10-A-MA-8OO-050</v>
          </cell>
          <cell r="C135">
            <v>46</v>
          </cell>
          <cell r="D135">
            <v>4096</v>
          </cell>
          <cell r="E135" t="str">
            <v>Yes</v>
          </cell>
          <cell r="F135" t="str">
            <v>AWS - Cape Cod</v>
          </cell>
          <cell r="G135" t="str">
            <v>BU-132</v>
          </cell>
          <cell r="H135" t="str">
            <v>CAPE COD</v>
          </cell>
          <cell r="I135" t="str">
            <v>NEWENG</v>
          </cell>
          <cell r="J135" t="str">
            <v>NEW ENGLAND DISTRICT</v>
          </cell>
          <cell r="K135" t="str">
            <v>EAST</v>
          </cell>
          <cell r="L135" t="str">
            <v>EAST REGION</v>
          </cell>
        </row>
        <row r="136">
          <cell r="A136">
            <v>97</v>
          </cell>
          <cell r="B136" t="str">
            <v>097-10-A-MA-8OO-050</v>
          </cell>
          <cell r="C136">
            <v>47</v>
          </cell>
          <cell r="D136">
            <v>4097</v>
          </cell>
          <cell r="E136" t="str">
            <v>Yes</v>
          </cell>
          <cell r="F136" t="str">
            <v>AWS - Fall River</v>
          </cell>
          <cell r="G136" t="str">
            <v>BU-134</v>
          </cell>
          <cell r="H136" t="str">
            <v>FALL RIVER</v>
          </cell>
          <cell r="I136" t="str">
            <v>NEWENG</v>
          </cell>
          <cell r="J136" t="str">
            <v>NEW ENGLAND DISTRICT</v>
          </cell>
          <cell r="K136" t="str">
            <v>EAST</v>
          </cell>
          <cell r="L136" t="str">
            <v>EAST REGION</v>
          </cell>
        </row>
        <row r="137">
          <cell r="A137">
            <v>98</v>
          </cell>
          <cell r="B137" t="str">
            <v>098-10-A-MA-8OO-050</v>
          </cell>
          <cell r="C137">
            <v>48</v>
          </cell>
          <cell r="D137">
            <v>4098</v>
          </cell>
          <cell r="E137" t="str">
            <v>Yes</v>
          </cell>
          <cell r="F137" t="str">
            <v>AWS - Martha's Vineyard</v>
          </cell>
          <cell r="G137" t="str">
            <v>BU-132</v>
          </cell>
          <cell r="H137" t="str">
            <v>CAPE COD</v>
          </cell>
          <cell r="I137" t="str">
            <v>NEWENG</v>
          </cell>
          <cell r="J137" t="str">
            <v>NEW ENGLAND DISTRICT</v>
          </cell>
          <cell r="K137" t="str">
            <v>EAST</v>
          </cell>
          <cell r="L137" t="str">
            <v>EAST REGION</v>
          </cell>
        </row>
        <row r="138">
          <cell r="A138" t="str">
            <v>E30</v>
          </cell>
          <cell r="B138" t="str">
            <v>E30-10-A-IN-8WO-050</v>
          </cell>
          <cell r="C138">
            <v>540</v>
          </cell>
          <cell r="D138">
            <v>4099</v>
          </cell>
          <cell r="F138" t="str">
            <v>Indiana District Adj Co</v>
          </cell>
          <cell r="G138" t="str">
            <v>BU-981</v>
          </cell>
          <cell r="H138" t="str">
            <v>NON-OP INDIANA</v>
          </cell>
          <cell r="I138" t="str">
            <v>INDIANA</v>
          </cell>
          <cell r="J138" t="str">
            <v>INDIANA DISTRICT</v>
          </cell>
          <cell r="K138" t="str">
            <v>MIDWEST</v>
          </cell>
          <cell r="L138" t="str">
            <v>MIDWEST REGION</v>
          </cell>
        </row>
        <row r="139">
          <cell r="A139">
            <v>100</v>
          </cell>
          <cell r="B139" t="str">
            <v>100-10-A-MA-8OO-050</v>
          </cell>
          <cell r="C139">
            <v>49</v>
          </cell>
          <cell r="D139">
            <v>4100</v>
          </cell>
          <cell r="E139" t="str">
            <v>Yes</v>
          </cell>
          <cell r="F139" t="str">
            <v>AWS - Boston - Quincy</v>
          </cell>
          <cell r="G139" t="str">
            <v>BU-139</v>
          </cell>
          <cell r="H139" t="str">
            <v>BOSTON</v>
          </cell>
          <cell r="I139" t="str">
            <v>NEWENG</v>
          </cell>
          <cell r="J139" t="str">
            <v>NEW ENGLAND DISTRICT</v>
          </cell>
          <cell r="K139" t="str">
            <v>EAST</v>
          </cell>
          <cell r="L139" t="str">
            <v>EAST REGION</v>
          </cell>
        </row>
        <row r="140">
          <cell r="A140">
            <v>101</v>
          </cell>
          <cell r="B140" t="str">
            <v>101-10-A-MA-4KO-050</v>
          </cell>
          <cell r="C140">
            <v>50</v>
          </cell>
          <cell r="D140">
            <v>4101</v>
          </cell>
          <cell r="F140" t="str">
            <v>F.P. McNamara Rubbish Remvl</v>
          </cell>
          <cell r="G140" t="str">
            <v>BU-127</v>
          </cell>
          <cell r="H140" t="str">
            <v>SPRINGFIELD MA</v>
          </cell>
          <cell r="I140" t="str">
            <v>NEWENG</v>
          </cell>
          <cell r="J140" t="str">
            <v>NEW ENGLAND DISTRICT</v>
          </cell>
          <cell r="K140" t="str">
            <v>EAST</v>
          </cell>
          <cell r="L140" t="str">
            <v>EAST REGION</v>
          </cell>
        </row>
        <row r="141">
          <cell r="A141" t="str">
            <v>E31</v>
          </cell>
          <cell r="B141" t="str">
            <v>E31-10-A-OH-3PO-050</v>
          </cell>
          <cell r="C141">
            <v>541</v>
          </cell>
          <cell r="D141">
            <v>4102</v>
          </cell>
          <cell r="F141" t="str">
            <v>Northern Ohio District Adj Co</v>
          </cell>
          <cell r="G141" t="str">
            <v>BU-956</v>
          </cell>
          <cell r="H141" t="str">
            <v>NON-OP NORTHERN OHIO</v>
          </cell>
          <cell r="I141" t="str">
            <v>OHIO</v>
          </cell>
          <cell r="J141" t="str">
            <v>OHIO DISTRICT</v>
          </cell>
          <cell r="K141" t="str">
            <v>EAST</v>
          </cell>
          <cell r="L141" t="str">
            <v>EAST REGION</v>
          </cell>
        </row>
        <row r="142">
          <cell r="A142" t="str">
            <v>E32</v>
          </cell>
          <cell r="B142" t="str">
            <v>E32-10-A-MI-3PO-050</v>
          </cell>
          <cell r="C142">
            <v>542</v>
          </cell>
          <cell r="D142">
            <v>4103</v>
          </cell>
          <cell r="F142" t="str">
            <v>Western Mich District Adj Co</v>
          </cell>
          <cell r="G142" t="str">
            <v>BU-940</v>
          </cell>
          <cell r="H142" t="str">
            <v>NON-OP EASTERN MICHIGAN</v>
          </cell>
          <cell r="I142" t="str">
            <v>MICHIGAN</v>
          </cell>
          <cell r="J142" t="str">
            <v>MICHIGAN DISTRICT</v>
          </cell>
          <cell r="K142" t="str">
            <v>MIDWEST</v>
          </cell>
          <cell r="L142" t="str">
            <v>MIDWEST REGION</v>
          </cell>
        </row>
        <row r="143">
          <cell r="A143" t="str">
            <v>E33</v>
          </cell>
          <cell r="B143" t="str">
            <v>E33-10-A-OH-3PO-050</v>
          </cell>
          <cell r="C143">
            <v>543</v>
          </cell>
          <cell r="D143">
            <v>4104</v>
          </cell>
          <cell r="F143" t="str">
            <v>Western Ohio District Adj Co</v>
          </cell>
          <cell r="G143" t="str">
            <v>BU-938</v>
          </cell>
          <cell r="H143" t="str">
            <v>NON-OP CENTRAL OHIO</v>
          </cell>
          <cell r="I143" t="str">
            <v>OHIO</v>
          </cell>
          <cell r="J143" t="str">
            <v>OHIO DISTRICT</v>
          </cell>
          <cell r="K143" t="str">
            <v>EAST</v>
          </cell>
          <cell r="L143" t="str">
            <v>EAST REGION</v>
          </cell>
        </row>
        <row r="144">
          <cell r="A144">
            <v>105</v>
          </cell>
          <cell r="B144" t="str">
            <v>105-10-A-MA-13O-050</v>
          </cell>
          <cell r="C144">
            <v>51</v>
          </cell>
          <cell r="D144">
            <v>4105</v>
          </cell>
          <cell r="F144" t="str">
            <v>Howard T/S</v>
          </cell>
          <cell r="G144" t="str">
            <v>BU-139</v>
          </cell>
          <cell r="H144" t="str">
            <v>BOSTON</v>
          </cell>
          <cell r="I144" t="str">
            <v>NEWENG</v>
          </cell>
          <cell r="J144" t="str">
            <v>NEW ENGLAND DISTRICT</v>
          </cell>
          <cell r="K144" t="str">
            <v>EAST</v>
          </cell>
          <cell r="L144" t="str">
            <v>EAST REGION</v>
          </cell>
        </row>
        <row r="145">
          <cell r="A145" t="str">
            <v>E34</v>
          </cell>
          <cell r="B145" t="str">
            <v>E34-10-A-MO-06O-050</v>
          </cell>
          <cell r="C145">
            <v>544</v>
          </cell>
          <cell r="D145">
            <v>4106</v>
          </cell>
          <cell r="F145" t="str">
            <v>Heartland District Adj Co</v>
          </cell>
          <cell r="G145" t="str">
            <v>BU-960</v>
          </cell>
          <cell r="H145" t="str">
            <v>NON-OP OKLAHOMA / WEST TEXAS</v>
          </cell>
          <cell r="I145" t="str">
            <v>W MO/OK</v>
          </cell>
          <cell r="J145" t="str">
            <v>W MISSOURI/OKLAHOMA DISTRICT</v>
          </cell>
          <cell r="K145" t="str">
            <v>MIDWEST</v>
          </cell>
          <cell r="L145" t="str">
            <v>MIDWEST REGION</v>
          </cell>
        </row>
        <row r="146">
          <cell r="A146" t="str">
            <v>E35</v>
          </cell>
          <cell r="B146" t="str">
            <v>E35-10-A-PA-8AO-050</v>
          </cell>
          <cell r="C146">
            <v>545</v>
          </cell>
          <cell r="D146">
            <v>4107</v>
          </cell>
          <cell r="F146" t="str">
            <v>East Penn District Adj Co</v>
          </cell>
          <cell r="G146" t="str">
            <v>BU-941</v>
          </cell>
          <cell r="H146" t="str">
            <v>NON-OP EASTERN PENNSYLVANIA</v>
          </cell>
          <cell r="I146" t="str">
            <v>EPENN</v>
          </cell>
          <cell r="J146" t="str">
            <v>EASTERN PENNSYLVANIA DISTRICT</v>
          </cell>
          <cell r="K146" t="str">
            <v>EAST</v>
          </cell>
          <cell r="L146" t="str">
            <v>EAST REGION</v>
          </cell>
        </row>
        <row r="147">
          <cell r="A147" t="str">
            <v>E36</v>
          </cell>
          <cell r="B147" t="str">
            <v>E36-10-A-NJ-3PO-050</v>
          </cell>
          <cell r="C147">
            <v>546</v>
          </cell>
          <cell r="D147">
            <v>4108</v>
          </cell>
          <cell r="F147" t="str">
            <v>New Jersey District Adj Co</v>
          </cell>
          <cell r="G147" t="str">
            <v>BU-955</v>
          </cell>
          <cell r="H147" t="str">
            <v>NON-OP NEW JERSEY</v>
          </cell>
          <cell r="I147" t="str">
            <v>EPENN</v>
          </cell>
          <cell r="J147" t="str">
            <v>EASTERN PENNSYLVANIA DISTRICT</v>
          </cell>
          <cell r="K147" t="str">
            <v>EAST</v>
          </cell>
          <cell r="L147" t="str">
            <v>EAST REGION</v>
          </cell>
        </row>
        <row r="148">
          <cell r="A148" t="str">
            <v>E37</v>
          </cell>
          <cell r="B148" t="str">
            <v>E37-10-A-NY-3PO-050</v>
          </cell>
          <cell r="C148">
            <v>547</v>
          </cell>
          <cell r="D148">
            <v>4109</v>
          </cell>
          <cell r="F148" t="str">
            <v>NY Metro District Adj Co</v>
          </cell>
          <cell r="G148" t="str">
            <v>BU-957</v>
          </cell>
          <cell r="H148" t="str">
            <v>NON-OP NEW YORK CITY METRO</v>
          </cell>
          <cell r="I148" t="str">
            <v>NEW YORK</v>
          </cell>
          <cell r="J148" t="str">
            <v>NEW YORK DISTRICT</v>
          </cell>
          <cell r="K148" t="str">
            <v>EAST</v>
          </cell>
          <cell r="L148" t="str">
            <v>EAST REGION</v>
          </cell>
        </row>
        <row r="149">
          <cell r="A149" t="str">
            <v>E38</v>
          </cell>
          <cell r="B149" t="str">
            <v>E38-10-A-GA-9BO-050</v>
          </cell>
          <cell r="C149">
            <v>548</v>
          </cell>
          <cell r="D149">
            <v>4110</v>
          </cell>
          <cell r="F149" t="str">
            <v>Atlanta District Adj Co</v>
          </cell>
          <cell r="G149" t="str">
            <v>BU-931</v>
          </cell>
          <cell r="H149" t="str">
            <v>NON-OP ATLANTA</v>
          </cell>
          <cell r="I149" t="str">
            <v>GEORGIA</v>
          </cell>
          <cell r="J149" t="str">
            <v>GEORGIA DISTRICT</v>
          </cell>
          <cell r="K149" t="str">
            <v>SOUTH</v>
          </cell>
          <cell r="L149" t="str">
            <v>SOUTH REGION</v>
          </cell>
        </row>
        <row r="150">
          <cell r="A150">
            <v>111</v>
          </cell>
          <cell r="B150" t="str">
            <v>111-10-A-NY-C1O-050</v>
          </cell>
          <cell r="C150">
            <v>52</v>
          </cell>
          <cell r="D150">
            <v>4111</v>
          </cell>
          <cell r="E150" t="str">
            <v>Yes</v>
          </cell>
          <cell r="F150" t="str">
            <v>AWS - Buffalo</v>
          </cell>
          <cell r="G150" t="str">
            <v>BU-195</v>
          </cell>
          <cell r="H150" t="str">
            <v>BUFFALO COLLECTION</v>
          </cell>
          <cell r="I150" t="str">
            <v>WPENN</v>
          </cell>
          <cell r="J150" t="str">
            <v>WESTERN PENNSYLVANIA DISTRICT</v>
          </cell>
          <cell r="K150" t="str">
            <v>EAST</v>
          </cell>
          <cell r="L150" t="str">
            <v>EAST REGION</v>
          </cell>
        </row>
        <row r="151">
          <cell r="A151" t="str">
            <v>E39</v>
          </cell>
          <cell r="B151" t="str">
            <v>E39-10-A-FL-3PO-050</v>
          </cell>
          <cell r="C151">
            <v>549</v>
          </cell>
          <cell r="D151">
            <v>4112</v>
          </cell>
          <cell r="F151" t="str">
            <v>Florida District Adj Co</v>
          </cell>
          <cell r="G151" t="str">
            <v>BU-953</v>
          </cell>
          <cell r="H151" t="str">
            <v>NON-OP SOUTH FLORIDA</v>
          </cell>
          <cell r="I151" t="str">
            <v>GULFCOAST</v>
          </cell>
          <cell r="J151" t="str">
            <v>GULF COAST DISTRICT</v>
          </cell>
          <cell r="K151" t="str">
            <v>SOUTH</v>
          </cell>
          <cell r="L151" t="str">
            <v>SOUTH REGION</v>
          </cell>
        </row>
        <row r="152">
          <cell r="A152" t="str">
            <v>E40</v>
          </cell>
          <cell r="B152" t="str">
            <v>E40-10-A-LA-9BO-050</v>
          </cell>
          <cell r="C152">
            <v>550</v>
          </cell>
          <cell r="D152">
            <v>4113</v>
          </cell>
          <cell r="F152" t="str">
            <v>Louisana District Adj Co</v>
          </cell>
          <cell r="G152" t="str">
            <v>BU-947</v>
          </cell>
          <cell r="H152" t="str">
            <v>NON-OP LOUISIANA</v>
          </cell>
          <cell r="I152" t="str">
            <v>HOUSTON</v>
          </cell>
          <cell r="J152" t="str">
            <v>HOUSTON DISTRICT</v>
          </cell>
          <cell r="K152" t="str">
            <v>SOUTH</v>
          </cell>
          <cell r="L152" t="str">
            <v>SOUTH REGION</v>
          </cell>
        </row>
        <row r="153">
          <cell r="A153" t="str">
            <v>E41</v>
          </cell>
          <cell r="B153" t="str">
            <v>E41-10-A-AL-9BO-050</v>
          </cell>
          <cell r="C153">
            <v>551</v>
          </cell>
          <cell r="D153">
            <v>4114</v>
          </cell>
          <cell r="F153" t="str">
            <v>Miss/Ala District Adj Co</v>
          </cell>
          <cell r="G153" t="str">
            <v>BU-968</v>
          </cell>
          <cell r="H153" t="str">
            <v>NON-OP SOUTHERN GEORGIA</v>
          </cell>
          <cell r="I153" t="str">
            <v>GEORGIA</v>
          </cell>
          <cell r="J153" t="str">
            <v>GEORGIA DISTRICT</v>
          </cell>
          <cell r="K153" t="str">
            <v>SOUTH</v>
          </cell>
          <cell r="L153" t="str">
            <v>SOUTH REGION</v>
          </cell>
        </row>
        <row r="154">
          <cell r="A154" t="str">
            <v>E43</v>
          </cell>
          <cell r="B154" t="str">
            <v>E43-10-A-AZ-3PO-050</v>
          </cell>
          <cell r="C154">
            <v>552</v>
          </cell>
          <cell r="D154">
            <v>4115</v>
          </cell>
          <cell r="F154" t="str">
            <v>Arizona District Adjustment Co</v>
          </cell>
          <cell r="G154" t="str">
            <v>BU-962</v>
          </cell>
          <cell r="H154" t="str">
            <v>NON-OP PHOENIX</v>
          </cell>
          <cell r="I154" t="str">
            <v>ARIZONA</v>
          </cell>
          <cell r="J154" t="str">
            <v>ARIZONA DISTRICT</v>
          </cell>
          <cell r="K154" t="str">
            <v>WEST</v>
          </cell>
          <cell r="L154" t="str">
            <v>WEST REGION</v>
          </cell>
        </row>
        <row r="155">
          <cell r="A155" t="str">
            <v>E44</v>
          </cell>
          <cell r="B155" t="str">
            <v>E44-10-A-CA-3PO-050</v>
          </cell>
          <cell r="C155">
            <v>553</v>
          </cell>
          <cell r="D155">
            <v>4116</v>
          </cell>
          <cell r="F155" t="str">
            <v>SoCal District Adjustment Co</v>
          </cell>
          <cell r="G155" t="str">
            <v>BU-946</v>
          </cell>
          <cell r="H155" t="str">
            <v>NON-OP LOS ANGELES</v>
          </cell>
          <cell r="I155" t="str">
            <v>LOSANGELES</v>
          </cell>
          <cell r="J155" t="str">
            <v>LOS ANGELES DISTRICT</v>
          </cell>
          <cell r="K155" t="str">
            <v>WEST</v>
          </cell>
          <cell r="L155" t="str">
            <v>WEST REGION</v>
          </cell>
        </row>
        <row r="156">
          <cell r="A156" t="str">
            <v>E45</v>
          </cell>
          <cell r="B156" t="str">
            <v>E45-10-A-OR-4RO-050</v>
          </cell>
          <cell r="C156">
            <v>554</v>
          </cell>
          <cell r="D156">
            <v>4117</v>
          </cell>
          <cell r="F156" t="str">
            <v>Oregon District Adjustment Co</v>
          </cell>
          <cell r="G156" t="str">
            <v>BU-961</v>
          </cell>
          <cell r="H156" t="str">
            <v>NON-OP OREGON</v>
          </cell>
          <cell r="I156" t="str">
            <v>ORIDMT</v>
          </cell>
          <cell r="J156" t="str">
            <v>OREGON-IDAHO-MONTANA DISTRICT</v>
          </cell>
          <cell r="K156" t="str">
            <v>WEST</v>
          </cell>
          <cell r="L156" t="str">
            <v>WEST REGION</v>
          </cell>
        </row>
        <row r="157">
          <cell r="A157" t="str">
            <v>E50</v>
          </cell>
          <cell r="B157" t="str">
            <v>E50-10-A-MA-5TO-050</v>
          </cell>
          <cell r="C157">
            <v>555</v>
          </cell>
          <cell r="D157">
            <v>4118</v>
          </cell>
          <cell r="F157" t="str">
            <v>Boston District Adjustment Co</v>
          </cell>
          <cell r="G157" t="str">
            <v>BU-933</v>
          </cell>
          <cell r="H157" t="str">
            <v>NON-OP BOSTON</v>
          </cell>
          <cell r="I157" t="str">
            <v>NEWENG</v>
          </cell>
          <cell r="J157" t="str">
            <v>NEW ENGLAND DISTRICT</v>
          </cell>
          <cell r="K157" t="str">
            <v>EAST</v>
          </cell>
          <cell r="L157" t="str">
            <v>EAST REGION</v>
          </cell>
        </row>
        <row r="158">
          <cell r="A158" t="str">
            <v>E58</v>
          </cell>
          <cell r="B158" t="str">
            <v>E58-10-A-CA-13O-050</v>
          </cell>
          <cell r="C158">
            <v>556</v>
          </cell>
          <cell r="D158">
            <v>4119</v>
          </cell>
          <cell r="F158" t="str">
            <v>San Diego District Adj Co</v>
          </cell>
          <cell r="G158" t="str">
            <v>BU-965</v>
          </cell>
          <cell r="H158" t="str">
            <v>NON-OP SAN DIEGO</v>
          </cell>
          <cell r="I158" t="str">
            <v>SOCAL</v>
          </cell>
          <cell r="J158" t="str">
            <v>SOUTHERN CALIFORNIA DISTRICT</v>
          </cell>
          <cell r="K158" t="str">
            <v>WEST</v>
          </cell>
          <cell r="L158" t="str">
            <v>WEST REGION</v>
          </cell>
        </row>
        <row r="159">
          <cell r="A159" t="str">
            <v>E59</v>
          </cell>
          <cell r="B159" t="str">
            <v>E59-10-A-CA-3PO-050</v>
          </cell>
          <cell r="C159">
            <v>557</v>
          </cell>
          <cell r="D159">
            <v>4120</v>
          </cell>
          <cell r="F159" t="str">
            <v>Central Calif District Adj Co</v>
          </cell>
          <cell r="G159" t="str">
            <v>BU-934</v>
          </cell>
          <cell r="H159" t="str">
            <v>NON-OP CENTRAL CALIFORNIA</v>
          </cell>
          <cell r="I159" t="str">
            <v>CCALIF</v>
          </cell>
          <cell r="J159" t="str">
            <v>CENTRAL CALIFORNIA DISTRICT</v>
          </cell>
          <cell r="K159" t="str">
            <v>WEST</v>
          </cell>
          <cell r="L159" t="str">
            <v>WEST REGION</v>
          </cell>
        </row>
        <row r="160">
          <cell r="A160" t="str">
            <v>F02</v>
          </cell>
          <cell r="B160" t="str">
            <v>F02-10-A-MO-3PO-050</v>
          </cell>
          <cell r="C160">
            <v>560</v>
          </cell>
          <cell r="D160">
            <v>4121</v>
          </cell>
          <cell r="F160" t="str">
            <v>Lamar Landfill (Closed)</v>
          </cell>
          <cell r="G160" t="str">
            <v>BU-099</v>
          </cell>
          <cell r="H160" t="str">
            <v>SPRINGFIELD MO</v>
          </cell>
          <cell r="I160" t="str">
            <v>W MO/OK</v>
          </cell>
          <cell r="J160" t="str">
            <v>W MISSOURI/OKLAHOMA DISTRICT</v>
          </cell>
          <cell r="K160" t="str">
            <v>MIDWEST</v>
          </cell>
          <cell r="L160" t="str">
            <v>MIDWEST REGION</v>
          </cell>
        </row>
        <row r="161">
          <cell r="A161" t="str">
            <v>F25</v>
          </cell>
          <cell r="B161" t="str">
            <v>F25-10-A-IL-4NO-050</v>
          </cell>
          <cell r="C161">
            <v>567</v>
          </cell>
          <cell r="D161">
            <v>4122</v>
          </cell>
          <cell r="F161" t="str">
            <v>Sangamon Valley Landfill</v>
          </cell>
          <cell r="G161" t="str">
            <v>BU-032</v>
          </cell>
          <cell r="H161" t="str">
            <v>SPRINGFIELD, IL</v>
          </cell>
          <cell r="I161" t="str">
            <v>WILLINOIS</v>
          </cell>
          <cell r="J161" t="str">
            <v>WESTERN ILLINOIS DISTRICT</v>
          </cell>
          <cell r="K161" t="str">
            <v>MIDWEST</v>
          </cell>
          <cell r="L161" t="str">
            <v>MIDWEST REGION</v>
          </cell>
        </row>
        <row r="162">
          <cell r="A162" t="str">
            <v>F28</v>
          </cell>
          <cell r="B162" t="str">
            <v>F28-10-A-IL-4NO-050</v>
          </cell>
          <cell r="C162">
            <v>569</v>
          </cell>
          <cell r="D162">
            <v>4123</v>
          </cell>
          <cell r="F162" t="str">
            <v>Watts-Springfield Unit 1 L/F</v>
          </cell>
          <cell r="G162" t="str">
            <v>BU-975</v>
          </cell>
          <cell r="H162" t="str">
            <v>NON-OP WESTERN ILLINOIS/IOWA</v>
          </cell>
          <cell r="I162" t="str">
            <v>WILLINOIS</v>
          </cell>
          <cell r="J162" t="str">
            <v>WESTERN ILLINOIS DISTRICT</v>
          </cell>
          <cell r="K162" t="str">
            <v>MIDWEST</v>
          </cell>
          <cell r="L162" t="str">
            <v>MIDWEST REGION</v>
          </cell>
        </row>
        <row r="163">
          <cell r="A163" t="str">
            <v>F30</v>
          </cell>
          <cell r="B163" t="str">
            <v>F30-10-A-NC-5LO-050</v>
          </cell>
          <cell r="C163">
            <v>570</v>
          </cell>
          <cell r="D163">
            <v>4124</v>
          </cell>
          <cell r="F163" t="str">
            <v>Lake Norman Landfill</v>
          </cell>
          <cell r="G163" t="str">
            <v>BU-156</v>
          </cell>
          <cell r="H163" t="str">
            <v>CHARLOTTE POST COLLECTION</v>
          </cell>
          <cell r="I163" t="str">
            <v>CAROLINAS</v>
          </cell>
          <cell r="J163" t="str">
            <v>CAROLINAS DISTRICT</v>
          </cell>
          <cell r="K163" t="str">
            <v>EAST</v>
          </cell>
          <cell r="L163" t="str">
            <v>EAST REGION</v>
          </cell>
        </row>
        <row r="164">
          <cell r="A164" t="str">
            <v>F32</v>
          </cell>
          <cell r="B164" t="str">
            <v>F32-10-A-OR-4TO-050</v>
          </cell>
          <cell r="C164">
            <v>572</v>
          </cell>
          <cell r="D164">
            <v>4125</v>
          </cell>
          <cell r="F164" t="str">
            <v>Coffin Butte Landfill</v>
          </cell>
          <cell r="G164" t="str">
            <v>BU-261</v>
          </cell>
          <cell r="H164" t="str">
            <v>WOODBURN/SALEM</v>
          </cell>
          <cell r="I164" t="str">
            <v>ORIDMT</v>
          </cell>
          <cell r="J164" t="str">
            <v>OREGON-IDAHO-MONTANA DISTRICT</v>
          </cell>
          <cell r="K164" t="str">
            <v>WEST</v>
          </cell>
          <cell r="L164" t="str">
            <v>WEST REGION</v>
          </cell>
        </row>
        <row r="165">
          <cell r="A165" t="str">
            <v>F33</v>
          </cell>
          <cell r="B165" t="str">
            <v>F33-10-A-LA-9CO-050</v>
          </cell>
          <cell r="C165">
            <v>573</v>
          </cell>
          <cell r="D165">
            <v>4126</v>
          </cell>
          <cell r="F165" t="str">
            <v>Webster Parish  Landfill</v>
          </cell>
          <cell r="G165" t="str">
            <v>BU-281</v>
          </cell>
          <cell r="H165" t="str">
            <v>SHREVEPORT</v>
          </cell>
          <cell r="I165" t="str">
            <v>ETEXAS</v>
          </cell>
          <cell r="J165" t="str">
            <v>EAST TEXAS DISTRICT</v>
          </cell>
          <cell r="K165" t="str">
            <v>SOUTH</v>
          </cell>
          <cell r="L165" t="str">
            <v>SOUTH REGION</v>
          </cell>
        </row>
        <row r="166">
          <cell r="A166" t="str">
            <v>F34</v>
          </cell>
          <cell r="B166" t="str">
            <v>F34-10-A-KY-5SO-050</v>
          </cell>
          <cell r="C166">
            <v>574</v>
          </cell>
          <cell r="D166">
            <v>4127</v>
          </cell>
          <cell r="F166" t="str">
            <v>Green Valley Landfill</v>
          </cell>
          <cell r="G166" t="str">
            <v>BU-212</v>
          </cell>
          <cell r="H166" t="str">
            <v>HUNTINGTON</v>
          </cell>
          <cell r="I166" t="str">
            <v>WPENN</v>
          </cell>
          <cell r="J166" t="str">
            <v>WESTERN PENNSYLVANIA DISTRICT</v>
          </cell>
          <cell r="K166" t="str">
            <v>EAST</v>
          </cell>
          <cell r="L166" t="str">
            <v>EAST REGION</v>
          </cell>
        </row>
        <row r="167">
          <cell r="A167" t="str">
            <v>F35</v>
          </cell>
          <cell r="B167" t="str">
            <v>F35-10-A-AL-7FO-050</v>
          </cell>
          <cell r="C167">
            <v>575</v>
          </cell>
          <cell r="D167">
            <v>4128</v>
          </cell>
          <cell r="F167" t="str">
            <v>Willow Ridge Landfill</v>
          </cell>
          <cell r="G167" t="str">
            <v>BU-004</v>
          </cell>
          <cell r="H167" t="str">
            <v>BIRMINGHAM</v>
          </cell>
          <cell r="I167" t="str">
            <v>GEORGIA</v>
          </cell>
          <cell r="J167" t="str">
            <v>GEORGIA DISTRICT</v>
          </cell>
          <cell r="K167" t="str">
            <v>SOUTH</v>
          </cell>
          <cell r="L167" t="str">
            <v>SOUTH REGION</v>
          </cell>
        </row>
        <row r="168">
          <cell r="A168" t="str">
            <v>F37</v>
          </cell>
          <cell r="B168" t="str">
            <v>F37-10-A-AL-7BO-050</v>
          </cell>
          <cell r="C168">
            <v>577</v>
          </cell>
          <cell r="D168">
            <v>4129</v>
          </cell>
          <cell r="F168" t="str">
            <v>Chilton Landfill LLC</v>
          </cell>
          <cell r="G168" t="str">
            <v>BU-942</v>
          </cell>
          <cell r="H168" t="str">
            <v>NON-OP GULF COAST</v>
          </cell>
          <cell r="I168" t="str">
            <v>GULFCOAST</v>
          </cell>
          <cell r="J168" t="str">
            <v>GULF COAST DISTRICT</v>
          </cell>
          <cell r="K168" t="str">
            <v>SOUTH</v>
          </cell>
          <cell r="L168" t="str">
            <v>SOUTH REGION</v>
          </cell>
        </row>
        <row r="169">
          <cell r="A169" t="str">
            <v>F40</v>
          </cell>
          <cell r="B169" t="str">
            <v>F40-10-A-OH-7EO-050</v>
          </cell>
          <cell r="C169">
            <v>580</v>
          </cell>
          <cell r="D169">
            <v>4130</v>
          </cell>
          <cell r="F169" t="str">
            <v>Noble Road Landfill</v>
          </cell>
          <cell r="G169" t="str">
            <v>BU-094</v>
          </cell>
          <cell r="H169" t="str">
            <v>CENTRAL OHIO</v>
          </cell>
          <cell r="I169" t="str">
            <v>OHIO</v>
          </cell>
          <cell r="J169" t="str">
            <v>OHIO DISTRICT</v>
          </cell>
          <cell r="K169" t="str">
            <v>EAST</v>
          </cell>
          <cell r="L169" t="str">
            <v>EAST REGION</v>
          </cell>
        </row>
        <row r="170">
          <cell r="A170" t="str">
            <v>F41</v>
          </cell>
          <cell r="B170" t="str">
            <v>F41-10-A-AL-7GO-050</v>
          </cell>
          <cell r="C170">
            <v>581</v>
          </cell>
          <cell r="D170">
            <v>4131</v>
          </cell>
          <cell r="F170" t="str">
            <v>Sand Valley Landfill</v>
          </cell>
          <cell r="G170" t="str">
            <v>BU-006</v>
          </cell>
          <cell r="H170" t="str">
            <v>CHATTANOOGA</v>
          </cell>
          <cell r="I170" t="str">
            <v>GEORGIA</v>
          </cell>
          <cell r="J170" t="str">
            <v>GEORGIA DISTRICT</v>
          </cell>
          <cell r="K170" t="str">
            <v>SOUTH</v>
          </cell>
          <cell r="L170" t="str">
            <v>SOUTH REGION</v>
          </cell>
        </row>
        <row r="171">
          <cell r="A171" t="str">
            <v>F42</v>
          </cell>
          <cell r="B171" t="str">
            <v>F42-10-A-WV-7HO-050</v>
          </cell>
          <cell r="C171">
            <v>582</v>
          </cell>
          <cell r="D171">
            <v>4132</v>
          </cell>
          <cell r="F171" t="str">
            <v>Sycamore Landfill</v>
          </cell>
          <cell r="G171" t="str">
            <v>BU-212</v>
          </cell>
          <cell r="H171" t="str">
            <v>HUNTINGTON</v>
          </cell>
          <cell r="I171" t="str">
            <v>WPENN</v>
          </cell>
          <cell r="J171" t="str">
            <v>WESTERN PENNSYLVANIA DISTRICT</v>
          </cell>
          <cell r="K171" t="str">
            <v>EAST</v>
          </cell>
          <cell r="L171" t="str">
            <v>EAST REGION</v>
          </cell>
        </row>
        <row r="172">
          <cell r="A172" t="str">
            <v>F43</v>
          </cell>
          <cell r="B172" t="str">
            <v>F43-10-A-AZ-7JO-050</v>
          </cell>
          <cell r="C172">
            <v>583</v>
          </cell>
          <cell r="D172">
            <v>4133</v>
          </cell>
          <cell r="F172" t="str">
            <v>Copper Mountain Landfill</v>
          </cell>
          <cell r="G172" t="str">
            <v>BU-243</v>
          </cell>
          <cell r="H172" t="str">
            <v>YUMA / IMPERIAL COUNTY</v>
          </cell>
          <cell r="I172" t="str">
            <v>SOCAL</v>
          </cell>
          <cell r="J172" t="str">
            <v>SOUTHERN CALIFORNIA DISTRICT</v>
          </cell>
          <cell r="K172" t="str">
            <v>WEST</v>
          </cell>
          <cell r="L172" t="str">
            <v>WEST REGION</v>
          </cell>
        </row>
        <row r="173">
          <cell r="A173" t="str">
            <v>F44</v>
          </cell>
          <cell r="B173" t="str">
            <v>F44-10-A-TN-7KO-050</v>
          </cell>
          <cell r="C173">
            <v>584</v>
          </cell>
          <cell r="D173">
            <v>4134</v>
          </cell>
          <cell r="F173" t="str">
            <v>Safety Lights C&amp;D Landfill</v>
          </cell>
          <cell r="G173" t="str">
            <v>BU-102</v>
          </cell>
          <cell r="H173" t="str">
            <v>MEMPHIS</v>
          </cell>
          <cell r="I173" t="str">
            <v>MISSVALLEY</v>
          </cell>
          <cell r="J173" t="str">
            <v>MISSISSIPPI VALLEY DISTRICT</v>
          </cell>
          <cell r="K173" t="str">
            <v>SOUTH</v>
          </cell>
          <cell r="L173" t="str">
            <v>SOUTH REGION</v>
          </cell>
        </row>
        <row r="174">
          <cell r="A174" t="str">
            <v>F45</v>
          </cell>
          <cell r="B174" t="str">
            <v>F45-10-A-IN-7LO-050</v>
          </cell>
          <cell r="C174">
            <v>585</v>
          </cell>
          <cell r="D174">
            <v>4135</v>
          </cell>
          <cell r="F174" t="str">
            <v>Springfield Enviro C&amp;D LF</v>
          </cell>
          <cell r="G174" t="str">
            <v>BU-105</v>
          </cell>
          <cell r="H174" t="str">
            <v>EVANSVILLE</v>
          </cell>
          <cell r="I174" t="str">
            <v>KENTUCKYTN</v>
          </cell>
          <cell r="J174" t="str">
            <v>KENTUCKY-TENNESSEE DISTRICT</v>
          </cell>
          <cell r="K174" t="str">
            <v>MIDWEST</v>
          </cell>
          <cell r="L174" t="str">
            <v>MIDWEST REGION</v>
          </cell>
        </row>
        <row r="175">
          <cell r="A175" t="str">
            <v>F46</v>
          </cell>
          <cell r="B175" t="str">
            <v>F46-10-A-CA-7NO-050</v>
          </cell>
          <cell r="C175">
            <v>586</v>
          </cell>
          <cell r="D175">
            <v>4136</v>
          </cell>
          <cell r="F175" t="str">
            <v>Imperial County Landfill Co</v>
          </cell>
          <cell r="G175" t="str">
            <v>BU-243</v>
          </cell>
          <cell r="H175" t="str">
            <v>YUMA / IMPERIAL COUNTY</v>
          </cell>
          <cell r="I175" t="str">
            <v>SOCAL</v>
          </cell>
          <cell r="J175" t="str">
            <v>SOUTHERN CALIFORNIA DISTRICT</v>
          </cell>
          <cell r="K175" t="str">
            <v>WEST</v>
          </cell>
          <cell r="L175" t="str">
            <v>WEST REGION</v>
          </cell>
        </row>
        <row r="176">
          <cell r="A176" t="str">
            <v>F47</v>
          </cell>
          <cell r="B176" t="str">
            <v>F47-10-A-AZ-7MO-050</v>
          </cell>
          <cell r="C176">
            <v>587</v>
          </cell>
          <cell r="D176">
            <v>4137</v>
          </cell>
          <cell r="F176" t="str">
            <v>Cocopah Landfill, Inc.</v>
          </cell>
          <cell r="G176" t="str">
            <v>BU-243</v>
          </cell>
          <cell r="H176" t="str">
            <v>YUMA / IMPERIAL COUNTY</v>
          </cell>
          <cell r="I176" t="str">
            <v>SOCAL</v>
          </cell>
          <cell r="J176" t="str">
            <v>SOUTHERN CALIFORNIA DISTRICT</v>
          </cell>
          <cell r="K176" t="str">
            <v>WEST</v>
          </cell>
          <cell r="L176" t="str">
            <v>WEST REGION</v>
          </cell>
        </row>
        <row r="177">
          <cell r="A177" t="str">
            <v>F48</v>
          </cell>
          <cell r="B177" t="str">
            <v>F48-10-A-MO-7OO-050</v>
          </cell>
          <cell r="C177">
            <v>588</v>
          </cell>
          <cell r="D177">
            <v>4138</v>
          </cell>
          <cell r="F177" t="str">
            <v>Courtney Ridge Landfill LLC</v>
          </cell>
          <cell r="G177" t="str">
            <v>BU-268</v>
          </cell>
          <cell r="H177" t="str">
            <v>KANSAS CITY POST COLLECTION</v>
          </cell>
          <cell r="I177" t="str">
            <v>W MO/OK</v>
          </cell>
          <cell r="J177" t="str">
            <v>W MISSOURI/OKLAHOMA DISTRICT</v>
          </cell>
          <cell r="K177" t="str">
            <v>MIDWEST</v>
          </cell>
          <cell r="L177" t="str">
            <v>MIDWEST REGION</v>
          </cell>
        </row>
        <row r="178">
          <cell r="A178" t="str">
            <v>F49</v>
          </cell>
          <cell r="B178" t="str">
            <v>F49-10-A-KS-7PO-050</v>
          </cell>
          <cell r="C178">
            <v>589</v>
          </cell>
          <cell r="D178">
            <v>4139</v>
          </cell>
          <cell r="F178" t="str">
            <v>Forest View Landfill</v>
          </cell>
          <cell r="G178" t="str">
            <v>BU-268</v>
          </cell>
          <cell r="H178" t="str">
            <v>KANSAS CITY POST COLLECTION</v>
          </cell>
          <cell r="I178" t="str">
            <v>W MO/OK</v>
          </cell>
          <cell r="J178" t="str">
            <v>W MISSOURI/OKLAHOMA DISTRICT</v>
          </cell>
          <cell r="K178" t="str">
            <v>MIDWEST</v>
          </cell>
          <cell r="L178" t="str">
            <v>MIDWEST REGION</v>
          </cell>
        </row>
        <row r="179">
          <cell r="A179" t="str">
            <v>F50</v>
          </cell>
          <cell r="B179" t="str">
            <v>F50-10-A-OK-3PO-050</v>
          </cell>
          <cell r="C179">
            <v>590</v>
          </cell>
          <cell r="D179">
            <v>4140</v>
          </cell>
          <cell r="F179" t="str">
            <v>Oklahoma LF - Closure/Post Cls</v>
          </cell>
          <cell r="G179" t="str">
            <v>BU-960</v>
          </cell>
          <cell r="H179" t="str">
            <v>NON-OP OKLAHOMA / WEST TEXAS</v>
          </cell>
          <cell r="I179" t="str">
            <v>W MO/OK</v>
          </cell>
          <cell r="J179" t="str">
            <v>W MISSOURI/OKLAHOMA DISTRICT</v>
          </cell>
          <cell r="K179" t="str">
            <v>MIDWEST</v>
          </cell>
          <cell r="L179" t="str">
            <v>MIDWEST REGION</v>
          </cell>
        </row>
        <row r="180">
          <cell r="A180" t="str">
            <v>F53</v>
          </cell>
          <cell r="B180" t="str">
            <v>F53-10-A-MN-3PO-050</v>
          </cell>
          <cell r="C180">
            <v>591</v>
          </cell>
          <cell r="D180">
            <v>4141</v>
          </cell>
          <cell r="F180" t="str">
            <v>Zion Site 1, Phase B Landfill</v>
          </cell>
          <cell r="G180" t="str">
            <v>BU-975</v>
          </cell>
          <cell r="H180" t="str">
            <v>NON-OP WESTERN ILLINOIS/IOWA</v>
          </cell>
          <cell r="I180" t="str">
            <v>WILLINOIS</v>
          </cell>
          <cell r="J180" t="str">
            <v>WESTERN ILLINOIS DISTRICT</v>
          </cell>
          <cell r="K180" t="str">
            <v>MIDWEST</v>
          </cell>
          <cell r="L180" t="str">
            <v>MIDWEST REGION</v>
          </cell>
        </row>
        <row r="181">
          <cell r="A181" t="str">
            <v>F54</v>
          </cell>
          <cell r="B181" t="str">
            <v>F54-10-A-MN-3PO-050</v>
          </cell>
          <cell r="C181">
            <v>592</v>
          </cell>
          <cell r="D181">
            <v>4142</v>
          </cell>
          <cell r="F181" t="str">
            <v>Zion Landfill - Site 2</v>
          </cell>
          <cell r="G181" t="str">
            <v>BU-975</v>
          </cell>
          <cell r="H181" t="str">
            <v>NON-OP WESTERN ILLINOIS/IOWA</v>
          </cell>
          <cell r="I181" t="str">
            <v>WILLINOIS</v>
          </cell>
          <cell r="J181" t="str">
            <v>WESTERN ILLINOIS DISTRICT</v>
          </cell>
          <cell r="K181" t="str">
            <v>MIDWEST</v>
          </cell>
          <cell r="L181" t="str">
            <v>MIDWEST REGION</v>
          </cell>
        </row>
        <row r="182">
          <cell r="A182" t="str">
            <v>F57</v>
          </cell>
          <cell r="B182" t="str">
            <v>F57-10-A-IN-7RO-050</v>
          </cell>
          <cell r="C182">
            <v>595</v>
          </cell>
          <cell r="D182">
            <v>4143</v>
          </cell>
          <cell r="F182" t="str">
            <v>Lake County C&amp;D Development</v>
          </cell>
          <cell r="G182" t="str">
            <v>BU-072</v>
          </cell>
          <cell r="H182" t="str">
            <v>NORTHERN INDIANA POST COLLECT</v>
          </cell>
          <cell r="I182" t="str">
            <v>INDIANA</v>
          </cell>
          <cell r="J182" t="str">
            <v>INDIANA DISTRICT</v>
          </cell>
          <cell r="K182" t="str">
            <v>MIDWEST</v>
          </cell>
          <cell r="L182" t="str">
            <v>MIDWEST REGION</v>
          </cell>
        </row>
        <row r="183">
          <cell r="A183" t="str">
            <v>F58</v>
          </cell>
          <cell r="B183" t="str">
            <v>F58-10-A-MN-3PO-050</v>
          </cell>
          <cell r="C183">
            <v>596</v>
          </cell>
          <cell r="D183">
            <v>4144</v>
          </cell>
          <cell r="F183" t="str">
            <v>QUAD CITIES LF Ph 1&amp;2 Cls/PC</v>
          </cell>
          <cell r="G183" t="str">
            <v>BU-975</v>
          </cell>
          <cell r="H183" t="str">
            <v>NON-OP WESTERN ILLINOIS/IOWA</v>
          </cell>
          <cell r="I183" t="str">
            <v>WILLINOIS</v>
          </cell>
          <cell r="J183" t="str">
            <v>WESTERN ILLINOIS DISTRICT</v>
          </cell>
          <cell r="K183" t="str">
            <v>MIDWEST</v>
          </cell>
          <cell r="L183" t="str">
            <v>MIDWEST REGION</v>
          </cell>
        </row>
        <row r="184">
          <cell r="A184" t="str">
            <v>F59</v>
          </cell>
          <cell r="B184" t="str">
            <v>F59-10-A-MN-3PO-050</v>
          </cell>
          <cell r="C184">
            <v>597</v>
          </cell>
          <cell r="D184">
            <v>4145</v>
          </cell>
          <cell r="F184" t="str">
            <v>QUAD CITIES LF- Phase 3 Cls/PC</v>
          </cell>
          <cell r="G184" t="str">
            <v>BU-975</v>
          </cell>
          <cell r="H184" t="str">
            <v>NON-OP WESTERN ILLINOIS/IOWA</v>
          </cell>
          <cell r="I184" t="str">
            <v>WILLINOIS</v>
          </cell>
          <cell r="J184" t="str">
            <v>WESTERN ILLINOIS DISTRICT</v>
          </cell>
          <cell r="K184" t="str">
            <v>MIDWEST</v>
          </cell>
          <cell r="L184" t="str">
            <v>MIDWEST REGION</v>
          </cell>
        </row>
        <row r="185">
          <cell r="A185" t="str">
            <v>F60</v>
          </cell>
          <cell r="B185" t="str">
            <v>F60-10-A-MI-3PO-050</v>
          </cell>
          <cell r="C185">
            <v>598</v>
          </cell>
          <cell r="D185">
            <v>4146</v>
          </cell>
          <cell r="F185" t="str">
            <v>Arbor Hills LF Cls/PC</v>
          </cell>
          <cell r="G185" t="str">
            <v>BU-940</v>
          </cell>
          <cell r="H185" t="str">
            <v>NON-OP EASTERN MICHIGAN</v>
          </cell>
          <cell r="I185" t="str">
            <v>MICHIGAN</v>
          </cell>
          <cell r="J185" t="str">
            <v>MICHIGAN DISTRICT</v>
          </cell>
          <cell r="K185" t="str">
            <v>MIDWEST</v>
          </cell>
          <cell r="L185" t="str">
            <v>MIDWEST REGION</v>
          </cell>
        </row>
        <row r="186">
          <cell r="A186" t="str">
            <v>F61</v>
          </cell>
          <cell r="B186" t="str">
            <v>F61-10-A-CA-85O-050</v>
          </cell>
          <cell r="C186">
            <v>599</v>
          </cell>
          <cell r="D186">
            <v>4147</v>
          </cell>
          <cell r="F186" t="str">
            <v>French Camp Landfill</v>
          </cell>
          <cell r="G186" t="str">
            <v>BU-253</v>
          </cell>
          <cell r="H186" t="str">
            <v>STOCKTON</v>
          </cell>
          <cell r="I186" t="str">
            <v>CCALIF</v>
          </cell>
          <cell r="J186" t="str">
            <v>CENTRAL CALIFORNIA DISTRICT</v>
          </cell>
          <cell r="K186" t="str">
            <v>WEST</v>
          </cell>
          <cell r="L186" t="str">
            <v>WEST REGION</v>
          </cell>
        </row>
        <row r="187">
          <cell r="A187" t="str">
            <v>F62</v>
          </cell>
          <cell r="B187" t="str">
            <v>F62-10-A-PA-9KO-050</v>
          </cell>
          <cell r="C187">
            <v>600</v>
          </cell>
          <cell r="D187">
            <v>4148</v>
          </cell>
          <cell r="F187" t="str">
            <v>Greenridge Reclamation LF</v>
          </cell>
          <cell r="G187" t="str">
            <v>BU-188</v>
          </cell>
          <cell r="H187" t="str">
            <v>SCOTTDALE</v>
          </cell>
          <cell r="I187" t="str">
            <v>WPENN</v>
          </cell>
          <cell r="J187" t="str">
            <v>WESTERN PENNSYLVANIA DISTRICT</v>
          </cell>
          <cell r="K187" t="str">
            <v>EAST</v>
          </cell>
          <cell r="L187" t="str">
            <v>EAST REGION</v>
          </cell>
        </row>
        <row r="188">
          <cell r="A188" t="str">
            <v>F66</v>
          </cell>
          <cell r="B188" t="str">
            <v>F66-10-A-IL-3PO-050</v>
          </cell>
          <cell r="C188">
            <v>603</v>
          </cell>
          <cell r="D188">
            <v>4149</v>
          </cell>
          <cell r="F188" t="str">
            <v>Zion Site 1, Phase A Landfill</v>
          </cell>
          <cell r="G188" t="str">
            <v>BU-975</v>
          </cell>
          <cell r="H188" t="str">
            <v>NON-OP WESTERN ILLINOIS/IOWA</v>
          </cell>
          <cell r="I188" t="str">
            <v>WILLINOIS</v>
          </cell>
          <cell r="J188" t="str">
            <v>WESTERN ILLINOIS DISTRICT</v>
          </cell>
          <cell r="K188" t="str">
            <v>MIDWEST</v>
          </cell>
          <cell r="L188" t="str">
            <v>MIDWEST REGION</v>
          </cell>
        </row>
        <row r="189">
          <cell r="A189">
            <v>150</v>
          </cell>
          <cell r="B189" t="str">
            <v>150-10-A-IL-26O-050</v>
          </cell>
          <cell r="C189">
            <v>53</v>
          </cell>
          <cell r="D189">
            <v>4150</v>
          </cell>
          <cell r="F189" t="str">
            <v>K &amp; H Disposal Landfill</v>
          </cell>
          <cell r="G189" t="str">
            <v>BU-072</v>
          </cell>
          <cell r="H189" t="str">
            <v>NORTHERN INDIANA POST COLLECT</v>
          </cell>
          <cell r="I189" t="str">
            <v>INDIANA</v>
          </cell>
          <cell r="J189" t="str">
            <v>INDIANA DISTRICT</v>
          </cell>
          <cell r="K189" t="str">
            <v>MIDWEST</v>
          </cell>
          <cell r="L189" t="str">
            <v>MIDWEST REGION</v>
          </cell>
        </row>
        <row r="190">
          <cell r="A190">
            <v>151</v>
          </cell>
          <cell r="B190" t="str">
            <v>151-10-A-MO-44O-050</v>
          </cell>
          <cell r="C190">
            <v>54</v>
          </cell>
          <cell r="D190">
            <v>4151</v>
          </cell>
          <cell r="F190" t="str">
            <v>Wayne County (MO) Landfill</v>
          </cell>
          <cell r="G190" t="str">
            <v>BU-106</v>
          </cell>
          <cell r="H190" t="str">
            <v>SOUTHEAST MISSOURI</v>
          </cell>
          <cell r="I190" t="str">
            <v>STL METRO</v>
          </cell>
          <cell r="J190" t="str">
            <v>ST LOUIS METRO DISTRICT</v>
          </cell>
          <cell r="K190" t="str">
            <v>MIDWEST</v>
          </cell>
          <cell r="L190" t="str">
            <v>MIDWEST REGION</v>
          </cell>
        </row>
        <row r="191">
          <cell r="A191">
            <v>152</v>
          </cell>
          <cell r="B191" t="str">
            <v>152-10-A-MI-14O-050</v>
          </cell>
          <cell r="C191">
            <v>55</v>
          </cell>
          <cell r="D191">
            <v>4152</v>
          </cell>
          <cell r="F191" t="str">
            <v>Adrian (Closed) L/F</v>
          </cell>
          <cell r="G191" t="str">
            <v>BU-940</v>
          </cell>
          <cell r="H191" t="str">
            <v>NON-OP EASTERN MICHIGAN</v>
          </cell>
          <cell r="I191" t="str">
            <v>MICHIGAN</v>
          </cell>
          <cell r="J191" t="str">
            <v>MICHIGAN DISTRICT</v>
          </cell>
          <cell r="K191" t="str">
            <v>MIDWEST</v>
          </cell>
          <cell r="L191" t="str">
            <v>MIDWEST REGION</v>
          </cell>
        </row>
        <row r="192">
          <cell r="A192">
            <v>153</v>
          </cell>
          <cell r="B192" t="str">
            <v>153-10-A-CO-A6O-050</v>
          </cell>
          <cell r="C192">
            <v>56</v>
          </cell>
          <cell r="D192">
            <v>4153</v>
          </cell>
          <cell r="F192" t="str">
            <v>Denver Regional North Landfill</v>
          </cell>
          <cell r="G192" t="str">
            <v>BU-192</v>
          </cell>
          <cell r="H192" t="str">
            <v>NON-OP COLORADO</v>
          </cell>
          <cell r="I192" t="str">
            <v>MOUNTAIN</v>
          </cell>
          <cell r="J192" t="str">
            <v>MOUNTAIN DISTRICT</v>
          </cell>
          <cell r="K192" t="str">
            <v>WEST</v>
          </cell>
          <cell r="L192" t="str">
            <v>WEST REGION</v>
          </cell>
        </row>
        <row r="193">
          <cell r="A193">
            <v>154</v>
          </cell>
          <cell r="B193" t="str">
            <v>154-10-A-IL-27O-050</v>
          </cell>
          <cell r="C193">
            <v>57</v>
          </cell>
          <cell r="D193">
            <v>4154</v>
          </cell>
          <cell r="F193" t="str">
            <v>Dixon/Grop Landfill No. 2</v>
          </cell>
          <cell r="G193" t="str">
            <v>BU-975</v>
          </cell>
          <cell r="H193" t="str">
            <v>NON-OP WESTERN ILLINOIS/IOWA</v>
          </cell>
          <cell r="I193" t="str">
            <v>WILLINOIS</v>
          </cell>
          <cell r="J193" t="str">
            <v>WESTERN ILLINOIS DISTRICT</v>
          </cell>
          <cell r="K193" t="str">
            <v>MIDWEST</v>
          </cell>
          <cell r="L193" t="str">
            <v>MIDWEST REGION</v>
          </cell>
        </row>
        <row r="194">
          <cell r="A194">
            <v>155</v>
          </cell>
          <cell r="B194" t="str">
            <v>155-10-A-IL-39O-050</v>
          </cell>
          <cell r="C194">
            <v>58</v>
          </cell>
          <cell r="D194">
            <v>4155</v>
          </cell>
          <cell r="F194" t="str">
            <v>Brickyard Unit 1 Landfill</v>
          </cell>
          <cell r="G194" t="str">
            <v>BU-029</v>
          </cell>
          <cell r="H194" t="str">
            <v>DANVILLE</v>
          </cell>
          <cell r="I194" t="str">
            <v>INDIANA</v>
          </cell>
          <cell r="J194" t="str">
            <v>INDIANA DISTRICT</v>
          </cell>
          <cell r="K194" t="str">
            <v>MIDWEST</v>
          </cell>
          <cell r="L194" t="str">
            <v>MIDWEST REGION</v>
          </cell>
        </row>
        <row r="195">
          <cell r="A195">
            <v>156</v>
          </cell>
          <cell r="B195" t="str">
            <v>156-10-A-MO-44O-050</v>
          </cell>
          <cell r="C195">
            <v>59</v>
          </cell>
          <cell r="D195">
            <v>4156</v>
          </cell>
          <cell r="F195" t="str">
            <v>Lemons West Landfill</v>
          </cell>
          <cell r="G195" t="str">
            <v>BU-106</v>
          </cell>
          <cell r="H195" t="str">
            <v>SOUTHEAST MISSOURI</v>
          </cell>
          <cell r="I195" t="str">
            <v>STL METRO</v>
          </cell>
          <cell r="J195" t="str">
            <v>ST LOUIS METRO DISTRICT</v>
          </cell>
          <cell r="K195" t="str">
            <v>MIDWEST</v>
          </cell>
          <cell r="L195" t="str">
            <v>MIDWEST REGION</v>
          </cell>
        </row>
        <row r="196">
          <cell r="A196">
            <v>157</v>
          </cell>
          <cell r="B196" t="str">
            <v>157-10-A-MO-44O-050</v>
          </cell>
          <cell r="C196">
            <v>60</v>
          </cell>
          <cell r="D196">
            <v>4157</v>
          </cell>
          <cell r="F196" t="str">
            <v>Jackson Sanitary Landfill</v>
          </cell>
          <cell r="G196" t="str">
            <v>BU-106</v>
          </cell>
          <cell r="H196" t="str">
            <v>SOUTHEAST MISSOURI</v>
          </cell>
          <cell r="I196" t="str">
            <v>STL METRO</v>
          </cell>
          <cell r="J196" t="str">
            <v>ST LOUIS METRO DISTRICT</v>
          </cell>
          <cell r="K196" t="str">
            <v>MIDWEST</v>
          </cell>
          <cell r="L196" t="str">
            <v>MIDWEST REGION</v>
          </cell>
        </row>
        <row r="197">
          <cell r="A197">
            <v>158</v>
          </cell>
          <cell r="B197" t="str">
            <v>158-10-A-IL-37O-050</v>
          </cell>
          <cell r="C197">
            <v>61</v>
          </cell>
          <cell r="D197">
            <v>4158</v>
          </cell>
          <cell r="F197" t="str">
            <v>Jersey Sanitation Landfill</v>
          </cell>
          <cell r="G197" t="str">
            <v>BU-969</v>
          </cell>
          <cell r="H197" t="str">
            <v>NON-OP ST. LOUIS</v>
          </cell>
          <cell r="I197" t="str">
            <v>STL METRO</v>
          </cell>
          <cell r="J197" t="str">
            <v>ST LOUIS METRO DISTRICT</v>
          </cell>
          <cell r="K197" t="str">
            <v>MIDWEST</v>
          </cell>
          <cell r="L197" t="str">
            <v>MIDWEST REGION</v>
          </cell>
        </row>
        <row r="198">
          <cell r="A198">
            <v>159</v>
          </cell>
          <cell r="B198" t="str">
            <v>159-10-A-NE-3YO-050</v>
          </cell>
          <cell r="C198">
            <v>62</v>
          </cell>
          <cell r="D198">
            <v>4159</v>
          </cell>
          <cell r="F198" t="str">
            <v>Fremont Landfill</v>
          </cell>
          <cell r="G198" t="str">
            <v>BU-975</v>
          </cell>
          <cell r="H198" t="str">
            <v>NON-OP WESTERN ILLINOIS/IOWA</v>
          </cell>
          <cell r="I198" t="str">
            <v>WILLINOIS</v>
          </cell>
          <cell r="J198" t="str">
            <v>WESTERN ILLINOIS DISTRICT</v>
          </cell>
          <cell r="K198" t="str">
            <v>MIDWEST</v>
          </cell>
          <cell r="L198" t="str">
            <v>MIDWEST REGION</v>
          </cell>
        </row>
        <row r="199">
          <cell r="A199">
            <v>160</v>
          </cell>
          <cell r="B199" t="str">
            <v>160-10-A-NE-3YO-050</v>
          </cell>
          <cell r="C199">
            <v>63</v>
          </cell>
          <cell r="D199">
            <v>4160</v>
          </cell>
          <cell r="F199" t="str">
            <v>Norfolk Landfill</v>
          </cell>
          <cell r="G199" t="str">
            <v>BU-975</v>
          </cell>
          <cell r="H199" t="str">
            <v>NON-OP WESTERN ILLINOIS/IOWA</v>
          </cell>
          <cell r="I199" t="str">
            <v>WILLINOIS</v>
          </cell>
          <cell r="J199" t="str">
            <v>WESTERN ILLINOIS DISTRICT</v>
          </cell>
          <cell r="K199" t="str">
            <v>MIDWEST</v>
          </cell>
          <cell r="L199" t="str">
            <v>MIDWEST REGION</v>
          </cell>
        </row>
        <row r="200">
          <cell r="A200">
            <v>161</v>
          </cell>
          <cell r="B200" t="str">
            <v>161-10-A-MO-48O-050</v>
          </cell>
          <cell r="C200">
            <v>64</v>
          </cell>
          <cell r="D200">
            <v>4161</v>
          </cell>
          <cell r="F200" t="str">
            <v>Johnson County Landfill</v>
          </cell>
          <cell r="G200" t="str">
            <v>BU-960</v>
          </cell>
          <cell r="H200" t="str">
            <v>NON-OP OKLAHOMA / WEST TEXAS</v>
          </cell>
          <cell r="I200" t="str">
            <v>W MO/OK</v>
          </cell>
          <cell r="J200" t="str">
            <v>W MISSOURI/OKLAHOMA DISTRICT</v>
          </cell>
          <cell r="K200" t="str">
            <v>MIDWEST</v>
          </cell>
          <cell r="L200" t="str">
            <v>MIDWEST REGION</v>
          </cell>
        </row>
        <row r="201">
          <cell r="A201">
            <v>162</v>
          </cell>
          <cell r="B201" t="str">
            <v>162-10-A-GA-06O-050</v>
          </cell>
          <cell r="C201">
            <v>65</v>
          </cell>
          <cell r="D201">
            <v>4162</v>
          </cell>
          <cell r="F201" t="str">
            <v>Fayette County Landfill</v>
          </cell>
          <cell r="G201" t="str">
            <v>BU-931</v>
          </cell>
          <cell r="H201" t="str">
            <v>NON-OP ATLANTA</v>
          </cell>
          <cell r="I201" t="str">
            <v>GEORGIA</v>
          </cell>
          <cell r="J201" t="str">
            <v>GEORGIA DISTRICT</v>
          </cell>
          <cell r="K201" t="str">
            <v>SOUTH</v>
          </cell>
          <cell r="L201" t="str">
            <v>SOUTH REGION</v>
          </cell>
        </row>
        <row r="202">
          <cell r="A202" t="str">
            <v>F67</v>
          </cell>
          <cell r="B202" t="str">
            <v>F67-10-A-WA-72O-050</v>
          </cell>
          <cell r="C202">
            <v>604</v>
          </cell>
          <cell r="D202">
            <v>4163</v>
          </cell>
          <cell r="F202" t="str">
            <v>Roosevelt Rgnl Ash Monofill</v>
          </cell>
          <cell r="G202" t="str">
            <v>BU-302</v>
          </cell>
          <cell r="H202" t="str">
            <v>WASHINGTON LANDFILLS</v>
          </cell>
          <cell r="I202" t="str">
            <v>WASHINGTON</v>
          </cell>
          <cell r="J202" t="str">
            <v>WASHINGTON DISTRICT</v>
          </cell>
          <cell r="K202" t="str">
            <v>WEST</v>
          </cell>
          <cell r="L202" t="str">
            <v>WEST REGION</v>
          </cell>
        </row>
        <row r="203">
          <cell r="A203" t="str">
            <v>F68</v>
          </cell>
          <cell r="B203" t="str">
            <v>F68-10-A-MI-20O-050</v>
          </cell>
          <cell r="C203">
            <v>605</v>
          </cell>
          <cell r="D203">
            <v>4164</v>
          </cell>
          <cell r="F203" t="str">
            <v>Manistee County Closed L/F</v>
          </cell>
          <cell r="G203" t="str">
            <v>BU-084</v>
          </cell>
          <cell r="H203" t="str">
            <v>MANISTEE/PIERSON</v>
          </cell>
          <cell r="I203" t="str">
            <v>MICHIGAN</v>
          </cell>
          <cell r="J203" t="str">
            <v>MICHIGAN DISTRICT</v>
          </cell>
          <cell r="K203" t="str">
            <v>MIDWEST</v>
          </cell>
          <cell r="L203" t="str">
            <v>MIDWEST REGION</v>
          </cell>
        </row>
        <row r="204">
          <cell r="A204">
            <v>165</v>
          </cell>
          <cell r="B204" t="str">
            <v>165-10-A-OK-3BO-050</v>
          </cell>
          <cell r="C204">
            <v>66</v>
          </cell>
          <cell r="D204">
            <v>4165</v>
          </cell>
          <cell r="F204" t="str">
            <v>Talala Landfill</v>
          </cell>
          <cell r="G204" t="str">
            <v>BU-960</v>
          </cell>
          <cell r="H204" t="str">
            <v>NON-OP OKLAHOMA / WEST TEXAS</v>
          </cell>
          <cell r="I204" t="str">
            <v>W MO/OK</v>
          </cell>
          <cell r="J204" t="str">
            <v>W MISSOURI/OKLAHOMA DISTRICT</v>
          </cell>
          <cell r="K204" t="str">
            <v>MIDWEST</v>
          </cell>
          <cell r="L204" t="str">
            <v>MIDWEST REGION</v>
          </cell>
        </row>
        <row r="205">
          <cell r="A205" t="str">
            <v>F69</v>
          </cell>
          <cell r="B205" t="str">
            <v>F69-10-A-GA-2RO-050</v>
          </cell>
          <cell r="C205">
            <v>606</v>
          </cell>
          <cell r="D205">
            <v>4166</v>
          </cell>
          <cell r="F205" t="str">
            <v>Gateway Landfill</v>
          </cell>
          <cell r="G205" t="str">
            <v>BU-006</v>
          </cell>
          <cell r="H205" t="str">
            <v>CHATTANOOGA</v>
          </cell>
          <cell r="I205" t="str">
            <v>GEORGIA</v>
          </cell>
          <cell r="J205" t="str">
            <v>GEORGIA DISTRICT</v>
          </cell>
          <cell r="K205" t="str">
            <v>SOUTH</v>
          </cell>
          <cell r="L205" t="str">
            <v>SOUTH REGION</v>
          </cell>
        </row>
        <row r="206">
          <cell r="A206" t="str">
            <v>F70</v>
          </cell>
          <cell r="B206" t="str">
            <v>F70-10-A-OH-1HO-050</v>
          </cell>
          <cell r="C206">
            <v>607</v>
          </cell>
          <cell r="D206">
            <v>4167</v>
          </cell>
          <cell r="F206" t="str">
            <v>Preble County Landfill</v>
          </cell>
          <cell r="G206" t="str">
            <v>BU-089</v>
          </cell>
          <cell r="H206" t="str">
            <v>WESTERN OHIO</v>
          </cell>
          <cell r="I206" t="str">
            <v>OHIO</v>
          </cell>
          <cell r="J206" t="str">
            <v>OHIO DISTRICT</v>
          </cell>
          <cell r="K206" t="str">
            <v>EAST</v>
          </cell>
          <cell r="L206" t="str">
            <v>EAST REGION</v>
          </cell>
        </row>
        <row r="207">
          <cell r="A207" t="str">
            <v>F71</v>
          </cell>
          <cell r="B207" t="str">
            <v>F71-10-A-TX-C5O-050</v>
          </cell>
          <cell r="C207">
            <v>608</v>
          </cell>
          <cell r="D207">
            <v>4168</v>
          </cell>
          <cell r="F207" t="str">
            <v>CEFE Landfill</v>
          </cell>
          <cell r="G207" t="str">
            <v>BU-024</v>
          </cell>
          <cell r="H207" t="str">
            <v>CORPUS CHRISTI</v>
          </cell>
          <cell r="I207" t="str">
            <v>SCTEXAS</v>
          </cell>
          <cell r="J207" t="str">
            <v>SOUTH CENTRAL TEXAS DISTRICT</v>
          </cell>
          <cell r="K207" t="str">
            <v>SOUTH</v>
          </cell>
          <cell r="L207" t="str">
            <v>SOUTH REGION</v>
          </cell>
        </row>
        <row r="208">
          <cell r="A208" t="str">
            <v>F72</v>
          </cell>
          <cell r="B208" t="str">
            <v>F72-10-A-TX-13O-050</v>
          </cell>
          <cell r="C208">
            <v>609</v>
          </cell>
          <cell r="D208">
            <v>4169</v>
          </cell>
          <cell r="F208" t="str">
            <v>Fort Worth SE Landfill</v>
          </cell>
          <cell r="G208" t="str">
            <v>BU-015</v>
          </cell>
          <cell r="H208" t="str">
            <v>DALLAS FTWORTH POST COLLECTION</v>
          </cell>
          <cell r="I208" t="str">
            <v>DFW/WESTTX</v>
          </cell>
          <cell r="J208" t="str">
            <v>DFW/WEST TEXAS DISTIRCT</v>
          </cell>
          <cell r="K208" t="str">
            <v>SOUTH</v>
          </cell>
          <cell r="L208" t="str">
            <v>SOUTH REGION</v>
          </cell>
        </row>
        <row r="209">
          <cell r="A209" t="str">
            <v>F73</v>
          </cell>
          <cell r="B209" t="str">
            <v>F73-10-A-IL-1DO-050</v>
          </cell>
          <cell r="C209">
            <v>610</v>
          </cell>
          <cell r="D209">
            <v>4170</v>
          </cell>
          <cell r="F209" t="str">
            <v>Landcomp Landfill</v>
          </cell>
          <cell r="G209" t="str">
            <v>BU-042</v>
          </cell>
          <cell r="H209" t="str">
            <v>PONTIAC/OTTAWA/JOLIET</v>
          </cell>
          <cell r="I209" t="str">
            <v>CHICAGO</v>
          </cell>
          <cell r="J209" t="str">
            <v>CHICAGO DISTRICT</v>
          </cell>
          <cell r="K209" t="str">
            <v>MIDWEST</v>
          </cell>
          <cell r="L209" t="str">
            <v>MIDWEST REGION</v>
          </cell>
        </row>
        <row r="210">
          <cell r="A210">
            <v>171</v>
          </cell>
          <cell r="B210" t="str">
            <v>171-10-A-WA-79O-050</v>
          </cell>
          <cell r="C210">
            <v>67</v>
          </cell>
          <cell r="D210">
            <v>4171</v>
          </cell>
          <cell r="E210" t="str">
            <v>Yes</v>
          </cell>
          <cell r="F210" t="str">
            <v>Rabanco Companies</v>
          </cell>
          <cell r="G210" t="str">
            <v>BU-967</v>
          </cell>
          <cell r="H210" t="str">
            <v>NON-OP SEATTLE</v>
          </cell>
          <cell r="I210" t="str">
            <v>WASHINGTON</v>
          </cell>
          <cell r="J210" t="str">
            <v>WASHINGTON DISTRICT</v>
          </cell>
          <cell r="K210" t="str">
            <v>WEST</v>
          </cell>
          <cell r="L210" t="str">
            <v>WEST REGION</v>
          </cell>
        </row>
        <row r="211">
          <cell r="A211">
            <v>172</v>
          </cell>
          <cell r="B211" t="str">
            <v>172-10-A-WA-92O-050</v>
          </cell>
          <cell r="C211">
            <v>68</v>
          </cell>
          <cell r="D211">
            <v>4172</v>
          </cell>
          <cell r="E211" t="str">
            <v>Yes</v>
          </cell>
          <cell r="F211" t="str">
            <v>AWS - Bellevue</v>
          </cell>
          <cell r="G211" t="str">
            <v>BU-277</v>
          </cell>
          <cell r="H211" t="str">
            <v>E. SEATTLE</v>
          </cell>
          <cell r="I211" t="str">
            <v>WASHINGTON</v>
          </cell>
          <cell r="J211" t="str">
            <v>WASHINGTON DISTRICT</v>
          </cell>
          <cell r="K211" t="str">
            <v>WEST</v>
          </cell>
          <cell r="L211" t="str">
            <v>WEST REGION</v>
          </cell>
        </row>
        <row r="212">
          <cell r="A212">
            <v>173</v>
          </cell>
          <cell r="B212" t="str">
            <v>173-10-A-WA-92O-050</v>
          </cell>
          <cell r="C212">
            <v>69</v>
          </cell>
          <cell r="D212">
            <v>4173</v>
          </cell>
          <cell r="F212" t="str">
            <v>Rabanco Recycling Company</v>
          </cell>
          <cell r="G212" t="str">
            <v>BU-276</v>
          </cell>
          <cell r="H212" t="str">
            <v>WASHINGTON PROCESSING</v>
          </cell>
          <cell r="I212" t="str">
            <v>WASHINGTON</v>
          </cell>
          <cell r="J212" t="str">
            <v>WASHINGTON DISTRICT</v>
          </cell>
          <cell r="K212" t="str">
            <v>WEST</v>
          </cell>
          <cell r="L212" t="str">
            <v>WEST REGION</v>
          </cell>
        </row>
        <row r="213">
          <cell r="A213" t="str">
            <v>F74</v>
          </cell>
          <cell r="B213" t="str">
            <v>F74-10-A-TX-1KO-050</v>
          </cell>
          <cell r="C213">
            <v>611</v>
          </cell>
          <cell r="D213">
            <v>4174</v>
          </cell>
          <cell r="F213" t="str">
            <v>El Centro Landfill</v>
          </cell>
          <cell r="G213" t="str">
            <v>BU-024</v>
          </cell>
          <cell r="H213" t="str">
            <v>CORPUS CHRISTI</v>
          </cell>
          <cell r="I213" t="str">
            <v>SCTEXAS</v>
          </cell>
          <cell r="J213" t="str">
            <v>SOUTH CENTRAL TEXAS DISTRICT</v>
          </cell>
          <cell r="K213" t="str">
            <v>SOUTH</v>
          </cell>
          <cell r="L213" t="str">
            <v>SOUTH REGION</v>
          </cell>
        </row>
        <row r="214">
          <cell r="A214">
            <v>175</v>
          </cell>
          <cell r="B214" t="str">
            <v>175-10-A-WA-92O-050</v>
          </cell>
          <cell r="C214">
            <v>70</v>
          </cell>
          <cell r="D214">
            <v>4175</v>
          </cell>
          <cell r="E214" t="str">
            <v>Yes</v>
          </cell>
          <cell r="F214" t="str">
            <v>AWS - Seattle</v>
          </cell>
          <cell r="G214" t="str">
            <v>BU-273</v>
          </cell>
          <cell r="H214" t="str">
            <v>CITY OF SEATTLE HAULING</v>
          </cell>
          <cell r="I214" t="str">
            <v>WASHINGTON</v>
          </cell>
          <cell r="J214" t="str">
            <v>WASHINGTON DISTRICT</v>
          </cell>
          <cell r="K214" t="str">
            <v>WEST</v>
          </cell>
          <cell r="L214" t="str">
            <v>WEST REGION</v>
          </cell>
        </row>
        <row r="215">
          <cell r="A215">
            <v>176</v>
          </cell>
          <cell r="B215" t="str">
            <v>176-10-A-WA-80O-050</v>
          </cell>
          <cell r="C215">
            <v>71</v>
          </cell>
          <cell r="D215">
            <v>4176</v>
          </cell>
          <cell r="E215" t="str">
            <v>Yes</v>
          </cell>
          <cell r="F215" t="str">
            <v>Kent-Meridian Disposal Company</v>
          </cell>
          <cell r="G215" t="str">
            <v>BU-269</v>
          </cell>
          <cell r="H215" t="str">
            <v>S. SEATTLE</v>
          </cell>
          <cell r="I215" t="str">
            <v>WASHINGTON</v>
          </cell>
          <cell r="J215" t="str">
            <v>WASHINGTON DISTRICT</v>
          </cell>
          <cell r="K215" t="str">
            <v>WEST</v>
          </cell>
          <cell r="L215" t="str">
            <v>WEST REGION</v>
          </cell>
        </row>
        <row r="216">
          <cell r="A216" t="str">
            <v>F75</v>
          </cell>
          <cell r="B216" t="str">
            <v>F75-10-A-IL-A3O-050</v>
          </cell>
          <cell r="C216">
            <v>612</v>
          </cell>
          <cell r="D216">
            <v>4177</v>
          </cell>
          <cell r="F216" t="str">
            <v>Kankakee Quarry</v>
          </cell>
          <cell r="G216" t="str">
            <v>BU-035</v>
          </cell>
          <cell r="H216" t="str">
            <v>CRESTWOOD</v>
          </cell>
          <cell r="I216" t="str">
            <v>CHICAGO</v>
          </cell>
          <cell r="J216" t="str">
            <v>CHICAGO DISTRICT</v>
          </cell>
          <cell r="K216" t="str">
            <v>MIDWEST</v>
          </cell>
          <cell r="L216" t="str">
            <v>MIDWEST REGION</v>
          </cell>
        </row>
        <row r="217">
          <cell r="A217">
            <v>178</v>
          </cell>
          <cell r="B217" t="str">
            <v>178-10-A-WA-72O-050</v>
          </cell>
          <cell r="C217">
            <v>72</v>
          </cell>
          <cell r="D217">
            <v>4178</v>
          </cell>
          <cell r="F217" t="str">
            <v>Roosevelt Regional MSW L/F</v>
          </cell>
          <cell r="G217" t="str">
            <v>BU-302</v>
          </cell>
          <cell r="H217" t="str">
            <v>WASHINGTON LANDFILLS</v>
          </cell>
          <cell r="I217" t="str">
            <v>WASHINGTON</v>
          </cell>
          <cell r="J217" t="str">
            <v>WASHINGTON DISTRICT</v>
          </cell>
          <cell r="K217" t="str">
            <v>WEST</v>
          </cell>
          <cell r="L217" t="str">
            <v>WEST REGION</v>
          </cell>
        </row>
        <row r="218">
          <cell r="A218" t="str">
            <v>F76</v>
          </cell>
          <cell r="B218" t="str">
            <v>F76-10-A-IL-B1O-050</v>
          </cell>
          <cell r="C218">
            <v>613</v>
          </cell>
          <cell r="D218">
            <v>4179</v>
          </cell>
          <cell r="F218" t="str">
            <v>Bond County Landfill</v>
          </cell>
          <cell r="G218" t="str">
            <v>BU-110</v>
          </cell>
          <cell r="H218" t="str">
            <v>EDWARDSVILLE/STL POST COLLLECT</v>
          </cell>
          <cell r="I218" t="str">
            <v>STL METRO</v>
          </cell>
          <cell r="J218" t="str">
            <v>ST LOUIS METRO DISTRICT</v>
          </cell>
          <cell r="K218" t="str">
            <v>MIDWEST</v>
          </cell>
          <cell r="L218" t="str">
            <v>MIDWEST REGION</v>
          </cell>
        </row>
        <row r="219">
          <cell r="A219" t="str">
            <v>F77</v>
          </cell>
          <cell r="B219" t="str">
            <v>F77-10-A-GA-9BO-050</v>
          </cell>
          <cell r="C219">
            <v>614</v>
          </cell>
          <cell r="D219">
            <v>4180</v>
          </cell>
          <cell r="F219" t="str">
            <v>Inland Container Landfill</v>
          </cell>
          <cell r="G219" t="str">
            <v>BU-006</v>
          </cell>
          <cell r="H219" t="str">
            <v>CHATTANOOGA</v>
          </cell>
          <cell r="I219" t="str">
            <v>GEORGIA</v>
          </cell>
          <cell r="J219" t="str">
            <v>GEORGIA DISTRICT</v>
          </cell>
          <cell r="K219" t="str">
            <v>SOUTH</v>
          </cell>
          <cell r="L219" t="str">
            <v>SOUTH REGION</v>
          </cell>
        </row>
        <row r="220">
          <cell r="A220" t="str">
            <v>F78</v>
          </cell>
          <cell r="B220" t="str">
            <v>F78-10-A-IN-B3O-050</v>
          </cell>
          <cell r="C220">
            <v>615</v>
          </cell>
          <cell r="D220">
            <v>4181</v>
          </cell>
          <cell r="F220" t="str">
            <v>Clinton County Landfill</v>
          </cell>
          <cell r="G220" t="str">
            <v>BU-072</v>
          </cell>
          <cell r="H220" t="str">
            <v>NORTHERN INDIANA POST COLLECT</v>
          </cell>
          <cell r="I220" t="str">
            <v>INDIANA</v>
          </cell>
          <cell r="J220" t="str">
            <v>INDIANA DISTRICT</v>
          </cell>
          <cell r="K220" t="str">
            <v>MIDWEST</v>
          </cell>
          <cell r="L220" t="str">
            <v>MIDWEST REGION</v>
          </cell>
        </row>
        <row r="221">
          <cell r="A221" t="str">
            <v>F79</v>
          </cell>
          <cell r="B221" t="str">
            <v>F79-10-A-OK-B7O-050</v>
          </cell>
          <cell r="C221">
            <v>616</v>
          </cell>
          <cell r="D221">
            <v>4182</v>
          </cell>
          <cell r="F221" t="str">
            <v>Stillwater Landfill</v>
          </cell>
          <cell r="G221" t="str">
            <v>BU-022</v>
          </cell>
          <cell r="H221" t="str">
            <v>EASTERN OKLAHOMA</v>
          </cell>
          <cell r="I221" t="str">
            <v>W MO/OK</v>
          </cell>
          <cell r="J221" t="str">
            <v>W MISSOURI/OKLAHOMA DISTRICT</v>
          </cell>
          <cell r="K221" t="str">
            <v>MIDWEST</v>
          </cell>
          <cell r="L221" t="str">
            <v>MIDWEST REGION</v>
          </cell>
        </row>
        <row r="222">
          <cell r="A222">
            <v>183</v>
          </cell>
          <cell r="B222" t="str">
            <v>183-10-A-WA-92O-050</v>
          </cell>
          <cell r="C222">
            <v>73</v>
          </cell>
          <cell r="D222">
            <v>4183</v>
          </cell>
          <cell r="E222" t="str">
            <v>Yes</v>
          </cell>
          <cell r="F222" t="str">
            <v>AWS - Kent</v>
          </cell>
          <cell r="G222" t="str">
            <v>BU-269</v>
          </cell>
          <cell r="H222" t="str">
            <v>S. SEATTLE</v>
          </cell>
          <cell r="I222" t="str">
            <v>WASHINGTON</v>
          </cell>
          <cell r="J222" t="str">
            <v>WASHINGTON DISTRICT</v>
          </cell>
          <cell r="K222" t="str">
            <v>WEST</v>
          </cell>
          <cell r="L222" t="str">
            <v>WEST REGION</v>
          </cell>
        </row>
        <row r="223">
          <cell r="A223">
            <v>184</v>
          </cell>
          <cell r="B223" t="str">
            <v>184-10-A-WA-77O-050</v>
          </cell>
          <cell r="C223">
            <v>74</v>
          </cell>
          <cell r="D223">
            <v>4184</v>
          </cell>
          <cell r="E223" t="str">
            <v>Yes</v>
          </cell>
          <cell r="F223" t="str">
            <v>WJR Environmental Inc</v>
          </cell>
          <cell r="G223" t="str">
            <v>BU-973</v>
          </cell>
          <cell r="H223" t="str">
            <v>NON-OP WASHINGTON</v>
          </cell>
          <cell r="I223" t="str">
            <v>WASHINGTON</v>
          </cell>
          <cell r="J223" t="str">
            <v>WASHINGTON DISTRICT</v>
          </cell>
          <cell r="K223" t="str">
            <v>WEST</v>
          </cell>
          <cell r="L223" t="str">
            <v>WEST REGION</v>
          </cell>
        </row>
        <row r="224">
          <cell r="A224" t="str">
            <v>F80</v>
          </cell>
          <cell r="B224" t="str">
            <v>F80-10-A-AL-B9O-050</v>
          </cell>
          <cell r="C224">
            <v>617</v>
          </cell>
          <cell r="D224">
            <v>4185</v>
          </cell>
          <cell r="F224" t="str">
            <v>Prattville C&amp;D L/F</v>
          </cell>
          <cell r="G224" t="str">
            <v>BU-199</v>
          </cell>
          <cell r="H224" t="str">
            <v>SOUTH CENTRAL ALABAMA</v>
          </cell>
          <cell r="I224" t="str">
            <v>GULFCOAST</v>
          </cell>
          <cell r="J224" t="str">
            <v>GULF COAST DISTRICT</v>
          </cell>
          <cell r="K224" t="str">
            <v>SOUTH</v>
          </cell>
          <cell r="L224" t="str">
            <v>SOUTH REGION</v>
          </cell>
        </row>
        <row r="225">
          <cell r="A225" t="str">
            <v>F81</v>
          </cell>
          <cell r="B225" t="str">
            <v>F81-10-A-UT-C2O-050</v>
          </cell>
          <cell r="C225">
            <v>618</v>
          </cell>
          <cell r="D225">
            <v>4186</v>
          </cell>
          <cell r="F225" t="str">
            <v>Wasatch Regional Landfill, Inc</v>
          </cell>
          <cell r="G225" t="str">
            <v>BU-114</v>
          </cell>
          <cell r="H225" t="str">
            <v>WESTERN UTAH</v>
          </cell>
          <cell r="I225" t="str">
            <v>MOUNTAIN</v>
          </cell>
          <cell r="J225" t="str">
            <v>MOUNTAIN DISTRICT</v>
          </cell>
          <cell r="K225" t="str">
            <v>WEST</v>
          </cell>
          <cell r="L225" t="str">
            <v>WEST REGION</v>
          </cell>
        </row>
        <row r="226">
          <cell r="A226" t="str">
            <v>F82</v>
          </cell>
          <cell r="B226" t="str">
            <v>F82-10-A-MS-C7O-050</v>
          </cell>
          <cell r="C226">
            <v>619</v>
          </cell>
          <cell r="D226">
            <v>4187</v>
          </cell>
          <cell r="F226" t="str">
            <v>Magnolia C&amp;D LF</v>
          </cell>
          <cell r="G226" t="str">
            <v>BU-198</v>
          </cell>
          <cell r="H226" t="str">
            <v>MOBILE</v>
          </cell>
          <cell r="I226" t="str">
            <v>GULFCOAST</v>
          </cell>
          <cell r="J226" t="str">
            <v>GULF COAST DISTRICT</v>
          </cell>
          <cell r="K226" t="str">
            <v>SOUTH</v>
          </cell>
          <cell r="L226" t="str">
            <v>SOUTH REGION</v>
          </cell>
        </row>
        <row r="227">
          <cell r="A227" t="str">
            <v>F83</v>
          </cell>
          <cell r="B227" t="str">
            <v>F83-10-A-TN-C8O-050</v>
          </cell>
          <cell r="C227">
            <v>620</v>
          </cell>
          <cell r="D227">
            <v>4188</v>
          </cell>
          <cell r="F227" t="str">
            <v>Jackson Madison County LF</v>
          </cell>
          <cell r="G227" t="str">
            <v>BU-282</v>
          </cell>
          <cell r="H227" t="str">
            <v>MEMPHIS POST COLLECTION</v>
          </cell>
          <cell r="I227" t="str">
            <v>MISSVALLEY</v>
          </cell>
          <cell r="J227" t="str">
            <v>MISSISSIPPI VALLEY DISTRICT</v>
          </cell>
          <cell r="K227" t="str">
            <v>SOUTH</v>
          </cell>
          <cell r="L227" t="str">
            <v>SOUTH REGION</v>
          </cell>
        </row>
        <row r="228">
          <cell r="A228" t="str">
            <v>F84</v>
          </cell>
          <cell r="B228" t="str">
            <v>F84-10-A-TN-C8O-050</v>
          </cell>
          <cell r="C228">
            <v>621</v>
          </cell>
          <cell r="D228">
            <v>4189</v>
          </cell>
          <cell r="F228" t="str">
            <v>Jackson Madison C&amp;D L/F</v>
          </cell>
          <cell r="G228" t="str">
            <v>BU-282</v>
          </cell>
          <cell r="H228" t="str">
            <v>MEMPHIS POST COLLECTION</v>
          </cell>
          <cell r="I228" t="str">
            <v>MISSVALLEY</v>
          </cell>
          <cell r="J228" t="str">
            <v>MISSISSIPPI VALLEY DISTRICT</v>
          </cell>
          <cell r="K228" t="str">
            <v>SOUTH</v>
          </cell>
          <cell r="L228" t="str">
            <v>SOUTH REGION</v>
          </cell>
        </row>
        <row r="229">
          <cell r="A229">
            <v>190</v>
          </cell>
          <cell r="B229" t="str">
            <v>190-10-A-WA-94O-050</v>
          </cell>
          <cell r="C229">
            <v>75</v>
          </cell>
          <cell r="D229">
            <v>4190</v>
          </cell>
          <cell r="E229" t="str">
            <v>Yes</v>
          </cell>
          <cell r="F229" t="str">
            <v>Rabanco Recycling Inc</v>
          </cell>
          <cell r="G229" t="str">
            <v>BU-967</v>
          </cell>
          <cell r="H229" t="str">
            <v>NON-OP SEATTLE</v>
          </cell>
          <cell r="I229" t="str">
            <v>WASHINGTON</v>
          </cell>
          <cell r="J229" t="str">
            <v>WASHINGTON DISTRICT</v>
          </cell>
          <cell r="K229" t="str">
            <v>WEST</v>
          </cell>
          <cell r="L229" t="str">
            <v>WEST REGION</v>
          </cell>
        </row>
        <row r="230">
          <cell r="A230" t="str">
            <v>F86</v>
          </cell>
          <cell r="B230" t="str">
            <v>F86-10-A-AZ-E1O-050</v>
          </cell>
          <cell r="C230">
            <v>622</v>
          </cell>
          <cell r="D230">
            <v>4191</v>
          </cell>
          <cell r="F230" t="str">
            <v>Cactus Landfill</v>
          </cell>
          <cell r="G230" t="str">
            <v>BU-240</v>
          </cell>
          <cell r="H230" t="str">
            <v>EAST PHOENIX</v>
          </cell>
          <cell r="I230" t="str">
            <v>ARIZONA</v>
          </cell>
          <cell r="J230" t="str">
            <v>ARIZONA DISTRICT</v>
          </cell>
          <cell r="K230" t="str">
            <v>WEST</v>
          </cell>
          <cell r="L230" t="str">
            <v>WEST REGION</v>
          </cell>
        </row>
        <row r="231">
          <cell r="A231" t="str">
            <v>J27</v>
          </cell>
          <cell r="B231" t="str">
            <v>J27-10-A-IL-3PO-050</v>
          </cell>
          <cell r="C231">
            <v>726</v>
          </cell>
          <cell r="D231">
            <v>4192</v>
          </cell>
          <cell r="F231" t="str">
            <v>Spoon Ridge Landfill (Contra-)</v>
          </cell>
          <cell r="G231" t="str">
            <v>BU-975</v>
          </cell>
          <cell r="H231" t="str">
            <v>NON-OP WESTERN ILLINOIS/IOWA</v>
          </cell>
          <cell r="I231" t="str">
            <v>WILLINOIS</v>
          </cell>
          <cell r="J231" t="str">
            <v>WESTERN ILLINOIS DISTRICT</v>
          </cell>
          <cell r="K231" t="str">
            <v>MIDWEST</v>
          </cell>
          <cell r="L231" t="str">
            <v>MIDWEST REGION</v>
          </cell>
        </row>
        <row r="232">
          <cell r="A232">
            <v>193</v>
          </cell>
          <cell r="B232" t="str">
            <v>193-10-A-WA-97O-050</v>
          </cell>
          <cell r="C232">
            <v>76</v>
          </cell>
          <cell r="D232">
            <v>4193</v>
          </cell>
          <cell r="E232" t="str">
            <v>Yes</v>
          </cell>
          <cell r="F232" t="str">
            <v>Roosevelt Associates</v>
          </cell>
          <cell r="G232" t="str">
            <v>BU-973</v>
          </cell>
          <cell r="H232" t="str">
            <v>NON-OP WASHINGTON</v>
          </cell>
          <cell r="I232" t="str">
            <v>WASHINGTON</v>
          </cell>
          <cell r="J232" t="str">
            <v>WASHINGTON DISTRICT</v>
          </cell>
          <cell r="K232" t="str">
            <v>WEST</v>
          </cell>
          <cell r="L232" t="str">
            <v>WEST REGION</v>
          </cell>
        </row>
        <row r="233">
          <cell r="A233">
            <v>194</v>
          </cell>
          <cell r="B233" t="str">
            <v>194-10-A-WA-72O-050</v>
          </cell>
          <cell r="C233">
            <v>77</v>
          </cell>
          <cell r="D233">
            <v>4194</v>
          </cell>
          <cell r="F233" t="str">
            <v>Recomp of Washington</v>
          </cell>
          <cell r="G233" t="str">
            <v>BU-274</v>
          </cell>
          <cell r="H233" t="str">
            <v>WASHINGTON INTERMODEL</v>
          </cell>
          <cell r="I233" t="str">
            <v>WASHINGTON</v>
          </cell>
          <cell r="J233" t="str">
            <v>WASHINGTON DISTRICT</v>
          </cell>
          <cell r="K233" t="str">
            <v>WEST</v>
          </cell>
          <cell r="L233" t="str">
            <v>WEST REGION</v>
          </cell>
        </row>
        <row r="234">
          <cell r="A234" t="str">
            <v>K11</v>
          </cell>
          <cell r="B234" t="str">
            <v>K11-10-A-NJ-9JO-050</v>
          </cell>
          <cell r="C234">
            <v>737</v>
          </cell>
          <cell r="D234">
            <v>4195</v>
          </cell>
          <cell r="F234" t="str">
            <v>AW -Pinelands Landfill</v>
          </cell>
          <cell r="G234" t="str">
            <v>BU-955</v>
          </cell>
          <cell r="H234" t="str">
            <v>NON-OP NEW JERSEY</v>
          </cell>
          <cell r="I234" t="str">
            <v>EPENN</v>
          </cell>
          <cell r="J234" t="str">
            <v>EASTERN PENNSYLVANIA DISTRICT</v>
          </cell>
          <cell r="K234" t="str">
            <v>EAST</v>
          </cell>
          <cell r="L234" t="str">
            <v>EAST REGION</v>
          </cell>
        </row>
        <row r="235">
          <cell r="A235" t="str">
            <v>K14</v>
          </cell>
          <cell r="B235" t="str">
            <v>K14-10-A-TX-6LO-050</v>
          </cell>
          <cell r="C235">
            <v>740</v>
          </cell>
          <cell r="D235">
            <v>4196</v>
          </cell>
          <cell r="F235" t="str">
            <v>AW -Port Arthur Landfill</v>
          </cell>
          <cell r="G235" t="str">
            <v>BU-944</v>
          </cell>
          <cell r="H235" t="str">
            <v>NON-OP HOUSTON</v>
          </cell>
          <cell r="I235" t="str">
            <v>HOUSTON</v>
          </cell>
          <cell r="J235" t="str">
            <v>HOUSTON DISTRICT</v>
          </cell>
          <cell r="K235" t="str">
            <v>SOUTH</v>
          </cell>
          <cell r="L235" t="str">
            <v>SOUTH REGION</v>
          </cell>
        </row>
        <row r="236">
          <cell r="A236">
            <v>197</v>
          </cell>
          <cell r="B236" t="str">
            <v>197-10-A-WA-92O-050</v>
          </cell>
          <cell r="C236">
            <v>78</v>
          </cell>
          <cell r="D236">
            <v>4197</v>
          </cell>
          <cell r="E236" t="str">
            <v>Yes</v>
          </cell>
          <cell r="F236" t="str">
            <v>AWS - Lynnwood</v>
          </cell>
          <cell r="G236" t="str">
            <v>BU-277</v>
          </cell>
          <cell r="H236" t="str">
            <v>E. SEATTLE</v>
          </cell>
          <cell r="I236" t="str">
            <v>WASHINGTON</v>
          </cell>
          <cell r="J236" t="str">
            <v>WASHINGTON DISTRICT</v>
          </cell>
          <cell r="K236" t="str">
            <v>WEST</v>
          </cell>
          <cell r="L236" t="str">
            <v>WEST REGION</v>
          </cell>
        </row>
        <row r="237">
          <cell r="A237" t="str">
            <v>K22</v>
          </cell>
          <cell r="B237" t="str">
            <v>K22-10-A-VT-3PO-050</v>
          </cell>
          <cell r="C237">
            <v>748</v>
          </cell>
          <cell r="D237">
            <v>4198</v>
          </cell>
          <cell r="F237" t="str">
            <v>AW -Rockingham Landfill</v>
          </cell>
          <cell r="G237" t="str">
            <v>BU-954</v>
          </cell>
          <cell r="H237" t="str">
            <v>NON-OP NEW ENGLAND</v>
          </cell>
          <cell r="I237" t="str">
            <v>NEWENG</v>
          </cell>
          <cell r="J237" t="str">
            <v>NEW ENGLAND DISTRICT</v>
          </cell>
          <cell r="K237" t="str">
            <v>EAST</v>
          </cell>
          <cell r="L237" t="str">
            <v>EAST REGION</v>
          </cell>
        </row>
        <row r="238">
          <cell r="A238" t="str">
            <v>K54</v>
          </cell>
          <cell r="B238" t="str">
            <v>K54-10-A-MA-5TO-050</v>
          </cell>
          <cell r="C238">
            <v>780</v>
          </cell>
          <cell r="D238">
            <v>4199</v>
          </cell>
          <cell r="F238" t="str">
            <v>AW -Holliston Landfill</v>
          </cell>
          <cell r="G238" t="str">
            <v>BU-954</v>
          </cell>
          <cell r="H238" t="str">
            <v>NON-OP NEW ENGLAND</v>
          </cell>
          <cell r="I238" t="str">
            <v>NEWENG</v>
          </cell>
          <cell r="J238" t="str">
            <v>NEW ENGLAND DISTRICT</v>
          </cell>
          <cell r="K238" t="str">
            <v>EAST</v>
          </cell>
          <cell r="L238" t="str">
            <v>EAST REGION</v>
          </cell>
        </row>
        <row r="239">
          <cell r="A239" t="str">
            <v>K58</v>
          </cell>
          <cell r="B239" t="str">
            <v>K58-10-A-OH-6GO-050</v>
          </cell>
          <cell r="C239">
            <v>784</v>
          </cell>
          <cell r="D239">
            <v>4200</v>
          </cell>
          <cell r="F239" t="str">
            <v>AW -Warner Hill Landfill</v>
          </cell>
          <cell r="G239" t="str">
            <v>BU-956</v>
          </cell>
          <cell r="H239" t="str">
            <v>NON-OP NORTHERN OHIO</v>
          </cell>
          <cell r="I239" t="str">
            <v>OHIO</v>
          </cell>
          <cell r="J239" t="str">
            <v>OHIO DISTRICT</v>
          </cell>
          <cell r="K239" t="str">
            <v>EAST</v>
          </cell>
          <cell r="L239" t="str">
            <v>EAST REGION</v>
          </cell>
        </row>
        <row r="240">
          <cell r="A240" t="str">
            <v>K64</v>
          </cell>
          <cell r="B240" t="str">
            <v>K64-10-A-IL-3PO-050</v>
          </cell>
          <cell r="C240">
            <v>790</v>
          </cell>
          <cell r="D240">
            <v>4201</v>
          </cell>
          <cell r="F240" t="str">
            <v>Davis Junction Landfill</v>
          </cell>
          <cell r="G240" t="str">
            <v>BU-975</v>
          </cell>
          <cell r="H240" t="str">
            <v>NON-OP WESTERN ILLINOIS/IOWA</v>
          </cell>
          <cell r="I240" t="str">
            <v>WILLINOIS</v>
          </cell>
          <cell r="J240" t="str">
            <v>WESTERN ILLINOIS DISTRICT</v>
          </cell>
          <cell r="K240" t="str">
            <v>MIDWEST</v>
          </cell>
          <cell r="L240" t="str">
            <v>MIDWEST REGION</v>
          </cell>
        </row>
        <row r="241">
          <cell r="A241" t="str">
            <v>K65</v>
          </cell>
          <cell r="B241" t="str">
            <v>K65-10-A-FL-9RO-050</v>
          </cell>
          <cell r="C241">
            <v>791</v>
          </cell>
          <cell r="D241">
            <v>4202</v>
          </cell>
          <cell r="F241" t="str">
            <v>Delta Resources Corp.</v>
          </cell>
          <cell r="G241" t="str">
            <v>BU-953</v>
          </cell>
          <cell r="H241" t="str">
            <v>NON-OP SOUTH FLORIDA</v>
          </cell>
          <cell r="I241" t="str">
            <v>GULFCOAST</v>
          </cell>
          <cell r="J241" t="str">
            <v>GULF COAST DISTRICT</v>
          </cell>
          <cell r="K241" t="str">
            <v>SOUTH</v>
          </cell>
          <cell r="L241" t="str">
            <v>SOUTH REGION</v>
          </cell>
        </row>
        <row r="242">
          <cell r="A242">
            <v>203</v>
          </cell>
          <cell r="B242" t="str">
            <v>203-10-A-CA-84O-050</v>
          </cell>
          <cell r="C242">
            <v>79</v>
          </cell>
          <cell r="D242">
            <v>4203</v>
          </cell>
          <cell r="E242" t="str">
            <v>Yes</v>
          </cell>
          <cell r="F242" t="str">
            <v>Independent Trucking Company</v>
          </cell>
          <cell r="G242" t="str">
            <v>BU-253</v>
          </cell>
          <cell r="H242" t="str">
            <v>STOCKTON</v>
          </cell>
          <cell r="I242" t="str">
            <v>CCALIF</v>
          </cell>
          <cell r="J242" t="str">
            <v>CENTRAL CALIFORNIA DISTRICT</v>
          </cell>
          <cell r="K242" t="str">
            <v>WEST</v>
          </cell>
          <cell r="L242" t="str">
            <v>WEST REGION</v>
          </cell>
        </row>
        <row r="243">
          <cell r="A243">
            <v>204</v>
          </cell>
          <cell r="B243" t="str">
            <v>204-10-A-CA-85O-050</v>
          </cell>
          <cell r="C243">
            <v>80</v>
          </cell>
          <cell r="D243">
            <v>4204</v>
          </cell>
          <cell r="F243" t="str">
            <v>Forward L/F</v>
          </cell>
          <cell r="G243" t="str">
            <v>BU-253</v>
          </cell>
          <cell r="H243" t="str">
            <v>STOCKTON</v>
          </cell>
          <cell r="I243" t="str">
            <v>CCALIF</v>
          </cell>
          <cell r="J243" t="str">
            <v>CENTRAL CALIFORNIA DISTRICT</v>
          </cell>
          <cell r="K243" t="str">
            <v>WEST</v>
          </cell>
          <cell r="L243" t="str">
            <v>WEST REGION</v>
          </cell>
        </row>
        <row r="244">
          <cell r="A244">
            <v>205</v>
          </cell>
          <cell r="B244" t="str">
            <v>205-10-A-CA-98O-050</v>
          </cell>
          <cell r="C244">
            <v>81</v>
          </cell>
          <cell r="D244">
            <v>4205</v>
          </cell>
          <cell r="E244" t="str">
            <v>Yes</v>
          </cell>
          <cell r="F244" t="str">
            <v>AWS - Sunrise Sanitation</v>
          </cell>
          <cell r="G244" t="str">
            <v>BU-253</v>
          </cell>
          <cell r="H244" t="str">
            <v>STOCKTON</v>
          </cell>
          <cell r="I244" t="str">
            <v>CCALIF</v>
          </cell>
          <cell r="J244" t="str">
            <v>CENTRAL CALIFORNIA DISTRICT</v>
          </cell>
          <cell r="K244" t="str">
            <v>WEST</v>
          </cell>
          <cell r="L244" t="str">
            <v>WEST REGION</v>
          </cell>
        </row>
        <row r="245">
          <cell r="A245">
            <v>206</v>
          </cell>
          <cell r="B245" t="str">
            <v>206-10-A-CA-99O-050</v>
          </cell>
          <cell r="C245">
            <v>82</v>
          </cell>
          <cell r="D245">
            <v>4206</v>
          </cell>
          <cell r="E245" t="str">
            <v>Yes</v>
          </cell>
          <cell r="F245" t="str">
            <v>AWS - Sunset Disposal</v>
          </cell>
          <cell r="G245" t="str">
            <v>BU-253</v>
          </cell>
          <cell r="H245" t="str">
            <v>STOCKTON</v>
          </cell>
          <cell r="I245" t="str">
            <v>CCALIF</v>
          </cell>
          <cell r="J245" t="str">
            <v>CENTRAL CALIFORNIA DISTRICT</v>
          </cell>
          <cell r="K245" t="str">
            <v>WEST</v>
          </cell>
          <cell r="L245" t="str">
            <v>WEST REGION</v>
          </cell>
        </row>
        <row r="246">
          <cell r="A246">
            <v>207</v>
          </cell>
          <cell r="B246" t="str">
            <v>207-10-A-CA-1AO-050</v>
          </cell>
          <cell r="C246">
            <v>83</v>
          </cell>
          <cell r="D246">
            <v>4207</v>
          </cell>
          <cell r="E246" t="str">
            <v>Yes</v>
          </cell>
          <cell r="F246" t="str">
            <v>AWS - Lathrop Sanitation</v>
          </cell>
          <cell r="G246" t="str">
            <v>BU-253</v>
          </cell>
          <cell r="H246" t="str">
            <v>STOCKTON</v>
          </cell>
          <cell r="I246" t="str">
            <v>CCALIF</v>
          </cell>
          <cell r="J246" t="str">
            <v>CENTRAL CALIFORNIA DISTRICT</v>
          </cell>
          <cell r="K246" t="str">
            <v>WEST</v>
          </cell>
          <cell r="L246" t="str">
            <v>WEST REGION</v>
          </cell>
        </row>
        <row r="247">
          <cell r="A247">
            <v>208</v>
          </cell>
          <cell r="B247" t="str">
            <v>208-10-A-CA-1BO-050</v>
          </cell>
          <cell r="C247">
            <v>84</v>
          </cell>
          <cell r="D247">
            <v>4208</v>
          </cell>
          <cell r="E247" t="str">
            <v>Yes</v>
          </cell>
          <cell r="F247" t="str">
            <v>Delta Container</v>
          </cell>
          <cell r="G247" t="str">
            <v>BU-253</v>
          </cell>
          <cell r="H247" t="str">
            <v>STOCKTON</v>
          </cell>
          <cell r="I247" t="str">
            <v>CCALIF</v>
          </cell>
          <cell r="J247" t="str">
            <v>CENTRAL CALIFORNIA DISTRICT</v>
          </cell>
          <cell r="K247" t="str">
            <v>WEST</v>
          </cell>
          <cell r="L247" t="str">
            <v>WEST REGION</v>
          </cell>
        </row>
        <row r="248">
          <cell r="A248">
            <v>209</v>
          </cell>
          <cell r="B248" t="str">
            <v>209-10-A-CA-1BO-050</v>
          </cell>
          <cell r="C248">
            <v>85</v>
          </cell>
          <cell r="D248">
            <v>4209</v>
          </cell>
          <cell r="F248" t="str">
            <v>Foothill L/F</v>
          </cell>
          <cell r="G248" t="str">
            <v>BU-253</v>
          </cell>
          <cell r="H248" t="str">
            <v>STOCKTON</v>
          </cell>
          <cell r="I248" t="str">
            <v>CCALIF</v>
          </cell>
          <cell r="J248" t="str">
            <v>CENTRAL CALIFORNIA DISTRICT</v>
          </cell>
          <cell r="K248" t="str">
            <v>WEST</v>
          </cell>
          <cell r="L248" t="str">
            <v>WEST REGION</v>
          </cell>
        </row>
        <row r="249">
          <cell r="A249">
            <v>210</v>
          </cell>
          <cell r="B249" t="str">
            <v>210-10-A-CA-13O-050</v>
          </cell>
          <cell r="C249">
            <v>86</v>
          </cell>
          <cell r="D249">
            <v>4210</v>
          </cell>
          <cell r="E249" t="str">
            <v>Yes</v>
          </cell>
          <cell r="F249" t="str">
            <v>AWS - Contra Costa County</v>
          </cell>
          <cell r="G249" t="str">
            <v>BU-250</v>
          </cell>
          <cell r="H249" t="str">
            <v>CONTRA COSTA COUNTY HAULING</v>
          </cell>
          <cell r="I249" t="str">
            <v>CCALIF</v>
          </cell>
          <cell r="J249" t="str">
            <v>CENTRAL CALIFORNIA DISTRICT</v>
          </cell>
          <cell r="K249" t="str">
            <v>WEST</v>
          </cell>
          <cell r="L249" t="str">
            <v>WEST REGION</v>
          </cell>
        </row>
        <row r="250">
          <cell r="A250">
            <v>211</v>
          </cell>
          <cell r="B250" t="str">
            <v>211-10-A-CA-13O-050</v>
          </cell>
          <cell r="C250">
            <v>87</v>
          </cell>
          <cell r="D250">
            <v>4211</v>
          </cell>
          <cell r="F250" t="str">
            <v>Contra Costa Transfer&amp;Recovery</v>
          </cell>
          <cell r="G250" t="str">
            <v>BU-251</v>
          </cell>
          <cell r="H250" t="str">
            <v>CONTRA COSTA COUNTY L/F &amp; T/S</v>
          </cell>
          <cell r="I250" t="str">
            <v>CCALIF</v>
          </cell>
          <cell r="J250" t="str">
            <v>CENTRAL CALIFORNIA DISTRICT</v>
          </cell>
          <cell r="K250" t="str">
            <v>WEST</v>
          </cell>
          <cell r="L250" t="str">
            <v>WEST REGION</v>
          </cell>
        </row>
        <row r="251">
          <cell r="A251">
            <v>212</v>
          </cell>
          <cell r="B251" t="str">
            <v>212-10-A-CA-3WO-050</v>
          </cell>
          <cell r="C251">
            <v>88</v>
          </cell>
          <cell r="D251">
            <v>4212</v>
          </cell>
          <cell r="F251" t="str">
            <v>Keller Canyon L/F</v>
          </cell>
          <cell r="G251" t="str">
            <v>BU-251</v>
          </cell>
          <cell r="H251" t="str">
            <v>CONTRA COSTA COUNTY L/F &amp; T/S</v>
          </cell>
          <cell r="I251" t="str">
            <v>CCALIF</v>
          </cell>
          <cell r="J251" t="str">
            <v>CENTRAL CALIFORNIA DISTRICT</v>
          </cell>
          <cell r="K251" t="str">
            <v>WEST</v>
          </cell>
          <cell r="L251" t="str">
            <v>WEST REGION</v>
          </cell>
        </row>
        <row r="252">
          <cell r="A252" t="str">
            <v>K66</v>
          </cell>
          <cell r="B252" t="str">
            <v>K66-10-A-IN-13O-050</v>
          </cell>
          <cell r="C252">
            <v>792</v>
          </cell>
          <cell r="D252">
            <v>4213</v>
          </cell>
          <cell r="F252" t="str">
            <v>Metropolitan Landfill</v>
          </cell>
          <cell r="G252" t="str">
            <v>BU-981</v>
          </cell>
          <cell r="H252" t="str">
            <v>NON-OP INDIANA</v>
          </cell>
          <cell r="I252" t="str">
            <v>INDIANA</v>
          </cell>
          <cell r="J252" t="str">
            <v>INDIANA DISTRICT</v>
          </cell>
          <cell r="K252" t="str">
            <v>MIDWEST</v>
          </cell>
          <cell r="L252" t="str">
            <v>MIDWEST REGION</v>
          </cell>
        </row>
        <row r="253">
          <cell r="A253" t="str">
            <v>K67</v>
          </cell>
          <cell r="B253" t="str">
            <v>K67-10-A-NY-3PO-050</v>
          </cell>
          <cell r="C253">
            <v>793</v>
          </cell>
          <cell r="D253">
            <v>4214</v>
          </cell>
          <cell r="F253" t="str">
            <v>Rotterdam</v>
          </cell>
          <cell r="G253" t="str">
            <v>BU-954</v>
          </cell>
          <cell r="H253" t="str">
            <v>NON-OP NEW ENGLAND</v>
          </cell>
          <cell r="I253" t="str">
            <v>NEWENG</v>
          </cell>
          <cell r="J253" t="str">
            <v>NEW ENGLAND DISTRICT</v>
          </cell>
          <cell r="K253" t="str">
            <v>EAST</v>
          </cell>
          <cell r="L253" t="str">
            <v>EAST REGION</v>
          </cell>
        </row>
        <row r="254">
          <cell r="A254" t="str">
            <v>L07</v>
          </cell>
          <cell r="B254" t="str">
            <v>L07-10-A-NY-D9O-050</v>
          </cell>
          <cell r="C254">
            <v>807</v>
          </cell>
          <cell r="D254">
            <v>4215</v>
          </cell>
          <cell r="F254" t="str">
            <v>Pine Avenue Landfill</v>
          </cell>
          <cell r="G254" t="str">
            <v>BU-191</v>
          </cell>
          <cell r="H254" t="str">
            <v>BUFFALO POST COLLECTION</v>
          </cell>
          <cell r="I254" t="str">
            <v>WPENN</v>
          </cell>
          <cell r="J254" t="str">
            <v>WESTERN PENNSYLVANIA DISTRICT</v>
          </cell>
          <cell r="K254" t="str">
            <v>EAST</v>
          </cell>
          <cell r="L254" t="str">
            <v>EAST REGION</v>
          </cell>
        </row>
        <row r="255">
          <cell r="A255" t="str">
            <v>L09</v>
          </cell>
          <cell r="B255" t="str">
            <v>L09-10-A-OH-F7O-050</v>
          </cell>
          <cell r="C255">
            <v>809</v>
          </cell>
          <cell r="D255">
            <v>4216</v>
          </cell>
          <cell r="F255" t="str">
            <v>CLD Landfill</v>
          </cell>
          <cell r="G255" t="str">
            <v>BU-183</v>
          </cell>
          <cell r="H255" t="str">
            <v>YOUNGSTOWN</v>
          </cell>
          <cell r="I255" t="str">
            <v>WPENN</v>
          </cell>
          <cell r="J255" t="str">
            <v>WESTERN PENNSYLVANIA DISTRICT</v>
          </cell>
          <cell r="K255" t="str">
            <v>EAST</v>
          </cell>
          <cell r="L255" t="str">
            <v>EAST REGION</v>
          </cell>
        </row>
        <row r="256">
          <cell r="A256" t="str">
            <v>L29</v>
          </cell>
          <cell r="B256" t="str">
            <v>L29-10-A-PR-5JO-050</v>
          </cell>
          <cell r="C256">
            <v>827</v>
          </cell>
          <cell r="D256">
            <v>4217</v>
          </cell>
          <cell r="F256" t="str">
            <v>Ponce Landfill</v>
          </cell>
          <cell r="G256" t="str">
            <v>BU-160</v>
          </cell>
          <cell r="H256" t="str">
            <v>PONCE</v>
          </cell>
          <cell r="I256" t="str">
            <v>PUERTORICO</v>
          </cell>
          <cell r="J256" t="str">
            <v>PUERTO RICO DISTRICT</v>
          </cell>
          <cell r="K256" t="str">
            <v>SOUTH</v>
          </cell>
          <cell r="L256" t="str">
            <v>SOUTH REGION</v>
          </cell>
        </row>
        <row r="257">
          <cell r="A257" t="str">
            <v>L30</v>
          </cell>
          <cell r="B257" t="str">
            <v>L30-10-A-PR-5JO-050</v>
          </cell>
          <cell r="C257">
            <v>828</v>
          </cell>
          <cell r="D257">
            <v>4218</v>
          </cell>
          <cell r="F257" t="str">
            <v>Salinas Landfill</v>
          </cell>
          <cell r="G257" t="str">
            <v>BU-160</v>
          </cell>
          <cell r="H257" t="str">
            <v>PONCE</v>
          </cell>
          <cell r="I257" t="str">
            <v>PUERTORICO</v>
          </cell>
          <cell r="J257" t="str">
            <v>PUERTO RICO DISTRICT</v>
          </cell>
          <cell r="K257" t="str">
            <v>SOUTH</v>
          </cell>
          <cell r="L257" t="str">
            <v>SOUTH REGION</v>
          </cell>
        </row>
        <row r="258">
          <cell r="A258" t="str">
            <v>L36</v>
          </cell>
          <cell r="B258" t="str">
            <v>L36-10-A-LA-8HO-050</v>
          </cell>
          <cell r="C258">
            <v>834</v>
          </cell>
          <cell r="D258">
            <v>4219</v>
          </cell>
          <cell r="F258" t="str">
            <v>North Baton Rouge Landfill</v>
          </cell>
          <cell r="G258" t="str">
            <v>BU-201</v>
          </cell>
          <cell r="H258" t="str">
            <v>BATON ROUGE</v>
          </cell>
          <cell r="I258" t="str">
            <v>GULFCOAST</v>
          </cell>
          <cell r="J258" t="str">
            <v>GULF COAST DISTRICT</v>
          </cell>
          <cell r="K258" t="str">
            <v>SOUTH</v>
          </cell>
          <cell r="L258" t="str">
            <v>SOUTH REGION</v>
          </cell>
        </row>
        <row r="259">
          <cell r="A259" t="str">
            <v>L44</v>
          </cell>
          <cell r="B259" t="str">
            <v>L44-10-A-MS-9BO-050</v>
          </cell>
          <cell r="C259">
            <v>841</v>
          </cell>
          <cell r="D259">
            <v>4220</v>
          </cell>
          <cell r="F259" t="str">
            <v>Desoto County Rubbish Pit</v>
          </cell>
          <cell r="G259" t="str">
            <v>BU-282</v>
          </cell>
          <cell r="H259" t="str">
            <v>MEMPHIS POST COLLECTION</v>
          </cell>
          <cell r="I259" t="str">
            <v>MISSVALLEY</v>
          </cell>
          <cell r="J259" t="str">
            <v>MISSISSIPPI VALLEY DISTRICT</v>
          </cell>
          <cell r="K259" t="str">
            <v>SOUTH</v>
          </cell>
          <cell r="L259" t="str">
            <v>SOUTH REGION</v>
          </cell>
        </row>
        <row r="260">
          <cell r="A260" t="str">
            <v>L48</v>
          </cell>
          <cell r="B260" t="str">
            <v>L48-10-A-TX-1TO-050</v>
          </cell>
          <cell r="C260">
            <v>845</v>
          </cell>
          <cell r="D260">
            <v>4221</v>
          </cell>
          <cell r="F260" t="str">
            <v>Victoria Landfill</v>
          </cell>
          <cell r="G260" t="str">
            <v>BU-057</v>
          </cell>
          <cell r="H260" t="str">
            <v>HOUSTON POST COLLECTION</v>
          </cell>
          <cell r="I260" t="str">
            <v>HOUSTON</v>
          </cell>
          <cell r="J260" t="str">
            <v>HOUSTON DISTRICT</v>
          </cell>
          <cell r="K260" t="str">
            <v>SOUTH</v>
          </cell>
          <cell r="L260" t="str">
            <v>SOUTH REGION</v>
          </cell>
        </row>
        <row r="261">
          <cell r="A261" t="str">
            <v>L50</v>
          </cell>
          <cell r="B261" t="str">
            <v>L50-10-A-TX-B2O-050</v>
          </cell>
          <cell r="C261">
            <v>847</v>
          </cell>
          <cell r="D261">
            <v>4222</v>
          </cell>
          <cell r="F261" t="str">
            <v>Mexia Landfill</v>
          </cell>
          <cell r="G261" t="str">
            <v>BU-280</v>
          </cell>
          <cell r="H261" t="str">
            <v>NE TEXAS POST COLLECTION</v>
          </cell>
          <cell r="I261" t="str">
            <v>ETEXAS</v>
          </cell>
          <cell r="J261" t="str">
            <v>EAST TEXAS DISTRICT</v>
          </cell>
          <cell r="K261" t="str">
            <v>SOUTH</v>
          </cell>
          <cell r="L261" t="str">
            <v>SOUTH REGION</v>
          </cell>
        </row>
        <row r="262">
          <cell r="A262">
            <v>223</v>
          </cell>
          <cell r="B262" t="str">
            <v>223-10-A-OH-5ZO-050</v>
          </cell>
          <cell r="C262">
            <v>89</v>
          </cell>
          <cell r="D262">
            <v>4223</v>
          </cell>
          <cell r="E262" t="str">
            <v>Yes</v>
          </cell>
          <cell r="F262" t="str">
            <v>AWS - Cleveland</v>
          </cell>
          <cell r="G262" t="str">
            <v>BU-076</v>
          </cell>
          <cell r="H262" t="str">
            <v>CLEVELAND</v>
          </cell>
          <cell r="I262" t="str">
            <v>OHIO</v>
          </cell>
          <cell r="J262" t="str">
            <v>OHIO DISTRICT</v>
          </cell>
          <cell r="K262" t="str">
            <v>EAST</v>
          </cell>
          <cell r="L262" t="str">
            <v>EAST REGION</v>
          </cell>
        </row>
        <row r="263">
          <cell r="A263">
            <v>224</v>
          </cell>
          <cell r="B263" t="str">
            <v>224-10-A-OH-5ZO-050</v>
          </cell>
          <cell r="C263">
            <v>90</v>
          </cell>
          <cell r="D263">
            <v>4224</v>
          </cell>
          <cell r="E263" t="str">
            <v>Yes</v>
          </cell>
          <cell r="F263" t="str">
            <v>AWS - Elyria</v>
          </cell>
          <cell r="G263" t="str">
            <v>BU-077</v>
          </cell>
          <cell r="H263" t="str">
            <v>ELYRIA</v>
          </cell>
          <cell r="I263" t="str">
            <v>OHIO</v>
          </cell>
          <cell r="J263" t="str">
            <v>OHIO DISTRICT</v>
          </cell>
          <cell r="K263" t="str">
            <v>EAST</v>
          </cell>
          <cell r="L263" t="str">
            <v>EAST REGION</v>
          </cell>
        </row>
        <row r="264">
          <cell r="A264" t="str">
            <v>L61</v>
          </cell>
          <cell r="B264" t="str">
            <v>L61-10-A-TX-1QO-050</v>
          </cell>
          <cell r="C264">
            <v>857</v>
          </cell>
          <cell r="D264">
            <v>4225</v>
          </cell>
          <cell r="F264" t="str">
            <v>Kerrville Landfill</v>
          </cell>
          <cell r="G264" t="str">
            <v>BU-025</v>
          </cell>
          <cell r="H264" t="str">
            <v>SAN ANTONIO</v>
          </cell>
          <cell r="I264" t="str">
            <v>SCTEXAS</v>
          </cell>
          <cell r="J264" t="str">
            <v>SOUTH CENTRAL TEXAS DISTRICT</v>
          </cell>
          <cell r="K264" t="str">
            <v>SOUTH</v>
          </cell>
          <cell r="L264" t="str">
            <v>SOUTH REGION</v>
          </cell>
        </row>
        <row r="265">
          <cell r="A265">
            <v>226</v>
          </cell>
          <cell r="B265" t="str">
            <v>226-10-A-OH-5ZO-050</v>
          </cell>
          <cell r="C265">
            <v>91</v>
          </cell>
          <cell r="D265">
            <v>4226</v>
          </cell>
          <cell r="E265" t="str">
            <v>Yes</v>
          </cell>
          <cell r="F265" t="str">
            <v>AWS - Mansfield</v>
          </cell>
          <cell r="G265" t="str">
            <v>BU-094</v>
          </cell>
          <cell r="H265" t="str">
            <v>CENTRAL OHIO</v>
          </cell>
          <cell r="I265" t="str">
            <v>OHIO</v>
          </cell>
          <cell r="J265" t="str">
            <v>OHIO DISTRICT</v>
          </cell>
          <cell r="K265" t="str">
            <v>EAST</v>
          </cell>
          <cell r="L265" t="str">
            <v>EAST REGION</v>
          </cell>
        </row>
        <row r="266">
          <cell r="A266" t="str">
            <v>L71</v>
          </cell>
          <cell r="B266" t="str">
            <v>L71-10-A-CA-5UO-050</v>
          </cell>
          <cell r="C266">
            <v>866</v>
          </cell>
          <cell r="D266">
            <v>4227</v>
          </cell>
          <cell r="F266" t="str">
            <v>Ox Mountain Landfill</v>
          </cell>
          <cell r="G266" t="str">
            <v>BU-244</v>
          </cell>
          <cell r="H266" t="str">
            <v>OX MOUNTAIN LANDFILL</v>
          </cell>
          <cell r="I266" t="str">
            <v>BAYAREA</v>
          </cell>
          <cell r="J266" t="str">
            <v>BAY AREA DISTRICT</v>
          </cell>
          <cell r="K266" t="str">
            <v>WEST</v>
          </cell>
          <cell r="L266" t="str">
            <v>WEST REGION</v>
          </cell>
        </row>
        <row r="267">
          <cell r="A267">
            <v>228</v>
          </cell>
          <cell r="B267" t="str">
            <v>228-10-A-MI-2DO-050</v>
          </cell>
          <cell r="C267">
            <v>92</v>
          </cell>
          <cell r="D267">
            <v>4228</v>
          </cell>
          <cell r="F267" t="str">
            <v>Rockwood Landfill</v>
          </cell>
          <cell r="G267" t="str">
            <v>BU-055</v>
          </cell>
          <cell r="H267" t="str">
            <v>EASTERN MICHIGAN LANDFILLS</v>
          </cell>
          <cell r="I267" t="str">
            <v>MICHIGAN</v>
          </cell>
          <cell r="J267" t="str">
            <v>MICHIGAN DISTRICT</v>
          </cell>
          <cell r="K267" t="str">
            <v>MIDWEST</v>
          </cell>
          <cell r="L267" t="str">
            <v>MIDWEST REGION</v>
          </cell>
        </row>
        <row r="268">
          <cell r="A268" t="str">
            <v>L82</v>
          </cell>
          <cell r="B268" t="str">
            <v>L82-10-A-IL-3PO-050</v>
          </cell>
          <cell r="C268">
            <v>875</v>
          </cell>
          <cell r="D268">
            <v>4229</v>
          </cell>
          <cell r="F268" t="str">
            <v>Spoon Ridge Landfill</v>
          </cell>
          <cell r="G268" t="str">
            <v>BU-975</v>
          </cell>
          <cell r="H268" t="str">
            <v>NON-OP WESTERN ILLINOIS/IOWA</v>
          </cell>
          <cell r="I268" t="str">
            <v>WILLINOIS</v>
          </cell>
          <cell r="J268" t="str">
            <v>WESTERN ILLINOIS DISTRICT</v>
          </cell>
          <cell r="K268" t="str">
            <v>MIDWEST</v>
          </cell>
          <cell r="L268" t="str">
            <v>MIDWEST REGION</v>
          </cell>
        </row>
        <row r="269">
          <cell r="A269" t="str">
            <v>L94</v>
          </cell>
          <cell r="B269" t="str">
            <v>L94-10-A-LA-8HO-050</v>
          </cell>
          <cell r="C269">
            <v>880</v>
          </cell>
          <cell r="D269">
            <v>4230</v>
          </cell>
          <cell r="F269" t="str">
            <v>Woolworth Solid Waste Landfill</v>
          </cell>
          <cell r="G269" t="str">
            <v>BU-281</v>
          </cell>
          <cell r="H269" t="str">
            <v>SHREVEPORT</v>
          </cell>
          <cell r="I269" t="str">
            <v>ETEXAS</v>
          </cell>
          <cell r="J269" t="str">
            <v>EAST TEXAS DISTRICT</v>
          </cell>
          <cell r="K269" t="str">
            <v>SOUTH</v>
          </cell>
          <cell r="L269" t="str">
            <v>SOUTH REGION</v>
          </cell>
        </row>
        <row r="270">
          <cell r="A270" t="str">
            <v>M09</v>
          </cell>
          <cell r="B270" t="str">
            <v>M09-10-A-PR-6AO-050</v>
          </cell>
          <cell r="C270">
            <v>885</v>
          </cell>
          <cell r="D270">
            <v>4231</v>
          </cell>
          <cell r="E270" t="str">
            <v>Yes</v>
          </cell>
          <cell r="F270" t="str">
            <v>Carolina Hauling</v>
          </cell>
          <cell r="G270" t="str">
            <v>BU-034</v>
          </cell>
          <cell r="H270" t="str">
            <v>SAN JUAN RESIDENTIAL</v>
          </cell>
          <cell r="I270" t="str">
            <v>PUERTORICO</v>
          </cell>
          <cell r="J270" t="str">
            <v>PUERTO RICO DISTRICT</v>
          </cell>
          <cell r="K270" t="str">
            <v>SOUTH</v>
          </cell>
          <cell r="L270" t="str">
            <v>SOUTH REGION</v>
          </cell>
        </row>
        <row r="271">
          <cell r="A271" t="str">
            <v>M29</v>
          </cell>
          <cell r="B271" t="str">
            <v>M29-10-A-WA-3PO-050</v>
          </cell>
          <cell r="C271">
            <v>886</v>
          </cell>
          <cell r="D271">
            <v>4232</v>
          </cell>
          <cell r="F271" t="str">
            <v>Bellingham Medical Waste</v>
          </cell>
          <cell r="G271" t="str">
            <v>BU-967</v>
          </cell>
          <cell r="H271" t="str">
            <v>NON-OP SEATTLE</v>
          </cell>
          <cell r="I271" t="str">
            <v>WASHINGTON</v>
          </cell>
          <cell r="J271" t="str">
            <v>WASHINGTON DISTRICT</v>
          </cell>
          <cell r="K271" t="str">
            <v>WEST</v>
          </cell>
          <cell r="L271" t="str">
            <v>WEST REGION</v>
          </cell>
        </row>
        <row r="272">
          <cell r="A272">
            <v>233</v>
          </cell>
          <cell r="B272" t="str">
            <v>233-10-A-UT-07O-050</v>
          </cell>
          <cell r="C272">
            <v>93</v>
          </cell>
          <cell r="D272">
            <v>4233</v>
          </cell>
          <cell r="E272" t="str">
            <v>Yes</v>
          </cell>
          <cell r="F272" t="str">
            <v>AWS - St. George</v>
          </cell>
          <cell r="G272" t="str">
            <v>BU-114</v>
          </cell>
          <cell r="H272" t="str">
            <v>WESTERN UTAH</v>
          </cell>
          <cell r="I272" t="str">
            <v>MOUNTAIN</v>
          </cell>
          <cell r="J272" t="str">
            <v>MOUNTAIN DISTRICT</v>
          </cell>
          <cell r="K272" t="str">
            <v>WEST</v>
          </cell>
          <cell r="L272" t="str">
            <v>WEST REGION</v>
          </cell>
        </row>
        <row r="273">
          <cell r="A273" t="str">
            <v>M36</v>
          </cell>
          <cell r="B273" t="str">
            <v>M36-10-A-OR-6QO-050</v>
          </cell>
          <cell r="C273">
            <v>887</v>
          </cell>
          <cell r="D273">
            <v>4234</v>
          </cell>
          <cell r="F273" t="str">
            <v>Bio-Med of Oregon, Inc</v>
          </cell>
          <cell r="G273" t="str">
            <v>BU-254</v>
          </cell>
          <cell r="H273" t="str">
            <v>ALBANY/CORVALIS</v>
          </cell>
          <cell r="I273" t="str">
            <v>ORIDMT</v>
          </cell>
          <cell r="J273" t="str">
            <v>OREGON-IDAHO-MONTANA DISTRICT</v>
          </cell>
          <cell r="K273" t="str">
            <v>WEST</v>
          </cell>
          <cell r="L273" t="str">
            <v>WEST REGION</v>
          </cell>
        </row>
        <row r="274">
          <cell r="A274">
            <v>235</v>
          </cell>
          <cell r="B274" t="str">
            <v>235-10-A-MI-20O-050</v>
          </cell>
          <cell r="C274">
            <v>94</v>
          </cell>
          <cell r="D274">
            <v>4235</v>
          </cell>
          <cell r="F274" t="str">
            <v>Manistee County L/F</v>
          </cell>
          <cell r="G274" t="str">
            <v>BU-084</v>
          </cell>
          <cell r="H274" t="str">
            <v>MANISTEE/PIERSON</v>
          </cell>
          <cell r="I274" t="str">
            <v>MICHIGAN</v>
          </cell>
          <cell r="J274" t="str">
            <v>MICHIGAN DISTRICT</v>
          </cell>
          <cell r="K274" t="str">
            <v>MIDWEST</v>
          </cell>
          <cell r="L274" t="str">
            <v>MIDWEST REGION</v>
          </cell>
        </row>
        <row r="275">
          <cell r="A275">
            <v>236</v>
          </cell>
          <cell r="B275" t="str">
            <v>236-10-A-MI-21O-050</v>
          </cell>
          <cell r="C275">
            <v>95</v>
          </cell>
          <cell r="D275">
            <v>4236</v>
          </cell>
          <cell r="F275" t="str">
            <v>Central Sanitary L/F</v>
          </cell>
          <cell r="G275" t="str">
            <v>BU-084</v>
          </cell>
          <cell r="H275" t="str">
            <v>MANISTEE/PIERSON</v>
          </cell>
          <cell r="I275" t="str">
            <v>MICHIGAN</v>
          </cell>
          <cell r="J275" t="str">
            <v>MICHIGAN DISTRICT</v>
          </cell>
          <cell r="K275" t="str">
            <v>MIDWEST</v>
          </cell>
          <cell r="L275" t="str">
            <v>MIDWEST REGION</v>
          </cell>
        </row>
        <row r="276">
          <cell r="A276">
            <v>237</v>
          </cell>
          <cell r="B276" t="str">
            <v>237-10-A-MI-15O-050</v>
          </cell>
          <cell r="C276">
            <v>96</v>
          </cell>
          <cell r="D276">
            <v>4237</v>
          </cell>
          <cell r="E276" t="str">
            <v>Yes</v>
          </cell>
          <cell r="F276" t="str">
            <v>AWS - Flint</v>
          </cell>
          <cell r="G276" t="str">
            <v>BU-222</v>
          </cell>
          <cell r="H276" t="str">
            <v>DETROIT NORTH</v>
          </cell>
          <cell r="I276" t="str">
            <v>MICHIGAN</v>
          </cell>
          <cell r="J276" t="str">
            <v>MICHIGAN DISTRICT</v>
          </cell>
          <cell r="K276" t="str">
            <v>MIDWEST</v>
          </cell>
          <cell r="L276" t="str">
            <v>MIDWEST REGION</v>
          </cell>
        </row>
        <row r="277">
          <cell r="A277">
            <v>238</v>
          </cell>
          <cell r="B277" t="str">
            <v>238-10-A-MI-16O-050</v>
          </cell>
          <cell r="C277">
            <v>97</v>
          </cell>
          <cell r="D277">
            <v>4238</v>
          </cell>
          <cell r="F277" t="str">
            <v>Citizens Disposal L/F</v>
          </cell>
          <cell r="G277" t="str">
            <v>BU-055</v>
          </cell>
          <cell r="H277" t="str">
            <v>EASTERN MICHIGAN LANDFILLS</v>
          </cell>
          <cell r="I277" t="str">
            <v>MICHIGAN</v>
          </cell>
          <cell r="J277" t="str">
            <v>MICHIGAN DISTRICT</v>
          </cell>
          <cell r="K277" t="str">
            <v>MIDWEST</v>
          </cell>
          <cell r="L277" t="str">
            <v>MIDWEST REGION</v>
          </cell>
        </row>
        <row r="278">
          <cell r="A278">
            <v>239</v>
          </cell>
          <cell r="B278" t="str">
            <v>239-10-A-MI-20O-050</v>
          </cell>
          <cell r="C278">
            <v>98</v>
          </cell>
          <cell r="D278">
            <v>4239</v>
          </cell>
          <cell r="E278" t="str">
            <v>Yes</v>
          </cell>
          <cell r="F278" t="str">
            <v>AWS - Manistee</v>
          </cell>
          <cell r="G278" t="str">
            <v>BU-084</v>
          </cell>
          <cell r="H278" t="str">
            <v>MANISTEE/PIERSON</v>
          </cell>
          <cell r="I278" t="str">
            <v>MICHIGAN</v>
          </cell>
          <cell r="J278" t="str">
            <v>MICHIGAN DISTRICT</v>
          </cell>
          <cell r="K278" t="str">
            <v>MIDWEST</v>
          </cell>
          <cell r="L278" t="str">
            <v>MIDWEST REGION</v>
          </cell>
        </row>
        <row r="279">
          <cell r="A279">
            <v>240</v>
          </cell>
          <cell r="B279" t="str">
            <v>240-10-A-MI-13O-050</v>
          </cell>
          <cell r="C279">
            <v>99</v>
          </cell>
          <cell r="D279">
            <v>4240</v>
          </cell>
          <cell r="E279" t="str">
            <v>Yes</v>
          </cell>
          <cell r="F279" t="str">
            <v>AWS - Jenison</v>
          </cell>
          <cell r="G279" t="str">
            <v>BU-082</v>
          </cell>
          <cell r="H279" t="str">
            <v>JENISON</v>
          </cell>
          <cell r="I279" t="str">
            <v>MICHIGAN</v>
          </cell>
          <cell r="J279" t="str">
            <v>MICHIGAN DISTRICT</v>
          </cell>
          <cell r="K279" t="str">
            <v>MIDWEST</v>
          </cell>
          <cell r="L279" t="str">
            <v>MIDWEST REGION</v>
          </cell>
        </row>
        <row r="280">
          <cell r="A280">
            <v>241</v>
          </cell>
          <cell r="B280" t="str">
            <v>241-10-A-MI-13O-050</v>
          </cell>
          <cell r="C280">
            <v>100</v>
          </cell>
          <cell r="D280">
            <v>4241</v>
          </cell>
          <cell r="E280" t="str">
            <v>Yes</v>
          </cell>
          <cell r="F280" t="str">
            <v>AWS - Detroit West</v>
          </cell>
          <cell r="G280" t="str">
            <v>BU-053</v>
          </cell>
          <cell r="H280" t="str">
            <v>DETROIT</v>
          </cell>
          <cell r="I280" t="str">
            <v>MICHIGAN</v>
          </cell>
          <cell r="J280" t="str">
            <v>MICHIGAN DISTRICT</v>
          </cell>
          <cell r="K280" t="str">
            <v>MIDWEST</v>
          </cell>
          <cell r="L280" t="str">
            <v>MIDWEST REGION</v>
          </cell>
        </row>
        <row r="281">
          <cell r="A281">
            <v>242</v>
          </cell>
          <cell r="B281" t="str">
            <v>242-10-A-MI-17O-050</v>
          </cell>
          <cell r="C281">
            <v>101</v>
          </cell>
          <cell r="D281">
            <v>4242</v>
          </cell>
          <cell r="F281" t="str">
            <v>Sauk Trail Hills Development</v>
          </cell>
          <cell r="G281" t="str">
            <v>BU-055</v>
          </cell>
          <cell r="H281" t="str">
            <v>EASTERN MICHIGAN LANDFILLS</v>
          </cell>
          <cell r="I281" t="str">
            <v>MICHIGAN</v>
          </cell>
          <cell r="J281" t="str">
            <v>MICHIGAN DISTRICT</v>
          </cell>
          <cell r="K281" t="str">
            <v>MIDWEST</v>
          </cell>
          <cell r="L281" t="str">
            <v>MIDWEST REGION</v>
          </cell>
        </row>
        <row r="282">
          <cell r="A282">
            <v>243</v>
          </cell>
          <cell r="B282" t="str">
            <v>243-10-A-MI-18O-050</v>
          </cell>
          <cell r="C282">
            <v>102</v>
          </cell>
          <cell r="D282">
            <v>4243</v>
          </cell>
          <cell r="F282" t="str">
            <v>Oakland Heights Development</v>
          </cell>
          <cell r="G282" t="str">
            <v>BU-055</v>
          </cell>
          <cell r="H282" t="str">
            <v>EASTERN MICHIGAN LANDFILLS</v>
          </cell>
          <cell r="I282" t="str">
            <v>MICHIGAN</v>
          </cell>
          <cell r="J282" t="str">
            <v>MICHIGAN DISTRICT</v>
          </cell>
          <cell r="K282" t="str">
            <v>MIDWEST</v>
          </cell>
          <cell r="L282" t="str">
            <v>MIDWEST REGION</v>
          </cell>
        </row>
        <row r="283">
          <cell r="A283" t="str">
            <v>N03</v>
          </cell>
          <cell r="B283" t="str">
            <v>N03-10-A-MA-8OO-050</v>
          </cell>
          <cell r="C283">
            <v>888</v>
          </cell>
          <cell r="D283">
            <v>4244</v>
          </cell>
          <cell r="F283" t="str">
            <v>Boston ABC</v>
          </cell>
          <cell r="G283" t="str">
            <v>BU-134</v>
          </cell>
          <cell r="H283" t="str">
            <v>FALL RIVER</v>
          </cell>
          <cell r="I283" t="str">
            <v>NEWENG</v>
          </cell>
          <cell r="J283" t="str">
            <v>NEW ENGLAND DISTRICT</v>
          </cell>
          <cell r="K283" t="str">
            <v>EAST</v>
          </cell>
          <cell r="L283" t="str">
            <v>EAST REGION</v>
          </cell>
        </row>
        <row r="284">
          <cell r="A284" t="str">
            <v>N19</v>
          </cell>
          <cell r="B284" t="str">
            <v>N19-10-A-PA-8AO-050</v>
          </cell>
          <cell r="C284">
            <v>889</v>
          </cell>
          <cell r="D284">
            <v>4245</v>
          </cell>
          <cell r="F284" t="str">
            <v>EPenn District</v>
          </cell>
          <cell r="G284" t="str">
            <v>BU-941</v>
          </cell>
          <cell r="H284" t="str">
            <v>NON-OP EASTERN PENNSYLVANIA</v>
          </cell>
          <cell r="I284" t="str">
            <v>EPENN</v>
          </cell>
          <cell r="J284" t="str">
            <v>EASTERN PENNSYLVANIA DISTRICT</v>
          </cell>
          <cell r="K284" t="str">
            <v>EAST</v>
          </cell>
          <cell r="L284" t="str">
            <v>EAST REGION</v>
          </cell>
        </row>
        <row r="285">
          <cell r="A285" t="str">
            <v>N22</v>
          </cell>
          <cell r="B285" t="str">
            <v>N22-10-A-PA-8AO-050</v>
          </cell>
          <cell r="C285">
            <v>890</v>
          </cell>
          <cell r="D285">
            <v>4246</v>
          </cell>
          <cell r="F285" t="str">
            <v>Western Penn District Office</v>
          </cell>
          <cell r="G285" t="str">
            <v>BU-978</v>
          </cell>
          <cell r="H285" t="str">
            <v>NON-OP WESTERN PENNSYLVANIA</v>
          </cell>
          <cell r="I285" t="str">
            <v>WPENN</v>
          </cell>
          <cell r="J285" t="str">
            <v>WESTERN PENNSYLVANIA DISTRICT</v>
          </cell>
          <cell r="K285" t="str">
            <v>EAST</v>
          </cell>
          <cell r="L285" t="str">
            <v>EAST REGION</v>
          </cell>
        </row>
        <row r="286">
          <cell r="A286">
            <v>247</v>
          </cell>
          <cell r="B286" t="str">
            <v>247-10-A-MI-74O-050</v>
          </cell>
          <cell r="C286">
            <v>103</v>
          </cell>
          <cell r="D286">
            <v>4247</v>
          </cell>
          <cell r="E286" t="str">
            <v>Yes</v>
          </cell>
          <cell r="F286" t="str">
            <v>AWS - Detroit</v>
          </cell>
          <cell r="G286" t="str">
            <v>BU-053</v>
          </cell>
          <cell r="H286" t="str">
            <v>DETROIT</v>
          </cell>
          <cell r="I286" t="str">
            <v>MICHIGAN</v>
          </cell>
          <cell r="J286" t="str">
            <v>MICHIGAN DISTRICT</v>
          </cell>
          <cell r="K286" t="str">
            <v>MIDWEST</v>
          </cell>
          <cell r="L286" t="str">
            <v>MIDWEST REGION</v>
          </cell>
        </row>
        <row r="287">
          <cell r="A287" t="str">
            <v>N31</v>
          </cell>
          <cell r="B287" t="str">
            <v>N31-10-A-MD-9BO-050</v>
          </cell>
          <cell r="C287">
            <v>891</v>
          </cell>
          <cell r="D287">
            <v>4248</v>
          </cell>
          <cell r="F287" t="str">
            <v>Baltimore ABC</v>
          </cell>
          <cell r="G287" t="str">
            <v>BU-206</v>
          </cell>
          <cell r="H287" t="str">
            <v>BALTIMORE</v>
          </cell>
          <cell r="I287" t="str">
            <v>CHESAPEAKE</v>
          </cell>
          <cell r="J287" t="str">
            <v>CHESAPEAKE DISTRICT</v>
          </cell>
          <cell r="K287" t="str">
            <v>EAST</v>
          </cell>
          <cell r="L287" t="str">
            <v>EAST REGION</v>
          </cell>
        </row>
        <row r="288">
          <cell r="A288">
            <v>249</v>
          </cell>
          <cell r="B288" t="str">
            <v>249-10-A-MI-1CO-050</v>
          </cell>
          <cell r="C288">
            <v>104</v>
          </cell>
          <cell r="D288">
            <v>4249</v>
          </cell>
          <cell r="E288" t="str">
            <v>Yes</v>
          </cell>
          <cell r="F288" t="str">
            <v>AWS - Kalamazoo</v>
          </cell>
          <cell r="G288" t="str">
            <v>BU-083</v>
          </cell>
          <cell r="H288" t="str">
            <v>KALAMAZOO</v>
          </cell>
          <cell r="I288" t="str">
            <v>MICHIGAN</v>
          </cell>
          <cell r="J288" t="str">
            <v>MICHIGAN DISTRICT</v>
          </cell>
          <cell r="K288" t="str">
            <v>MIDWEST</v>
          </cell>
          <cell r="L288" t="str">
            <v>MIDWEST REGION</v>
          </cell>
        </row>
        <row r="289">
          <cell r="A289" t="str">
            <v>N91</v>
          </cell>
          <cell r="B289" t="str">
            <v>N91-10-A-MN-3PO-050</v>
          </cell>
          <cell r="C289">
            <v>892</v>
          </cell>
          <cell r="D289">
            <v>4250</v>
          </cell>
          <cell r="F289" t="str">
            <v>Minnesota District</v>
          </cell>
          <cell r="G289" t="str">
            <v>BU-948</v>
          </cell>
          <cell r="H289" t="str">
            <v>NON-OP MINNESOTA</v>
          </cell>
          <cell r="I289" t="str">
            <v>MINNESOTA</v>
          </cell>
          <cell r="J289" t="str">
            <v>MINNESOTA DISTRICT</v>
          </cell>
          <cell r="K289" t="str">
            <v>MIDWEST</v>
          </cell>
          <cell r="L289" t="str">
            <v>MIDWEST REGION</v>
          </cell>
        </row>
        <row r="290">
          <cell r="A290" t="str">
            <v>R01</v>
          </cell>
          <cell r="B290" t="str">
            <v>R01-10-A-TX-8ZO-050</v>
          </cell>
          <cell r="C290">
            <v>1266</v>
          </cell>
          <cell r="D290">
            <v>4251</v>
          </cell>
          <cell r="F290" t="str">
            <v>Amarillo MRF</v>
          </cell>
          <cell r="G290" t="str">
            <v>BU-021</v>
          </cell>
          <cell r="H290" t="str">
            <v>WEST TEXAS</v>
          </cell>
          <cell r="I290" t="str">
            <v>DFW/WESTTX</v>
          </cell>
          <cell r="J290" t="str">
            <v>DFW/WEST TEXAS DISTIRCT</v>
          </cell>
          <cell r="K290" t="str">
            <v>SOUTH</v>
          </cell>
          <cell r="L290" t="str">
            <v>SOUTH REGION</v>
          </cell>
        </row>
        <row r="291">
          <cell r="A291" t="str">
            <v>R03</v>
          </cell>
          <cell r="B291" t="str">
            <v>R03-10-A-NH-3PO-050</v>
          </cell>
          <cell r="C291">
            <v>1267</v>
          </cell>
          <cell r="D291">
            <v>4252</v>
          </cell>
          <cell r="F291" t="str">
            <v>Hookset</v>
          </cell>
          <cell r="G291" t="str">
            <v>BU-141</v>
          </cell>
          <cell r="H291" t="str">
            <v>TYNGSBORO</v>
          </cell>
          <cell r="I291" t="str">
            <v>NEWENG</v>
          </cell>
          <cell r="J291" t="str">
            <v>NEW ENGLAND DISTRICT</v>
          </cell>
          <cell r="K291" t="str">
            <v>EAST</v>
          </cell>
          <cell r="L291" t="str">
            <v>EAST REGION</v>
          </cell>
        </row>
        <row r="292">
          <cell r="A292">
            <v>253</v>
          </cell>
          <cell r="B292" t="str">
            <v>253-10-A-MI-C1O-050</v>
          </cell>
          <cell r="C292">
            <v>105</v>
          </cell>
          <cell r="D292">
            <v>4253</v>
          </cell>
          <cell r="E292" t="str">
            <v>Yes</v>
          </cell>
          <cell r="F292" t="str">
            <v>AWS - Detroit North</v>
          </cell>
          <cell r="G292" t="str">
            <v>BU-222</v>
          </cell>
          <cell r="H292" t="str">
            <v>DETROIT NORTH</v>
          </cell>
          <cell r="I292" t="str">
            <v>MICHIGAN</v>
          </cell>
          <cell r="J292" t="str">
            <v>MICHIGAN DISTRICT</v>
          </cell>
          <cell r="K292" t="str">
            <v>MIDWEST</v>
          </cell>
          <cell r="L292" t="str">
            <v>MIDWEST REGION</v>
          </cell>
        </row>
        <row r="293">
          <cell r="A293" t="str">
            <v>R05</v>
          </cell>
          <cell r="B293" t="str">
            <v>R05-10-A-MD-9BO-050</v>
          </cell>
          <cell r="C293">
            <v>1268</v>
          </cell>
          <cell r="D293">
            <v>4254</v>
          </cell>
          <cell r="F293" t="str">
            <v>Elkridge</v>
          </cell>
          <cell r="G293" t="str">
            <v>BU-935</v>
          </cell>
          <cell r="H293" t="str">
            <v>NON-OP CHESAPEAKE</v>
          </cell>
          <cell r="I293" t="str">
            <v>CHESAPEAKE</v>
          </cell>
          <cell r="J293" t="str">
            <v>CHESAPEAKE DISTRICT</v>
          </cell>
          <cell r="K293" t="str">
            <v>EAST</v>
          </cell>
          <cell r="L293" t="str">
            <v>EAST REGION</v>
          </cell>
        </row>
        <row r="294">
          <cell r="A294" t="str">
            <v>R06</v>
          </cell>
          <cell r="B294" t="str">
            <v>R06-10-A-MS-8TO-050</v>
          </cell>
          <cell r="C294">
            <v>1269</v>
          </cell>
          <cell r="D294">
            <v>4255</v>
          </cell>
          <cell r="F294" t="str">
            <v>Hudson-Krohn</v>
          </cell>
          <cell r="G294" t="str">
            <v>BU-198</v>
          </cell>
          <cell r="H294" t="str">
            <v>MOBILE</v>
          </cell>
          <cell r="I294" t="str">
            <v>GULFCOAST</v>
          </cell>
          <cell r="J294" t="str">
            <v>GULF COAST DISTRICT</v>
          </cell>
          <cell r="K294" t="str">
            <v>SOUTH</v>
          </cell>
          <cell r="L294" t="str">
            <v>SOUTH REGION</v>
          </cell>
        </row>
        <row r="295">
          <cell r="A295" t="str">
            <v>R08</v>
          </cell>
          <cell r="B295" t="str">
            <v>R08-10-A-TX-8ZO-050</v>
          </cell>
          <cell r="C295">
            <v>1271</v>
          </cell>
          <cell r="D295">
            <v>4256</v>
          </cell>
          <cell r="F295" t="str">
            <v>Acco-Austin</v>
          </cell>
          <cell r="G295" t="str">
            <v>BU-023</v>
          </cell>
          <cell r="H295" t="str">
            <v>AUSTIN</v>
          </cell>
          <cell r="I295" t="str">
            <v>SCTEXAS</v>
          </cell>
          <cell r="J295" t="str">
            <v>SOUTH CENTRAL TEXAS DISTRICT</v>
          </cell>
          <cell r="K295" t="str">
            <v>SOUTH</v>
          </cell>
          <cell r="L295" t="str">
            <v>SOUTH REGION</v>
          </cell>
        </row>
        <row r="296">
          <cell r="A296" t="str">
            <v>R10</v>
          </cell>
          <cell r="B296" t="str">
            <v>R10-10-A-TX-8ZO-050</v>
          </cell>
          <cell r="C296">
            <v>1272</v>
          </cell>
          <cell r="D296">
            <v>4257</v>
          </cell>
          <cell r="F296" t="str">
            <v>Acco-San Antonio</v>
          </cell>
          <cell r="G296" t="str">
            <v>BU-025</v>
          </cell>
          <cell r="H296" t="str">
            <v>SAN ANTONIO</v>
          </cell>
          <cell r="I296" t="str">
            <v>SCTEXAS</v>
          </cell>
          <cell r="J296" t="str">
            <v>SOUTH CENTRAL TEXAS DISTRICT</v>
          </cell>
          <cell r="K296" t="str">
            <v>SOUTH</v>
          </cell>
          <cell r="L296" t="str">
            <v>SOUTH REGION</v>
          </cell>
        </row>
        <row r="297">
          <cell r="A297" t="str">
            <v>R14</v>
          </cell>
          <cell r="B297" t="str">
            <v>R14-10-A-LA-9BO-050</v>
          </cell>
          <cell r="C297">
            <v>1273</v>
          </cell>
          <cell r="D297">
            <v>4258</v>
          </cell>
          <cell r="F297" t="str">
            <v>Shreveport</v>
          </cell>
          <cell r="G297" t="str">
            <v>BU-281</v>
          </cell>
          <cell r="H297" t="str">
            <v>SHREVEPORT</v>
          </cell>
          <cell r="I297" t="str">
            <v>ETEXAS</v>
          </cell>
          <cell r="J297" t="str">
            <v>EAST TEXAS DISTRICT</v>
          </cell>
          <cell r="K297" t="str">
            <v>SOUTH</v>
          </cell>
          <cell r="L297" t="str">
            <v>SOUTH REGION</v>
          </cell>
        </row>
        <row r="298">
          <cell r="A298">
            <v>259</v>
          </cell>
          <cell r="B298" t="str">
            <v>259-10-A-MI-C1O-050</v>
          </cell>
          <cell r="C298">
            <v>106</v>
          </cell>
          <cell r="D298">
            <v>4259</v>
          </cell>
          <cell r="E298" t="str">
            <v>Yes</v>
          </cell>
          <cell r="F298" t="str">
            <v>AWS - Toledo</v>
          </cell>
          <cell r="G298" t="str">
            <v>BU-066</v>
          </cell>
          <cell r="H298" t="str">
            <v>TOLEDO</v>
          </cell>
          <cell r="I298" t="str">
            <v>OHIO</v>
          </cell>
          <cell r="J298" t="str">
            <v>OHIO DISTRICT</v>
          </cell>
          <cell r="K298" t="str">
            <v>EAST</v>
          </cell>
          <cell r="L298" t="str">
            <v>EAST REGION</v>
          </cell>
        </row>
        <row r="299">
          <cell r="A299">
            <v>260</v>
          </cell>
          <cell r="B299" t="str">
            <v>260-10-A-OH-9FO-050</v>
          </cell>
          <cell r="C299">
            <v>107</v>
          </cell>
          <cell r="D299">
            <v>4260</v>
          </cell>
          <cell r="E299" t="str">
            <v>Yes</v>
          </cell>
          <cell r="F299" t="str">
            <v>AWS - Dayton</v>
          </cell>
          <cell r="G299" t="str">
            <v>BU-089</v>
          </cell>
          <cell r="H299" t="str">
            <v>WESTERN OHIO</v>
          </cell>
          <cell r="I299" t="str">
            <v>OHIO</v>
          </cell>
          <cell r="J299" t="str">
            <v>OHIO DISTRICT</v>
          </cell>
          <cell r="K299" t="str">
            <v>EAST</v>
          </cell>
          <cell r="L299" t="str">
            <v>EAST REGION</v>
          </cell>
        </row>
        <row r="300">
          <cell r="A300">
            <v>261</v>
          </cell>
          <cell r="B300" t="str">
            <v>261-10-A-MI-D2O-050</v>
          </cell>
          <cell r="C300">
            <v>108</v>
          </cell>
          <cell r="D300">
            <v>4261</v>
          </cell>
          <cell r="E300" t="str">
            <v>Yes</v>
          </cell>
          <cell r="F300" t="str">
            <v>Resource Management Division</v>
          </cell>
          <cell r="G300" t="str">
            <v>BU-056</v>
          </cell>
          <cell r="H300" t="str">
            <v>ENVIRONMENTAL MANAGEMENT GROUP</v>
          </cell>
          <cell r="I300" t="str">
            <v>MICHIGAN</v>
          </cell>
          <cell r="J300" t="str">
            <v>MICHIGAN DISTRICT</v>
          </cell>
          <cell r="K300" t="str">
            <v>MIDWEST</v>
          </cell>
          <cell r="L300" t="str">
            <v>MIDWEST REGION</v>
          </cell>
        </row>
        <row r="301">
          <cell r="A301">
            <v>262</v>
          </cell>
          <cell r="B301" t="str">
            <v>262-10-A-OH-5ZO-050</v>
          </cell>
          <cell r="C301">
            <v>109</v>
          </cell>
          <cell r="D301">
            <v>4262</v>
          </cell>
          <cell r="E301" t="str">
            <v>Yes</v>
          </cell>
          <cell r="F301" t="str">
            <v>AWS - Youngstown</v>
          </cell>
          <cell r="G301" t="str">
            <v>BU-183</v>
          </cell>
          <cell r="H301" t="str">
            <v>YOUNGSTOWN</v>
          </cell>
          <cell r="I301" t="str">
            <v>WPENN</v>
          </cell>
          <cell r="J301" t="str">
            <v>WESTERN PENNSYLVANIA DISTRICT</v>
          </cell>
          <cell r="K301" t="str">
            <v>EAST</v>
          </cell>
          <cell r="L301" t="str">
            <v>EAST REGION</v>
          </cell>
        </row>
        <row r="302">
          <cell r="A302">
            <v>263</v>
          </cell>
          <cell r="B302" t="str">
            <v>263-10-A-OH-5ZO-050</v>
          </cell>
          <cell r="C302">
            <v>110</v>
          </cell>
          <cell r="D302">
            <v>4263</v>
          </cell>
          <cell r="E302" t="str">
            <v>Yes</v>
          </cell>
          <cell r="F302" t="str">
            <v>AWS - Sandusky</v>
          </cell>
          <cell r="G302" t="str">
            <v>BU-080</v>
          </cell>
          <cell r="H302" t="str">
            <v>SANDUSKY</v>
          </cell>
          <cell r="I302" t="str">
            <v>OHIO</v>
          </cell>
          <cell r="J302" t="str">
            <v>OHIO DISTRICT</v>
          </cell>
          <cell r="K302" t="str">
            <v>EAST</v>
          </cell>
          <cell r="L302" t="str">
            <v>EAST REGION</v>
          </cell>
        </row>
        <row r="303">
          <cell r="A303">
            <v>264</v>
          </cell>
          <cell r="B303" t="str">
            <v>264-10-A-PA-8AO-050</v>
          </cell>
          <cell r="C303">
            <v>111</v>
          </cell>
          <cell r="D303">
            <v>4264</v>
          </cell>
          <cell r="E303" t="str">
            <v>Yes</v>
          </cell>
          <cell r="F303" t="str">
            <v>AWS - Pittsburgh</v>
          </cell>
          <cell r="G303" t="str">
            <v>BU-166</v>
          </cell>
          <cell r="H303" t="str">
            <v>PITTSBURGH</v>
          </cell>
          <cell r="I303" t="str">
            <v>WPENN</v>
          </cell>
          <cell r="J303" t="str">
            <v>WESTERN PENNSYLVANIA DISTRICT</v>
          </cell>
          <cell r="K303" t="str">
            <v>EAST</v>
          </cell>
          <cell r="L303" t="str">
            <v>EAST REGION</v>
          </cell>
        </row>
        <row r="304">
          <cell r="A304" t="str">
            <v>R19</v>
          </cell>
          <cell r="B304" t="str">
            <v>R19-10-A-MA-8OO-050</v>
          </cell>
          <cell r="C304">
            <v>1274</v>
          </cell>
          <cell r="D304">
            <v>4265</v>
          </cell>
          <cell r="F304" t="str">
            <v>Brockton Recyclery</v>
          </cell>
          <cell r="G304" t="str">
            <v>BU-134</v>
          </cell>
          <cell r="H304" t="str">
            <v>FALL RIVER</v>
          </cell>
          <cell r="I304" t="str">
            <v>NEWENG</v>
          </cell>
          <cell r="J304" t="str">
            <v>NEW ENGLAND DISTRICT</v>
          </cell>
          <cell r="K304" t="str">
            <v>EAST</v>
          </cell>
          <cell r="L304" t="str">
            <v>EAST REGION</v>
          </cell>
        </row>
        <row r="305">
          <cell r="A305" t="str">
            <v>R24</v>
          </cell>
          <cell r="B305" t="str">
            <v>R24-10-A-OH-5ZO-050</v>
          </cell>
          <cell r="C305">
            <v>1275</v>
          </cell>
          <cell r="D305">
            <v>4266</v>
          </cell>
          <cell r="F305" t="str">
            <v>Lorin Cnty Resource Recovery</v>
          </cell>
          <cell r="G305" t="str">
            <v>BU-077</v>
          </cell>
          <cell r="H305" t="str">
            <v>ELYRIA</v>
          </cell>
          <cell r="I305" t="str">
            <v>OHIO</v>
          </cell>
          <cell r="J305" t="str">
            <v>OHIO DISTRICT</v>
          </cell>
          <cell r="K305" t="str">
            <v>EAST</v>
          </cell>
          <cell r="L305" t="str">
            <v>EAST REGION</v>
          </cell>
        </row>
        <row r="306">
          <cell r="A306" t="str">
            <v>R29</v>
          </cell>
          <cell r="B306" t="str">
            <v>R29-10-A-VA-9BO-050</v>
          </cell>
          <cell r="C306">
            <v>1276</v>
          </cell>
          <cell r="D306">
            <v>4267</v>
          </cell>
          <cell r="E306" t="str">
            <v>Yes</v>
          </cell>
          <cell r="F306" t="str">
            <v>AWS - Fredericksburg</v>
          </cell>
          <cell r="G306" t="str">
            <v>BU-209</v>
          </cell>
          <cell r="H306" t="str">
            <v>NORTHERN VIRGINIA</v>
          </cell>
          <cell r="I306" t="str">
            <v>CHESAPEAKE</v>
          </cell>
          <cell r="J306" t="str">
            <v>CHESAPEAKE DISTRICT</v>
          </cell>
          <cell r="K306" t="str">
            <v>EAST</v>
          </cell>
          <cell r="L306" t="str">
            <v>EAST REGION</v>
          </cell>
        </row>
        <row r="307">
          <cell r="A307" t="str">
            <v>R30</v>
          </cell>
          <cell r="B307" t="str">
            <v>R30-10-A-GA-3PO-050</v>
          </cell>
          <cell r="C307">
            <v>1277</v>
          </cell>
          <cell r="D307">
            <v>4268</v>
          </cell>
          <cell r="F307" t="str">
            <v>Atlanta AW  RST Recyclery</v>
          </cell>
          <cell r="G307" t="str">
            <v>BU-931</v>
          </cell>
          <cell r="H307" t="str">
            <v>NON-OP ATLANTA</v>
          </cell>
          <cell r="I307" t="str">
            <v>GEORGIA</v>
          </cell>
          <cell r="J307" t="str">
            <v>GEORGIA DISTRICT</v>
          </cell>
          <cell r="K307" t="str">
            <v>SOUTH</v>
          </cell>
          <cell r="L307" t="str">
            <v>SOUTH REGION</v>
          </cell>
        </row>
        <row r="308">
          <cell r="A308" t="str">
            <v>R33</v>
          </cell>
          <cell r="B308" t="str">
            <v>R33-10-A-FL-C1O-050</v>
          </cell>
          <cell r="C308">
            <v>1278</v>
          </cell>
          <cell r="D308">
            <v>4269</v>
          </cell>
          <cell r="F308" t="str">
            <v>Pensacola Recycling</v>
          </cell>
          <cell r="G308" t="str">
            <v>BU-200</v>
          </cell>
          <cell r="H308" t="str">
            <v>PENSACOLA</v>
          </cell>
          <cell r="I308" t="str">
            <v>GULFCOAST</v>
          </cell>
          <cell r="J308" t="str">
            <v>GULF COAST DISTRICT</v>
          </cell>
          <cell r="K308" t="str">
            <v>SOUTH</v>
          </cell>
          <cell r="L308" t="str">
            <v>SOUTH REGION</v>
          </cell>
        </row>
        <row r="309">
          <cell r="A309">
            <v>270</v>
          </cell>
          <cell r="B309" t="str">
            <v>270-10-A-MI-13O-050</v>
          </cell>
          <cell r="C309">
            <v>112</v>
          </cell>
          <cell r="D309">
            <v>4270</v>
          </cell>
          <cell r="E309" t="str">
            <v>Yes</v>
          </cell>
          <cell r="F309" t="str">
            <v>AWS - Adrian</v>
          </cell>
          <cell r="G309" t="str">
            <v>BU-053</v>
          </cell>
          <cell r="H309" t="str">
            <v>DETROIT</v>
          </cell>
          <cell r="I309" t="str">
            <v>MICHIGAN</v>
          </cell>
          <cell r="J309" t="str">
            <v>MICHIGAN DISTRICT</v>
          </cell>
          <cell r="K309" t="str">
            <v>MIDWEST</v>
          </cell>
          <cell r="L309" t="str">
            <v>MIDWEST REGION</v>
          </cell>
        </row>
        <row r="310">
          <cell r="A310">
            <v>271</v>
          </cell>
          <cell r="B310" t="str">
            <v>271-10-A-IN-8WO-050</v>
          </cell>
          <cell r="C310">
            <v>113</v>
          </cell>
          <cell r="D310">
            <v>4271</v>
          </cell>
          <cell r="E310" t="str">
            <v>Yes</v>
          </cell>
          <cell r="F310" t="str">
            <v>AWS - Elkhart</v>
          </cell>
          <cell r="G310" t="str">
            <v>BU-071</v>
          </cell>
          <cell r="H310" t="str">
            <v>CENTRAL / NE INDIANA</v>
          </cell>
          <cell r="I310" t="str">
            <v>INDIANA</v>
          </cell>
          <cell r="J310" t="str">
            <v>INDIANA DISTRICT</v>
          </cell>
          <cell r="K310" t="str">
            <v>MIDWEST</v>
          </cell>
          <cell r="L310" t="str">
            <v>MIDWEST REGION</v>
          </cell>
        </row>
        <row r="311">
          <cell r="A311" t="str">
            <v>R34</v>
          </cell>
          <cell r="B311" t="str">
            <v>R34-10-A-NC-9BO-050</v>
          </cell>
          <cell r="C311">
            <v>1279</v>
          </cell>
          <cell r="D311">
            <v>4272</v>
          </cell>
          <cell r="F311" t="str">
            <v>Raleigh Recyclery</v>
          </cell>
          <cell r="G311" t="str">
            <v>BU-157</v>
          </cell>
          <cell r="H311" t="str">
            <v>RALEIGH / DURHAM</v>
          </cell>
          <cell r="I311" t="str">
            <v>CAROLINAS</v>
          </cell>
          <cell r="J311" t="str">
            <v>CAROLINAS DISTRICT</v>
          </cell>
          <cell r="K311" t="str">
            <v>EAST</v>
          </cell>
          <cell r="L311" t="str">
            <v>EAST REGION</v>
          </cell>
        </row>
        <row r="312">
          <cell r="A312">
            <v>273</v>
          </cell>
          <cell r="B312" t="str">
            <v>273-10-A-NY-5NO-050</v>
          </cell>
          <cell r="C312">
            <v>114</v>
          </cell>
          <cell r="D312">
            <v>4273</v>
          </cell>
          <cell r="E312" t="str">
            <v>Yes</v>
          </cell>
          <cell r="F312" t="str">
            <v>AWS - Brooklyn</v>
          </cell>
          <cell r="G312" t="str">
            <v>BU-162</v>
          </cell>
          <cell r="H312" t="str">
            <v>BRONX</v>
          </cell>
          <cell r="I312" t="str">
            <v>NEW YORK</v>
          </cell>
          <cell r="J312" t="str">
            <v>NEW YORK DISTRICT</v>
          </cell>
          <cell r="K312" t="str">
            <v>EAST</v>
          </cell>
          <cell r="L312" t="str">
            <v>EAST REGION</v>
          </cell>
        </row>
        <row r="313">
          <cell r="A313">
            <v>275</v>
          </cell>
          <cell r="B313" t="str">
            <v>275-10-A-NY-3XO-050</v>
          </cell>
          <cell r="C313">
            <v>116</v>
          </cell>
          <cell r="D313">
            <v>4275</v>
          </cell>
          <cell r="E313" t="str">
            <v>Yes</v>
          </cell>
          <cell r="F313" t="str">
            <v>Allied Waste of New York</v>
          </cell>
          <cell r="G313" t="str">
            <v>BU-957</v>
          </cell>
          <cell r="H313" t="str">
            <v>NON-OP NEW YORK CITY METRO</v>
          </cell>
          <cell r="I313" t="str">
            <v>NEW YORK</v>
          </cell>
          <cell r="J313" t="str">
            <v>NEW YORK DISTRICT</v>
          </cell>
          <cell r="K313" t="str">
            <v>EAST</v>
          </cell>
          <cell r="L313" t="str">
            <v>EAST REGION</v>
          </cell>
        </row>
        <row r="314">
          <cell r="A314" t="str">
            <v>R40</v>
          </cell>
          <cell r="B314" t="str">
            <v>R40-10-A-TX-8ZO-050</v>
          </cell>
          <cell r="C314">
            <v>1282</v>
          </cell>
          <cell r="D314">
            <v>4276</v>
          </cell>
          <cell r="F314" t="str">
            <v>Houston Resource Renewal Ctr</v>
          </cell>
          <cell r="G314" t="str">
            <v>BU-057</v>
          </cell>
          <cell r="H314" t="str">
            <v>HOUSTON POST COLLECTION</v>
          </cell>
          <cell r="I314" t="str">
            <v>HOUSTON</v>
          </cell>
          <cell r="J314" t="str">
            <v>HOUSTON DISTRICT</v>
          </cell>
          <cell r="K314" t="str">
            <v>SOUTH</v>
          </cell>
          <cell r="L314" t="str">
            <v>SOUTH REGION</v>
          </cell>
        </row>
        <row r="315">
          <cell r="A315" t="str">
            <v>R43</v>
          </cell>
          <cell r="B315" t="str">
            <v>R43-10-A-UT-3PO-050</v>
          </cell>
          <cell r="C315">
            <v>1283</v>
          </cell>
          <cell r="D315">
            <v>4277</v>
          </cell>
          <cell r="F315" t="str">
            <v>Fibres-Salt Lake</v>
          </cell>
          <cell r="G315" t="str">
            <v>BU-115</v>
          </cell>
          <cell r="H315" t="str">
            <v>SALT LAKE CITY / UTAH COUNTY</v>
          </cell>
          <cell r="I315" t="str">
            <v>MOUNTAIN</v>
          </cell>
          <cell r="J315" t="str">
            <v>MOUNTAIN DISTRICT</v>
          </cell>
          <cell r="K315" t="str">
            <v>WEST</v>
          </cell>
          <cell r="L315" t="str">
            <v>WEST REGION</v>
          </cell>
        </row>
        <row r="316">
          <cell r="A316" t="str">
            <v>R45</v>
          </cell>
          <cell r="B316" t="str">
            <v>R45-10-A-CA-5UO-050</v>
          </cell>
          <cell r="C316">
            <v>1284</v>
          </cell>
          <cell r="D316">
            <v>4278</v>
          </cell>
          <cell r="F316" t="str">
            <v>The Recyclery at Newby Island</v>
          </cell>
          <cell r="G316" t="str">
            <v>BU-247</v>
          </cell>
          <cell r="H316" t="str">
            <v>NEWBY ISLAND RECYCLERY</v>
          </cell>
          <cell r="I316" t="str">
            <v>BAYAREA</v>
          </cell>
          <cell r="J316" t="str">
            <v>BAY AREA DISTRICT</v>
          </cell>
          <cell r="K316" t="str">
            <v>WEST</v>
          </cell>
          <cell r="L316" t="str">
            <v>WEST REGION</v>
          </cell>
        </row>
        <row r="317">
          <cell r="A317" t="str">
            <v>R47</v>
          </cell>
          <cell r="B317" t="str">
            <v>R47-10-A-MN-C1O-050</v>
          </cell>
          <cell r="C317">
            <v>1285</v>
          </cell>
          <cell r="D317">
            <v>4280</v>
          </cell>
          <cell r="F317" t="str">
            <v>Inver Grove Recyclery</v>
          </cell>
          <cell r="G317" t="str">
            <v>BU-045</v>
          </cell>
          <cell r="H317" t="str">
            <v>TWIN CITIES POST COLLECTIONS</v>
          </cell>
          <cell r="I317" t="str">
            <v>MINNESOTA</v>
          </cell>
          <cell r="J317" t="str">
            <v>MINNESOTA DISTRICT</v>
          </cell>
          <cell r="K317" t="str">
            <v>MIDWEST</v>
          </cell>
          <cell r="L317" t="str">
            <v>MIDWEST REGION</v>
          </cell>
        </row>
        <row r="318">
          <cell r="A318" t="str">
            <v>R48</v>
          </cell>
          <cell r="B318" t="str">
            <v>R48-10-A-MN-3PO-050</v>
          </cell>
          <cell r="C318">
            <v>1286</v>
          </cell>
          <cell r="D318">
            <v>4281</v>
          </cell>
          <cell r="F318" t="str">
            <v>Minneapolis Recyclery</v>
          </cell>
          <cell r="G318" t="str">
            <v>BU-045</v>
          </cell>
          <cell r="H318" t="str">
            <v>TWIN CITIES POST COLLECTIONS</v>
          </cell>
          <cell r="I318" t="str">
            <v>MINNESOTA</v>
          </cell>
          <cell r="J318" t="str">
            <v>MINNESOTA DISTRICT</v>
          </cell>
          <cell r="K318" t="str">
            <v>MIDWEST</v>
          </cell>
          <cell r="L318" t="str">
            <v>MIDWEST REGION</v>
          </cell>
        </row>
        <row r="319">
          <cell r="A319" t="str">
            <v>R56</v>
          </cell>
          <cell r="B319" t="str">
            <v>R56-10-A-AL-9BO-050</v>
          </cell>
          <cell r="C319">
            <v>1287</v>
          </cell>
          <cell r="D319">
            <v>4282</v>
          </cell>
          <cell r="F319" t="str">
            <v>Huntsville Recyclery</v>
          </cell>
          <cell r="G319" t="str">
            <v>BU-005</v>
          </cell>
          <cell r="H319" t="str">
            <v>HUNTSVILLE</v>
          </cell>
          <cell r="I319" t="str">
            <v>GEORGIA</v>
          </cell>
          <cell r="J319" t="str">
            <v>GEORGIA DISTRICT</v>
          </cell>
          <cell r="K319" t="str">
            <v>SOUTH</v>
          </cell>
          <cell r="L319" t="str">
            <v>SOUTH REGION</v>
          </cell>
        </row>
        <row r="320">
          <cell r="A320" t="str">
            <v>R60</v>
          </cell>
          <cell r="B320" t="str">
            <v>R60-10-A-MT-C1O-050</v>
          </cell>
          <cell r="C320">
            <v>1288</v>
          </cell>
          <cell r="D320">
            <v>4283</v>
          </cell>
          <cell r="F320" t="str">
            <v>Missoula Recycling</v>
          </cell>
          <cell r="G320" t="str">
            <v>BU-112</v>
          </cell>
          <cell r="H320" t="str">
            <v>MONTANA</v>
          </cell>
          <cell r="I320" t="str">
            <v>ORIDMT</v>
          </cell>
          <cell r="J320" t="str">
            <v>OREGON-IDAHO-MONTANA DISTRICT</v>
          </cell>
          <cell r="K320" t="str">
            <v>WEST</v>
          </cell>
          <cell r="L320" t="str">
            <v>WEST REGION</v>
          </cell>
        </row>
        <row r="321">
          <cell r="A321">
            <v>287</v>
          </cell>
          <cell r="B321" t="str">
            <v>287-10-A-CT-3CO-050</v>
          </cell>
          <cell r="C321">
            <v>121</v>
          </cell>
          <cell r="D321">
            <v>4287</v>
          </cell>
          <cell r="E321" t="str">
            <v>Yes</v>
          </cell>
          <cell r="F321" t="str">
            <v>McCauley</v>
          </cell>
          <cell r="G321" t="str">
            <v>BU-958</v>
          </cell>
          <cell r="H321" t="str">
            <v>NON-OP EASTERN NEWYORK</v>
          </cell>
          <cell r="I321" t="str">
            <v>NEW YORK</v>
          </cell>
          <cell r="J321" t="str">
            <v>NEW YORK DISTRICT</v>
          </cell>
          <cell r="K321" t="str">
            <v>EAST</v>
          </cell>
          <cell r="L321" t="str">
            <v>EAST REGION</v>
          </cell>
        </row>
        <row r="322">
          <cell r="A322" t="str">
            <v>R62</v>
          </cell>
          <cell r="B322" t="str">
            <v>R62-10-A-MT-C1O-050</v>
          </cell>
          <cell r="C322">
            <v>1289</v>
          </cell>
          <cell r="D322">
            <v>4288</v>
          </cell>
          <cell r="F322" t="str">
            <v>Billings Recycle Now</v>
          </cell>
          <cell r="G322" t="str">
            <v>BU-112</v>
          </cell>
          <cell r="H322" t="str">
            <v>MONTANA</v>
          </cell>
          <cell r="I322" t="str">
            <v>ORIDMT</v>
          </cell>
          <cell r="J322" t="str">
            <v>OREGON-IDAHO-MONTANA DISTRICT</v>
          </cell>
          <cell r="K322" t="str">
            <v>WEST</v>
          </cell>
          <cell r="L322" t="str">
            <v>WEST REGION</v>
          </cell>
        </row>
        <row r="323">
          <cell r="A323" t="str">
            <v>R66</v>
          </cell>
          <cell r="B323" t="str">
            <v>R66-10-A-NJ-4BO-050</v>
          </cell>
          <cell r="C323">
            <v>1291</v>
          </cell>
          <cell r="D323">
            <v>4290</v>
          </cell>
          <cell r="F323" t="str">
            <v>Garden State Recycling</v>
          </cell>
          <cell r="G323" t="str">
            <v>BU-120</v>
          </cell>
          <cell r="H323" t="str">
            <v>PHILADELPHIA</v>
          </cell>
          <cell r="I323" t="str">
            <v>EPENN</v>
          </cell>
          <cell r="J323" t="str">
            <v>EASTERN PENNSYLVANIA DISTRICT</v>
          </cell>
          <cell r="K323" t="str">
            <v>EAST</v>
          </cell>
          <cell r="L323" t="str">
            <v>EAST REGION</v>
          </cell>
        </row>
        <row r="324">
          <cell r="A324" t="str">
            <v>R68</v>
          </cell>
          <cell r="B324" t="str">
            <v>R68-10-A-IL-C1O-050</v>
          </cell>
          <cell r="C324">
            <v>1293</v>
          </cell>
          <cell r="D324">
            <v>4291</v>
          </cell>
          <cell r="F324" t="str">
            <v>Elk Grove Recycling</v>
          </cell>
          <cell r="G324" t="str">
            <v>BU-040</v>
          </cell>
          <cell r="H324" t="str">
            <v>MELROSE PARK</v>
          </cell>
          <cell r="I324" t="str">
            <v>CHICAGO</v>
          </cell>
          <cell r="J324" t="str">
            <v>CHICAGO DISTRICT</v>
          </cell>
          <cell r="K324" t="str">
            <v>MIDWEST</v>
          </cell>
          <cell r="L324" t="str">
            <v>MIDWEST REGION</v>
          </cell>
        </row>
        <row r="325">
          <cell r="A325">
            <v>292</v>
          </cell>
          <cell r="B325" t="str">
            <v>292-10-A-NY-05O-050</v>
          </cell>
          <cell r="C325">
            <v>123</v>
          </cell>
          <cell r="D325">
            <v>4292</v>
          </cell>
          <cell r="F325" t="str">
            <v>Watertown L/F</v>
          </cell>
          <cell r="G325" t="str">
            <v>BU-958</v>
          </cell>
          <cell r="H325" t="str">
            <v>NON-OP EASTERN NEWYORK</v>
          </cell>
          <cell r="I325" t="str">
            <v>NEW YORK</v>
          </cell>
          <cell r="J325" t="str">
            <v>NEW YORK DISTRICT</v>
          </cell>
          <cell r="K325" t="str">
            <v>EAST</v>
          </cell>
          <cell r="L325" t="str">
            <v>EAST REGION</v>
          </cell>
        </row>
        <row r="326">
          <cell r="A326" t="str">
            <v>R69</v>
          </cell>
          <cell r="B326" t="str">
            <v>R69-10-A-OR-4VO-050</v>
          </cell>
          <cell r="C326">
            <v>1294</v>
          </cell>
          <cell r="D326">
            <v>4294</v>
          </cell>
          <cell r="F326" t="str">
            <v>Source Recycling, Inc</v>
          </cell>
          <cell r="G326" t="str">
            <v>BU-254</v>
          </cell>
          <cell r="H326" t="str">
            <v>ALBANY/CORVALIS</v>
          </cell>
          <cell r="I326" t="str">
            <v>ORIDMT</v>
          </cell>
          <cell r="J326" t="str">
            <v>OREGON-IDAHO-MONTANA DISTRICT</v>
          </cell>
          <cell r="K326" t="str">
            <v>WEST</v>
          </cell>
          <cell r="L326" t="str">
            <v>WEST REGION</v>
          </cell>
        </row>
        <row r="327">
          <cell r="A327" t="str">
            <v>R70</v>
          </cell>
          <cell r="B327" t="str">
            <v>R70-10-A-OR-4PO-050</v>
          </cell>
          <cell r="C327">
            <v>1295</v>
          </cell>
          <cell r="D327">
            <v>4295</v>
          </cell>
          <cell r="F327" t="str">
            <v>Willamette Resources, Inc</v>
          </cell>
          <cell r="G327" t="str">
            <v>BU-256</v>
          </cell>
          <cell r="H327" t="str">
            <v>OREGON METRO</v>
          </cell>
          <cell r="I327" t="str">
            <v>ORIDMT</v>
          </cell>
          <cell r="J327" t="str">
            <v>OREGON-IDAHO-MONTANA DISTRICT</v>
          </cell>
          <cell r="K327" t="str">
            <v>WEST</v>
          </cell>
          <cell r="L327" t="str">
            <v>WEST REGION</v>
          </cell>
        </row>
        <row r="328">
          <cell r="A328" t="str">
            <v>R71</v>
          </cell>
          <cell r="B328" t="str">
            <v>R71-10-A-OR-4TO-050</v>
          </cell>
          <cell r="C328">
            <v>1296</v>
          </cell>
          <cell r="D328">
            <v>4296</v>
          </cell>
          <cell r="F328" t="str">
            <v>Valley Landfills MRF</v>
          </cell>
          <cell r="G328" t="str">
            <v>BU-261</v>
          </cell>
          <cell r="H328" t="str">
            <v>WOODBURN/SALEM</v>
          </cell>
          <cell r="I328" t="str">
            <v>ORIDMT</v>
          </cell>
          <cell r="J328" t="str">
            <v>OREGON-IDAHO-MONTANA DISTRICT</v>
          </cell>
          <cell r="K328" t="str">
            <v>WEST</v>
          </cell>
          <cell r="L328" t="str">
            <v>WEST REGION</v>
          </cell>
        </row>
        <row r="329">
          <cell r="A329" t="str">
            <v>R73</v>
          </cell>
          <cell r="B329" t="str">
            <v>R73-10-A-OH-13O-050</v>
          </cell>
          <cell r="C329">
            <v>1297</v>
          </cell>
          <cell r="D329">
            <v>4297</v>
          </cell>
          <cell r="F329" t="str">
            <v>Mansfield Superior Transcycler</v>
          </cell>
          <cell r="G329" t="str">
            <v>BU-094</v>
          </cell>
          <cell r="H329" t="str">
            <v>CENTRAL OHIO</v>
          </cell>
          <cell r="I329" t="str">
            <v>OHIO</v>
          </cell>
          <cell r="J329" t="str">
            <v>OHIO DISTRICT</v>
          </cell>
          <cell r="K329" t="str">
            <v>EAST</v>
          </cell>
          <cell r="L329" t="str">
            <v>EAST REGION</v>
          </cell>
        </row>
        <row r="330">
          <cell r="A330">
            <v>299</v>
          </cell>
          <cell r="B330" t="str">
            <v>299-10-A-IL-2KO-050</v>
          </cell>
          <cell r="C330">
            <v>126</v>
          </cell>
          <cell r="D330">
            <v>4299</v>
          </cell>
          <cell r="F330" t="str">
            <v>Litchfield-Hillsboro L/F</v>
          </cell>
          <cell r="G330" t="str">
            <v>BU-110</v>
          </cell>
          <cell r="H330" t="str">
            <v>EDWARDSVILLE/STL POST COLLLECT</v>
          </cell>
          <cell r="I330" t="str">
            <v>STL METRO</v>
          </cell>
          <cell r="J330" t="str">
            <v>ST LOUIS METRO DISTRICT</v>
          </cell>
          <cell r="K330" t="str">
            <v>MIDWEST</v>
          </cell>
          <cell r="L330" t="str">
            <v>MIDWEST REGION</v>
          </cell>
        </row>
        <row r="331">
          <cell r="A331">
            <v>300</v>
          </cell>
          <cell r="B331" t="str">
            <v>300-10-A-IL-2LO-050</v>
          </cell>
          <cell r="C331">
            <v>127</v>
          </cell>
          <cell r="D331">
            <v>4300</v>
          </cell>
          <cell r="E331" t="str">
            <v>Yes</v>
          </cell>
          <cell r="F331" t="str">
            <v>AWS - Greenville</v>
          </cell>
          <cell r="G331" t="str">
            <v>BU-110</v>
          </cell>
          <cell r="H331" t="str">
            <v>EDWARDSVILLE/STL POST COLLLECT</v>
          </cell>
          <cell r="I331" t="str">
            <v>STL METRO</v>
          </cell>
          <cell r="J331" t="str">
            <v>ST LOUIS METRO DISTRICT</v>
          </cell>
          <cell r="K331" t="str">
            <v>MIDWEST</v>
          </cell>
          <cell r="L331" t="str">
            <v>MIDWEST REGION</v>
          </cell>
        </row>
        <row r="332">
          <cell r="A332" t="str">
            <v>R74</v>
          </cell>
          <cell r="B332" t="str">
            <v>R74-10-A-OK-13O-050</v>
          </cell>
          <cell r="C332">
            <v>1298</v>
          </cell>
          <cell r="D332">
            <v>4301</v>
          </cell>
          <cell r="F332" t="str">
            <v>Oklahoma City MRF</v>
          </cell>
          <cell r="G332" t="str">
            <v>BU-019</v>
          </cell>
          <cell r="H332" t="str">
            <v>OKLAHOMA CITY</v>
          </cell>
          <cell r="I332" t="str">
            <v>W MO/OK</v>
          </cell>
          <cell r="J332" t="str">
            <v>W MISSOURI/OKLAHOMA DISTRICT</v>
          </cell>
          <cell r="K332" t="str">
            <v>MIDWEST</v>
          </cell>
          <cell r="L332" t="str">
            <v>MIDWEST REGION</v>
          </cell>
        </row>
        <row r="333">
          <cell r="A333">
            <v>302</v>
          </cell>
          <cell r="B333" t="str">
            <v>302-10-A-IL-9IO-050</v>
          </cell>
          <cell r="C333">
            <v>128</v>
          </cell>
          <cell r="D333">
            <v>4302</v>
          </cell>
          <cell r="F333" t="str">
            <v>Saline County L/F</v>
          </cell>
          <cell r="G333" t="str">
            <v>BU-105</v>
          </cell>
          <cell r="H333" t="str">
            <v>EVANSVILLE</v>
          </cell>
          <cell r="I333" t="str">
            <v>KENTUCKYTN</v>
          </cell>
          <cell r="J333" t="str">
            <v>KENTUCKY-TENNESSEE DISTRICT</v>
          </cell>
          <cell r="K333" t="str">
            <v>MIDWEST</v>
          </cell>
          <cell r="L333" t="str">
            <v>MIDWEST REGION</v>
          </cell>
        </row>
        <row r="334">
          <cell r="A334">
            <v>303</v>
          </cell>
          <cell r="B334" t="str">
            <v>303-10-A-IL-2NO-050</v>
          </cell>
          <cell r="C334">
            <v>129</v>
          </cell>
          <cell r="D334">
            <v>4303</v>
          </cell>
          <cell r="F334" t="str">
            <v>McCook Transfer Station</v>
          </cell>
          <cell r="G334" t="str">
            <v>BU-215</v>
          </cell>
          <cell r="H334" t="str">
            <v>CHICAGO TRANSFER STATIONS</v>
          </cell>
          <cell r="I334" t="str">
            <v>CHICAGO</v>
          </cell>
          <cell r="J334" t="str">
            <v>CHICAGO DISTRICT</v>
          </cell>
          <cell r="K334" t="str">
            <v>MIDWEST</v>
          </cell>
          <cell r="L334" t="str">
            <v>MIDWEST REGION</v>
          </cell>
        </row>
        <row r="335">
          <cell r="A335">
            <v>304</v>
          </cell>
          <cell r="B335" t="str">
            <v>304-10-A-IL-2PO-050</v>
          </cell>
          <cell r="C335">
            <v>130</v>
          </cell>
          <cell r="D335">
            <v>4304</v>
          </cell>
          <cell r="F335" t="str">
            <v>Calumet Transfer</v>
          </cell>
          <cell r="G335" t="str">
            <v>BU-215</v>
          </cell>
          <cell r="H335" t="str">
            <v>CHICAGO TRANSFER STATIONS</v>
          </cell>
          <cell r="I335" t="str">
            <v>CHICAGO</v>
          </cell>
          <cell r="J335" t="str">
            <v>CHICAGO DISTRICT</v>
          </cell>
          <cell r="K335" t="str">
            <v>MIDWEST</v>
          </cell>
          <cell r="L335" t="str">
            <v>MIDWEST REGION</v>
          </cell>
        </row>
        <row r="336">
          <cell r="A336" t="str">
            <v>R75</v>
          </cell>
          <cell r="B336" t="str">
            <v>R75-10-A-CA-07O-050</v>
          </cell>
          <cell r="C336">
            <v>1299</v>
          </cell>
          <cell r="D336">
            <v>4305</v>
          </cell>
          <cell r="F336" t="str">
            <v>Valley Environmental MRF</v>
          </cell>
          <cell r="G336" t="str">
            <v>BU-243</v>
          </cell>
          <cell r="H336" t="str">
            <v>YUMA / IMPERIAL COUNTY</v>
          </cell>
          <cell r="I336" t="str">
            <v>SOCAL</v>
          </cell>
          <cell r="J336" t="str">
            <v>SOUTHERN CALIFORNIA DISTRICT</v>
          </cell>
          <cell r="K336" t="str">
            <v>WEST</v>
          </cell>
          <cell r="L336" t="str">
            <v>WEST REGION</v>
          </cell>
        </row>
        <row r="337">
          <cell r="A337" t="str">
            <v>R76</v>
          </cell>
          <cell r="B337" t="str">
            <v>R76-10-A-MO-06O-050</v>
          </cell>
          <cell r="C337">
            <v>1300</v>
          </cell>
          <cell r="D337">
            <v>4306</v>
          </cell>
          <cell r="F337" t="str">
            <v>Cape Girardeau MRF</v>
          </cell>
          <cell r="G337" t="str">
            <v>BU-106</v>
          </cell>
          <cell r="H337" t="str">
            <v>SOUTHEAST MISSOURI</v>
          </cell>
          <cell r="I337" t="str">
            <v>STL METRO</v>
          </cell>
          <cell r="J337" t="str">
            <v>ST LOUIS METRO DISTRICT</v>
          </cell>
          <cell r="K337" t="str">
            <v>MIDWEST</v>
          </cell>
          <cell r="L337" t="str">
            <v>MIDWEST REGION</v>
          </cell>
        </row>
        <row r="338">
          <cell r="A338" t="str">
            <v>R77</v>
          </cell>
          <cell r="B338" t="str">
            <v>R77-10-A-IA-9BO-050</v>
          </cell>
          <cell r="C338">
            <v>1301</v>
          </cell>
          <cell r="D338">
            <v>4307</v>
          </cell>
          <cell r="F338" t="str">
            <v>AW  of Dubuque MRF</v>
          </cell>
          <cell r="G338" t="str">
            <v>BU-049</v>
          </cell>
          <cell r="H338" t="str">
            <v>DUBUQUE</v>
          </cell>
          <cell r="I338" t="str">
            <v>WILLINOIS</v>
          </cell>
          <cell r="J338" t="str">
            <v>WESTERN ILLINOIS DISTRICT</v>
          </cell>
          <cell r="K338" t="str">
            <v>MIDWEST</v>
          </cell>
          <cell r="L338" t="str">
            <v>MIDWEST REGION</v>
          </cell>
        </row>
        <row r="339">
          <cell r="A339" t="str">
            <v>R79</v>
          </cell>
          <cell r="B339" t="str">
            <v>R79-10-A-IL-1FO-050</v>
          </cell>
          <cell r="C339">
            <v>1302</v>
          </cell>
          <cell r="D339">
            <v>4308</v>
          </cell>
          <cell r="F339" t="str">
            <v>Tri-State MRF</v>
          </cell>
          <cell r="G339" t="str">
            <v>BU-937</v>
          </cell>
          <cell r="H339" t="str">
            <v>NON-OP CHICAGO SUBURBAN</v>
          </cell>
          <cell r="I339" t="str">
            <v>CHICAGO</v>
          </cell>
          <cell r="J339" t="str">
            <v>CHICAGO DISTRICT</v>
          </cell>
          <cell r="K339" t="str">
            <v>MIDWEST</v>
          </cell>
          <cell r="L339" t="str">
            <v>MIDWEST REGION</v>
          </cell>
        </row>
        <row r="340">
          <cell r="A340" t="str">
            <v>R81</v>
          </cell>
          <cell r="B340" t="str">
            <v>R81-10-A-WV-3PO-050</v>
          </cell>
          <cell r="C340">
            <v>1303</v>
          </cell>
          <cell r="D340">
            <v>4311</v>
          </cell>
          <cell r="F340" t="str">
            <v>Fairmont MRF</v>
          </cell>
          <cell r="G340" t="str">
            <v>BU-978</v>
          </cell>
          <cell r="H340" t="str">
            <v>NON-OP WESTERN PENNSYLVANIA</v>
          </cell>
          <cell r="I340" t="str">
            <v>WPENN</v>
          </cell>
          <cell r="J340" t="str">
            <v>WESTERN PENNSYLVANIA DISTRICT</v>
          </cell>
          <cell r="K340" t="str">
            <v>EAST</v>
          </cell>
          <cell r="L340" t="str">
            <v>EAST REGION</v>
          </cell>
        </row>
        <row r="341">
          <cell r="A341" t="str">
            <v>R82</v>
          </cell>
          <cell r="B341" t="str">
            <v>R82-10-A-TX-13O-050</v>
          </cell>
          <cell r="C341">
            <v>1304</v>
          </cell>
          <cell r="D341">
            <v>4312</v>
          </cell>
          <cell r="F341" t="str">
            <v>Dallas MRF</v>
          </cell>
          <cell r="G341" t="str">
            <v>BU-014</v>
          </cell>
          <cell r="H341" t="str">
            <v>S. DALLAS / ITASCA</v>
          </cell>
          <cell r="I341" t="str">
            <v>DFW/WESTTX</v>
          </cell>
          <cell r="J341" t="str">
            <v>DFW/WEST TEXAS DISTIRCT</v>
          </cell>
          <cell r="K341" t="str">
            <v>SOUTH</v>
          </cell>
          <cell r="L341" t="str">
            <v>SOUTH REGION</v>
          </cell>
        </row>
        <row r="342">
          <cell r="A342" t="str">
            <v>R83</v>
          </cell>
          <cell r="B342" t="str">
            <v>R83-10-A-TX-13O-050</v>
          </cell>
          <cell r="C342">
            <v>1305</v>
          </cell>
          <cell r="D342">
            <v>4313</v>
          </cell>
          <cell r="F342" t="str">
            <v>Fort Worth MRF</v>
          </cell>
          <cell r="G342" t="str">
            <v>BU-014</v>
          </cell>
          <cell r="H342" t="str">
            <v>S. DALLAS / ITASCA</v>
          </cell>
          <cell r="I342" t="str">
            <v>DFW/WESTTX</v>
          </cell>
          <cell r="J342" t="str">
            <v>DFW/WEST TEXAS DISTIRCT</v>
          </cell>
          <cell r="K342" t="str">
            <v>SOUTH</v>
          </cell>
          <cell r="L342" t="str">
            <v>SOUTH REGION</v>
          </cell>
        </row>
        <row r="343">
          <cell r="A343" t="str">
            <v>R84</v>
          </cell>
          <cell r="B343" t="str">
            <v>R84-10-A-TX-13O-050</v>
          </cell>
          <cell r="C343">
            <v>1306</v>
          </cell>
          <cell r="D343">
            <v>4314</v>
          </cell>
          <cell r="F343" t="str">
            <v>Plano MRF</v>
          </cell>
          <cell r="G343" t="str">
            <v>BU-016</v>
          </cell>
          <cell r="H343" t="str">
            <v>NORTH DALLAS</v>
          </cell>
          <cell r="I343" t="str">
            <v>DFW/WESTTX</v>
          </cell>
          <cell r="J343" t="str">
            <v>DFW/WEST TEXAS DISTIRCT</v>
          </cell>
          <cell r="K343" t="str">
            <v>SOUTH</v>
          </cell>
          <cell r="L343" t="str">
            <v>SOUTH REGION</v>
          </cell>
        </row>
        <row r="344">
          <cell r="A344" t="str">
            <v>R86</v>
          </cell>
          <cell r="B344" t="str">
            <v>R86-10-A-IL-07O-050</v>
          </cell>
          <cell r="C344">
            <v>1308</v>
          </cell>
          <cell r="D344">
            <v>4315</v>
          </cell>
          <cell r="F344" t="str">
            <v>New Age Recycling</v>
          </cell>
          <cell r="G344" t="str">
            <v>BU-029</v>
          </cell>
          <cell r="H344" t="str">
            <v>DANVILLE</v>
          </cell>
          <cell r="I344" t="str">
            <v>INDIANA</v>
          </cell>
          <cell r="J344" t="str">
            <v>INDIANA DISTRICT</v>
          </cell>
          <cell r="K344" t="str">
            <v>MIDWEST</v>
          </cell>
          <cell r="L344" t="str">
            <v>MIDWEST REGION</v>
          </cell>
        </row>
        <row r="345">
          <cell r="A345" t="str">
            <v>R91</v>
          </cell>
          <cell r="B345" t="str">
            <v>R91-10-A-LA-9BO-050</v>
          </cell>
          <cell r="C345">
            <v>1313</v>
          </cell>
          <cell r="D345">
            <v>4316</v>
          </cell>
          <cell r="F345" t="str">
            <v>Baton Rouge MRF</v>
          </cell>
          <cell r="G345" t="str">
            <v>BU-201</v>
          </cell>
          <cell r="H345" t="str">
            <v>BATON ROUGE</v>
          </cell>
          <cell r="I345" t="str">
            <v>GULFCOAST</v>
          </cell>
          <cell r="J345" t="str">
            <v>GULF COAST DISTRICT</v>
          </cell>
          <cell r="K345" t="str">
            <v>SOUTH</v>
          </cell>
          <cell r="L345" t="str">
            <v>SOUTH REGION</v>
          </cell>
        </row>
        <row r="346">
          <cell r="A346" t="str">
            <v>R92</v>
          </cell>
          <cell r="B346" t="str">
            <v>R92-10-A-LA-9BO-050</v>
          </cell>
          <cell r="C346">
            <v>1314</v>
          </cell>
          <cell r="D346">
            <v>4317</v>
          </cell>
          <cell r="F346" t="str">
            <v>New Orleans MRF</v>
          </cell>
          <cell r="G346" t="str">
            <v>BU-202</v>
          </cell>
          <cell r="H346" t="str">
            <v>NEW ORLEANS</v>
          </cell>
          <cell r="I346" t="str">
            <v>GULFCOAST</v>
          </cell>
          <cell r="J346" t="str">
            <v>GULF COAST DISTRICT</v>
          </cell>
          <cell r="K346" t="str">
            <v>SOUTH</v>
          </cell>
          <cell r="L346" t="str">
            <v>SOUTH REGION</v>
          </cell>
        </row>
        <row r="347">
          <cell r="A347">
            <v>318</v>
          </cell>
          <cell r="B347" t="str">
            <v>318-10-A-PA-8AO-050</v>
          </cell>
          <cell r="C347">
            <v>133</v>
          </cell>
          <cell r="D347">
            <v>4318</v>
          </cell>
          <cell r="E347" t="str">
            <v>Yes</v>
          </cell>
          <cell r="F347" t="str">
            <v>AWS - Schuylkill Valley</v>
          </cell>
          <cell r="G347" t="str">
            <v>BU-119</v>
          </cell>
          <cell r="H347" t="str">
            <v>CONESTOGA</v>
          </cell>
          <cell r="I347" t="str">
            <v>EPENN</v>
          </cell>
          <cell r="J347" t="str">
            <v>EASTERN PENNSYLVANIA DISTRICT</v>
          </cell>
          <cell r="K347" t="str">
            <v>EAST</v>
          </cell>
          <cell r="L347" t="str">
            <v>EAST REGION</v>
          </cell>
        </row>
        <row r="348">
          <cell r="A348">
            <v>319</v>
          </cell>
          <cell r="B348" t="str">
            <v>319-10-A-PA-8AO-050</v>
          </cell>
          <cell r="C348">
            <v>134</v>
          </cell>
          <cell r="D348">
            <v>4319</v>
          </cell>
          <cell r="E348" t="str">
            <v>Yes</v>
          </cell>
          <cell r="F348" t="str">
            <v>AWS - Brandywine</v>
          </cell>
          <cell r="G348" t="str">
            <v>BU-117</v>
          </cell>
          <cell r="H348" t="str">
            <v>BRANDYWINE</v>
          </cell>
          <cell r="I348" t="str">
            <v>EPENN</v>
          </cell>
          <cell r="J348" t="str">
            <v>EASTERN PENNSYLVANIA DISTRICT</v>
          </cell>
          <cell r="K348" t="str">
            <v>EAST</v>
          </cell>
          <cell r="L348" t="str">
            <v>EAST REGION</v>
          </cell>
        </row>
        <row r="349">
          <cell r="A349">
            <v>320</v>
          </cell>
          <cell r="B349" t="str">
            <v>320-10-A-PA-8AO-050</v>
          </cell>
          <cell r="C349">
            <v>135</v>
          </cell>
          <cell r="D349">
            <v>4320</v>
          </cell>
          <cell r="E349" t="str">
            <v>Yes</v>
          </cell>
          <cell r="F349" t="str">
            <v>AWS - Bucks-Mont</v>
          </cell>
          <cell r="G349" t="str">
            <v>BU-118</v>
          </cell>
          <cell r="H349" t="str">
            <v>BUCKS-MONT</v>
          </cell>
          <cell r="I349" t="str">
            <v>EPENN</v>
          </cell>
          <cell r="J349" t="str">
            <v>EASTERN PENNSYLVANIA DISTRICT</v>
          </cell>
          <cell r="K349" t="str">
            <v>EAST</v>
          </cell>
          <cell r="L349" t="str">
            <v>EAST REGION</v>
          </cell>
        </row>
        <row r="350">
          <cell r="A350">
            <v>321</v>
          </cell>
          <cell r="B350" t="str">
            <v>321-10-A-DE-9BO-050</v>
          </cell>
          <cell r="C350">
            <v>136</v>
          </cell>
          <cell r="D350">
            <v>4321</v>
          </cell>
          <cell r="E350" t="str">
            <v>Yes</v>
          </cell>
          <cell r="F350" t="str">
            <v>AWS - Delaware</v>
          </cell>
          <cell r="G350" t="str">
            <v>BU-207</v>
          </cell>
          <cell r="H350" t="str">
            <v>DELAWARE</v>
          </cell>
          <cell r="I350" t="str">
            <v>EPENN</v>
          </cell>
          <cell r="J350" t="str">
            <v>EASTERN PENNSYLVANIA DISTRICT</v>
          </cell>
          <cell r="K350" t="str">
            <v>EAST</v>
          </cell>
          <cell r="L350" t="str">
            <v>EAST REGION</v>
          </cell>
        </row>
        <row r="351">
          <cell r="A351" t="str">
            <v>R95</v>
          </cell>
          <cell r="B351" t="str">
            <v>R95-10-A-IL-07O-050</v>
          </cell>
          <cell r="C351">
            <v>1315</v>
          </cell>
          <cell r="D351">
            <v>4322</v>
          </cell>
          <cell r="F351" t="str">
            <v>Planet Recovery MRF</v>
          </cell>
          <cell r="G351" t="str">
            <v>BU-215</v>
          </cell>
          <cell r="H351" t="str">
            <v>CHICAGO TRANSFER STATIONS</v>
          </cell>
          <cell r="I351" t="str">
            <v>CHICAGO</v>
          </cell>
          <cell r="J351" t="str">
            <v>CHICAGO DISTRICT</v>
          </cell>
          <cell r="K351" t="str">
            <v>MIDWEST</v>
          </cell>
          <cell r="L351" t="str">
            <v>MIDWEST REGION</v>
          </cell>
        </row>
        <row r="352">
          <cell r="A352">
            <v>323</v>
          </cell>
          <cell r="B352" t="str">
            <v>323-10-A-PA-8AO-050</v>
          </cell>
          <cell r="C352">
            <v>137</v>
          </cell>
          <cell r="D352">
            <v>4323</v>
          </cell>
          <cell r="E352" t="str">
            <v>Yes</v>
          </cell>
          <cell r="F352" t="str">
            <v>AWS - Philadelphia</v>
          </cell>
          <cell r="G352" t="str">
            <v>BU-120</v>
          </cell>
          <cell r="H352" t="str">
            <v>PHILADELPHIA</v>
          </cell>
          <cell r="I352" t="str">
            <v>EPENN</v>
          </cell>
          <cell r="J352" t="str">
            <v>EASTERN PENNSYLVANIA DISTRICT</v>
          </cell>
          <cell r="K352" t="str">
            <v>EAST</v>
          </cell>
          <cell r="L352" t="str">
            <v>EAST REGION</v>
          </cell>
        </row>
        <row r="353">
          <cell r="A353">
            <v>324</v>
          </cell>
          <cell r="B353" t="str">
            <v>324-10-A-PA-8AO-050</v>
          </cell>
          <cell r="C353">
            <v>138</v>
          </cell>
          <cell r="D353">
            <v>4324</v>
          </cell>
          <cell r="E353" t="str">
            <v>Yes</v>
          </cell>
          <cell r="F353" t="str">
            <v>AWS - Valley Forge</v>
          </cell>
          <cell r="G353" t="str">
            <v>BU-122</v>
          </cell>
          <cell r="H353" t="str">
            <v>VALLEY FORGE</v>
          </cell>
          <cell r="I353" t="str">
            <v>EPENN</v>
          </cell>
          <cell r="J353" t="str">
            <v>EASTERN PENNSYLVANIA DISTRICT</v>
          </cell>
          <cell r="K353" t="str">
            <v>EAST</v>
          </cell>
          <cell r="L353" t="str">
            <v>EAST REGION</v>
          </cell>
        </row>
        <row r="354">
          <cell r="A354" t="str">
            <v>R96</v>
          </cell>
          <cell r="B354" t="str">
            <v>R96-10-A-IL-2ZO-050</v>
          </cell>
          <cell r="C354">
            <v>1316</v>
          </cell>
          <cell r="D354">
            <v>4325</v>
          </cell>
          <cell r="F354" t="str">
            <v>Shred All MRF</v>
          </cell>
          <cell r="G354" t="str">
            <v>BU-215</v>
          </cell>
          <cell r="H354" t="str">
            <v>CHICAGO TRANSFER STATIONS</v>
          </cell>
          <cell r="I354" t="str">
            <v>CHICAGO</v>
          </cell>
          <cell r="J354" t="str">
            <v>CHICAGO DISTRICT</v>
          </cell>
          <cell r="K354" t="str">
            <v>MIDWEST</v>
          </cell>
          <cell r="L354" t="str">
            <v>MIDWEST REGION</v>
          </cell>
        </row>
        <row r="355">
          <cell r="A355" t="str">
            <v>R97</v>
          </cell>
          <cell r="B355" t="str">
            <v>R97-10-A-IL-1WO-050</v>
          </cell>
          <cell r="C355">
            <v>1317</v>
          </cell>
          <cell r="D355">
            <v>4326</v>
          </cell>
          <cell r="F355" t="str">
            <v>Loop MRF - Laflin</v>
          </cell>
          <cell r="G355" t="str">
            <v>BU-215</v>
          </cell>
          <cell r="H355" t="str">
            <v>CHICAGO TRANSFER STATIONS</v>
          </cell>
          <cell r="I355" t="str">
            <v>CHICAGO</v>
          </cell>
          <cell r="J355" t="str">
            <v>CHICAGO DISTRICT</v>
          </cell>
          <cell r="K355" t="str">
            <v>MIDWEST</v>
          </cell>
          <cell r="L355" t="str">
            <v>MIDWEST REGION</v>
          </cell>
        </row>
        <row r="356">
          <cell r="A356" t="str">
            <v>R98</v>
          </cell>
          <cell r="B356" t="str">
            <v>R98-10-A-IL-1WO-050</v>
          </cell>
          <cell r="C356">
            <v>1318</v>
          </cell>
          <cell r="D356">
            <v>4327</v>
          </cell>
          <cell r="F356" t="str">
            <v>Loop MRF - 64th Street</v>
          </cell>
          <cell r="G356" t="str">
            <v>BU-215</v>
          </cell>
          <cell r="H356" t="str">
            <v>CHICAGO TRANSFER STATIONS</v>
          </cell>
          <cell r="I356" t="str">
            <v>CHICAGO</v>
          </cell>
          <cell r="J356" t="str">
            <v>CHICAGO DISTRICT</v>
          </cell>
          <cell r="K356" t="str">
            <v>MIDWEST</v>
          </cell>
          <cell r="L356" t="str">
            <v>MIDWEST REGION</v>
          </cell>
        </row>
        <row r="357">
          <cell r="A357" t="str">
            <v>R99</v>
          </cell>
          <cell r="B357" t="str">
            <v>R99-10-A-MI-13O-050</v>
          </cell>
          <cell r="C357">
            <v>1319</v>
          </cell>
          <cell r="D357">
            <v>4328</v>
          </cell>
          <cell r="F357" t="str">
            <v>Community Recycling Services</v>
          </cell>
          <cell r="G357" t="str">
            <v>BU-086</v>
          </cell>
          <cell r="H357" t="str">
            <v>MUSKEGAN</v>
          </cell>
          <cell r="I357" t="str">
            <v>MICHIGAN</v>
          </cell>
          <cell r="J357" t="str">
            <v>MICHIGAN DISTRICT</v>
          </cell>
          <cell r="K357" t="str">
            <v>MIDWEST</v>
          </cell>
          <cell r="L357" t="str">
            <v>MIDWEST REGION</v>
          </cell>
        </row>
        <row r="358">
          <cell r="A358" t="str">
            <v>T02</v>
          </cell>
          <cell r="B358" t="str">
            <v>T02-10-A-MA-8RO-050</v>
          </cell>
          <cell r="C358">
            <v>1320</v>
          </cell>
          <cell r="D358">
            <v>4331</v>
          </cell>
          <cell r="F358" t="str">
            <v>Oak Bluff/Tisbury</v>
          </cell>
          <cell r="G358" t="str">
            <v>BU-132</v>
          </cell>
          <cell r="H358" t="str">
            <v>CAPE COD</v>
          </cell>
          <cell r="I358" t="str">
            <v>NEWENG</v>
          </cell>
          <cell r="J358" t="str">
            <v>NEW ENGLAND DISTRICT</v>
          </cell>
          <cell r="K358" t="str">
            <v>EAST</v>
          </cell>
          <cell r="L358" t="str">
            <v>EAST REGION</v>
          </cell>
        </row>
        <row r="359">
          <cell r="A359" t="str">
            <v>T03</v>
          </cell>
          <cell r="B359" t="str">
            <v>T03-10-A-VA-9BO-050</v>
          </cell>
          <cell r="C359">
            <v>1321</v>
          </cell>
          <cell r="D359">
            <v>4332</v>
          </cell>
          <cell r="F359" t="str">
            <v>Durham Transfer Station</v>
          </cell>
          <cell r="G359" t="str">
            <v>BU-126</v>
          </cell>
          <cell r="H359" t="str">
            <v>RICHMOND / LAWRENCEVILLE</v>
          </cell>
          <cell r="I359" t="str">
            <v>VIRGINIA</v>
          </cell>
          <cell r="J359" t="str">
            <v>VIRGINIA DISTRICT</v>
          </cell>
          <cell r="K359" t="str">
            <v>EAST</v>
          </cell>
          <cell r="L359" t="str">
            <v>EAST REGION</v>
          </cell>
        </row>
        <row r="360">
          <cell r="A360" t="str">
            <v>T04</v>
          </cell>
          <cell r="B360" t="str">
            <v>T04-10-A-RI-D4O-050</v>
          </cell>
          <cell r="C360">
            <v>1322</v>
          </cell>
          <cell r="D360">
            <v>4333</v>
          </cell>
          <cell r="F360" t="str">
            <v>North Smithfield T/S</v>
          </cell>
          <cell r="G360" t="str">
            <v>BU-134</v>
          </cell>
          <cell r="H360" t="str">
            <v>FALL RIVER</v>
          </cell>
          <cell r="I360" t="str">
            <v>NEWENG</v>
          </cell>
          <cell r="J360" t="str">
            <v>NEW ENGLAND DISTRICT</v>
          </cell>
          <cell r="K360" t="str">
            <v>EAST</v>
          </cell>
          <cell r="L360" t="str">
            <v>EAST REGION</v>
          </cell>
        </row>
        <row r="361">
          <cell r="A361" t="str">
            <v>T11</v>
          </cell>
          <cell r="B361" t="str">
            <v>T11-10-A-NY-D1O-050</v>
          </cell>
          <cell r="C361">
            <v>1323</v>
          </cell>
          <cell r="D361">
            <v>4334</v>
          </cell>
          <cell r="F361" t="str">
            <v>Indian Road T/S</v>
          </cell>
          <cell r="G361" t="str">
            <v>BU-191</v>
          </cell>
          <cell r="H361" t="str">
            <v>BUFFALO POST COLLECTION</v>
          </cell>
          <cell r="I361" t="str">
            <v>WPENN</v>
          </cell>
          <cell r="J361" t="str">
            <v>WESTERN PENNSYLVANIA DISTRICT</v>
          </cell>
          <cell r="K361" t="str">
            <v>EAST</v>
          </cell>
          <cell r="L361" t="str">
            <v>EAST REGION</v>
          </cell>
        </row>
        <row r="362">
          <cell r="A362" t="str">
            <v>T14</v>
          </cell>
          <cell r="B362" t="str">
            <v>T14-10-A-OH-5ZO-050</v>
          </cell>
          <cell r="C362">
            <v>1325</v>
          </cell>
          <cell r="D362">
            <v>4335</v>
          </cell>
          <cell r="F362" t="str">
            <v>Glenwillow T/S</v>
          </cell>
          <cell r="G362" t="str">
            <v>BU-076</v>
          </cell>
          <cell r="H362" t="str">
            <v>CLEVELAND</v>
          </cell>
          <cell r="I362" t="str">
            <v>OHIO</v>
          </cell>
          <cell r="J362" t="str">
            <v>OHIO DISTRICT</v>
          </cell>
          <cell r="K362" t="str">
            <v>EAST</v>
          </cell>
          <cell r="L362" t="str">
            <v>EAST REGION</v>
          </cell>
        </row>
        <row r="363">
          <cell r="A363" t="str">
            <v>T16</v>
          </cell>
          <cell r="B363" t="str">
            <v>T16-10-A-PA-8UO-050</v>
          </cell>
          <cell r="C363">
            <v>1326</v>
          </cell>
          <cell r="D363">
            <v>4336</v>
          </cell>
          <cell r="F363" t="str">
            <v>Philadelphia Trancyclery</v>
          </cell>
          <cell r="G363" t="str">
            <v>BU-120</v>
          </cell>
          <cell r="H363" t="str">
            <v>PHILADELPHIA</v>
          </cell>
          <cell r="I363" t="str">
            <v>EPENN</v>
          </cell>
          <cell r="J363" t="str">
            <v>EASTERN PENNSYLVANIA DISTRICT</v>
          </cell>
          <cell r="K363" t="str">
            <v>EAST</v>
          </cell>
          <cell r="L363" t="str">
            <v>EAST REGION</v>
          </cell>
        </row>
        <row r="364">
          <cell r="A364">
            <v>337</v>
          </cell>
          <cell r="B364" t="str">
            <v>337-10-A-MO-35O-050</v>
          </cell>
          <cell r="C364">
            <v>141</v>
          </cell>
          <cell r="D364">
            <v>4337</v>
          </cell>
          <cell r="F364" t="str">
            <v>Bridgeton L/F</v>
          </cell>
          <cell r="G364" t="str">
            <v>BU-108</v>
          </cell>
          <cell r="H364" t="str">
            <v>ST LOUIS</v>
          </cell>
          <cell r="I364" t="str">
            <v>STL METRO</v>
          </cell>
          <cell r="J364" t="str">
            <v>ST LOUIS METRO DISTRICT</v>
          </cell>
          <cell r="K364" t="str">
            <v>MIDWEST</v>
          </cell>
          <cell r="L364" t="str">
            <v>MIDWEST REGION</v>
          </cell>
        </row>
        <row r="365">
          <cell r="A365">
            <v>338</v>
          </cell>
          <cell r="B365" t="str">
            <v>338-10-A-IL-36O-050</v>
          </cell>
          <cell r="C365">
            <v>142</v>
          </cell>
          <cell r="D365">
            <v>4338</v>
          </cell>
          <cell r="F365" t="str">
            <v>Roxana L/F</v>
          </cell>
          <cell r="G365" t="str">
            <v>BU-110</v>
          </cell>
          <cell r="H365" t="str">
            <v>EDWARDSVILLE/STL POST COLLLECT</v>
          </cell>
          <cell r="I365" t="str">
            <v>STL METRO</v>
          </cell>
          <cell r="J365" t="str">
            <v>ST LOUIS METRO DISTRICT</v>
          </cell>
          <cell r="K365" t="str">
            <v>MIDWEST</v>
          </cell>
          <cell r="L365" t="str">
            <v>MIDWEST REGION</v>
          </cell>
        </row>
        <row r="366">
          <cell r="A366">
            <v>339</v>
          </cell>
          <cell r="B366" t="str">
            <v>339-10-A-IL-07O-050</v>
          </cell>
          <cell r="C366">
            <v>143</v>
          </cell>
          <cell r="D366">
            <v>4339</v>
          </cell>
          <cell r="F366" t="str">
            <v>Roxana MRF</v>
          </cell>
          <cell r="G366" t="str">
            <v>BU-110</v>
          </cell>
          <cell r="H366" t="str">
            <v>EDWARDSVILLE/STL POST COLLLECT</v>
          </cell>
          <cell r="I366" t="str">
            <v>STL METRO</v>
          </cell>
          <cell r="J366" t="str">
            <v>ST LOUIS METRO DISTRICT</v>
          </cell>
          <cell r="K366" t="str">
            <v>MIDWEST</v>
          </cell>
          <cell r="L366" t="str">
            <v>MIDWEST REGION</v>
          </cell>
        </row>
        <row r="367">
          <cell r="A367">
            <v>340</v>
          </cell>
          <cell r="B367" t="str">
            <v>340-10-A-IL-06O-050</v>
          </cell>
          <cell r="C367">
            <v>144</v>
          </cell>
          <cell r="D367">
            <v>4340</v>
          </cell>
          <cell r="E367" t="str">
            <v>Yes</v>
          </cell>
          <cell r="F367" t="str">
            <v>AWS - Cahokia</v>
          </cell>
          <cell r="G367" t="str">
            <v>BU-108</v>
          </cell>
          <cell r="H367" t="str">
            <v>ST LOUIS</v>
          </cell>
          <cell r="I367" t="str">
            <v>STL METRO</v>
          </cell>
          <cell r="J367" t="str">
            <v>ST LOUIS METRO DISTRICT</v>
          </cell>
          <cell r="K367" t="str">
            <v>MIDWEST</v>
          </cell>
          <cell r="L367" t="str">
            <v>MIDWEST REGION</v>
          </cell>
        </row>
        <row r="368">
          <cell r="A368" t="str">
            <v>T17</v>
          </cell>
          <cell r="B368" t="str">
            <v>T17-10-A-PA-8UO-050</v>
          </cell>
          <cell r="C368">
            <v>1327</v>
          </cell>
          <cell r="D368">
            <v>4341</v>
          </cell>
          <cell r="F368" t="str">
            <v>River Road T/S</v>
          </cell>
          <cell r="G368" t="str">
            <v>BU-122</v>
          </cell>
          <cell r="H368" t="str">
            <v>VALLEY FORGE</v>
          </cell>
          <cell r="I368" t="str">
            <v>EPENN</v>
          </cell>
          <cell r="J368" t="str">
            <v>EASTERN PENNSYLVANIA DISTRICT</v>
          </cell>
          <cell r="K368" t="str">
            <v>EAST</v>
          </cell>
          <cell r="L368" t="str">
            <v>EAST REGION</v>
          </cell>
        </row>
        <row r="369">
          <cell r="A369" t="str">
            <v>T18</v>
          </cell>
          <cell r="B369" t="str">
            <v>T18-10-A-PA-8UO-050</v>
          </cell>
          <cell r="C369">
            <v>1328</v>
          </cell>
          <cell r="D369">
            <v>4342</v>
          </cell>
          <cell r="F369" t="str">
            <v>Delaware Ave T/S-TRC, Inc</v>
          </cell>
          <cell r="G369" t="str">
            <v>BU-120</v>
          </cell>
          <cell r="H369" t="str">
            <v>PHILADELPHIA</v>
          </cell>
          <cell r="I369" t="str">
            <v>EPENN</v>
          </cell>
          <cell r="J369" t="str">
            <v>EASTERN PENNSYLVANIA DISTRICT</v>
          </cell>
          <cell r="K369" t="str">
            <v>EAST</v>
          </cell>
          <cell r="L369" t="str">
            <v>EAST REGION</v>
          </cell>
        </row>
        <row r="370">
          <cell r="A370" t="str">
            <v>T19</v>
          </cell>
          <cell r="B370" t="str">
            <v>T19-10-A-VA-51O-050</v>
          </cell>
          <cell r="C370">
            <v>1329</v>
          </cell>
          <cell r="D370">
            <v>4343</v>
          </cell>
          <cell r="F370" t="str">
            <v>Rocky Mount Transfer Station</v>
          </cell>
          <cell r="G370" t="str">
            <v>BU-126</v>
          </cell>
          <cell r="H370" t="str">
            <v>RICHMOND / LAWRENCEVILLE</v>
          </cell>
          <cell r="I370" t="str">
            <v>VIRGINIA</v>
          </cell>
          <cell r="J370" t="str">
            <v>VIRGINIA DISTRICT</v>
          </cell>
          <cell r="K370" t="str">
            <v>EAST</v>
          </cell>
          <cell r="L370" t="str">
            <v>EAST REGION</v>
          </cell>
        </row>
        <row r="371">
          <cell r="A371" t="str">
            <v>T20</v>
          </cell>
          <cell r="B371" t="str">
            <v>T20-10-A-CA-3PO-050</v>
          </cell>
          <cell r="C371">
            <v>1330</v>
          </cell>
          <cell r="D371">
            <v>4344</v>
          </cell>
          <cell r="F371" t="str">
            <v>AWS - Transfer of San Mateo</v>
          </cell>
          <cell r="G371" t="str">
            <v>BU-224</v>
          </cell>
          <cell r="H371" t="str">
            <v>SAN MATEO TRANSFER</v>
          </cell>
          <cell r="I371" t="str">
            <v>BAYAREA</v>
          </cell>
          <cell r="J371" t="str">
            <v>BAY AREA DISTRICT</v>
          </cell>
          <cell r="K371" t="str">
            <v>WEST</v>
          </cell>
          <cell r="L371" t="str">
            <v>WEST REGION</v>
          </cell>
        </row>
        <row r="372">
          <cell r="A372">
            <v>345</v>
          </cell>
          <cell r="B372" t="str">
            <v>345-10-A-MO-06O-050</v>
          </cell>
          <cell r="C372">
            <v>145</v>
          </cell>
          <cell r="D372">
            <v>4345</v>
          </cell>
          <cell r="F372" t="str">
            <v>St. Louis Waste Transfer</v>
          </cell>
          <cell r="G372" t="str">
            <v>BU-108</v>
          </cell>
          <cell r="H372" t="str">
            <v>ST LOUIS</v>
          </cell>
          <cell r="I372" t="str">
            <v>STL METRO</v>
          </cell>
          <cell r="J372" t="str">
            <v>ST LOUIS METRO DISTRICT</v>
          </cell>
          <cell r="K372" t="str">
            <v>MIDWEST</v>
          </cell>
          <cell r="L372" t="str">
            <v>MIDWEST REGION</v>
          </cell>
        </row>
        <row r="373">
          <cell r="A373">
            <v>346</v>
          </cell>
          <cell r="B373" t="str">
            <v>346-10-A-MO-06O-050</v>
          </cell>
          <cell r="C373">
            <v>146</v>
          </cell>
          <cell r="D373">
            <v>4346</v>
          </cell>
          <cell r="E373" t="str">
            <v>Yes</v>
          </cell>
          <cell r="F373" t="str">
            <v>AWS - Bridgeton</v>
          </cell>
          <cell r="G373" t="str">
            <v>BU-108</v>
          </cell>
          <cell r="H373" t="str">
            <v>ST LOUIS</v>
          </cell>
          <cell r="I373" t="str">
            <v>STL METRO</v>
          </cell>
          <cell r="J373" t="str">
            <v>ST LOUIS METRO DISTRICT</v>
          </cell>
          <cell r="K373" t="str">
            <v>MIDWEST</v>
          </cell>
          <cell r="L373" t="str">
            <v>MIDWEST REGION</v>
          </cell>
        </row>
        <row r="374">
          <cell r="A374" t="str">
            <v>T21</v>
          </cell>
          <cell r="B374" t="str">
            <v>T21-10-A-VA-8VO-050</v>
          </cell>
          <cell r="C374">
            <v>1331</v>
          </cell>
          <cell r="D374">
            <v>4347</v>
          </cell>
          <cell r="F374" t="str">
            <v>Fluvanna Transfer Station</v>
          </cell>
          <cell r="G374" t="str">
            <v>BU-128</v>
          </cell>
          <cell r="H374" t="str">
            <v>SW VIRGINIA</v>
          </cell>
          <cell r="I374" t="str">
            <v>VIRGINIA</v>
          </cell>
          <cell r="J374" t="str">
            <v>VIRGINIA DISTRICT</v>
          </cell>
          <cell r="K374" t="str">
            <v>EAST</v>
          </cell>
          <cell r="L374" t="str">
            <v>EAST REGION</v>
          </cell>
        </row>
        <row r="375">
          <cell r="A375" t="str">
            <v>T23</v>
          </cell>
          <cell r="B375" t="str">
            <v>T23-10-A-DC-3PO-050</v>
          </cell>
          <cell r="C375">
            <v>1332</v>
          </cell>
          <cell r="D375">
            <v>4348</v>
          </cell>
          <cell r="F375" t="str">
            <v>Consolidated IPC T/S</v>
          </cell>
          <cell r="G375" t="str">
            <v>BU-214</v>
          </cell>
          <cell r="H375" t="str">
            <v>METRO DC</v>
          </cell>
          <cell r="I375" t="str">
            <v>CHESAPEAKE</v>
          </cell>
          <cell r="J375" t="str">
            <v>CHESAPEAKE DISTRICT</v>
          </cell>
          <cell r="K375" t="str">
            <v>EAST</v>
          </cell>
          <cell r="L375" t="str">
            <v>EAST REGION</v>
          </cell>
        </row>
        <row r="376">
          <cell r="A376" t="str">
            <v>T24</v>
          </cell>
          <cell r="B376" t="str">
            <v>T24-10-A-VA-8VO-050</v>
          </cell>
          <cell r="C376">
            <v>1333</v>
          </cell>
          <cell r="D376">
            <v>4349</v>
          </cell>
          <cell r="F376" t="str">
            <v>AW  - Fredericksburg T/S</v>
          </cell>
          <cell r="G376" t="str">
            <v>BU-209</v>
          </cell>
          <cell r="H376" t="str">
            <v>NORTHERN VIRGINIA</v>
          </cell>
          <cell r="I376" t="str">
            <v>CHESAPEAKE</v>
          </cell>
          <cell r="J376" t="str">
            <v>CHESAPEAKE DISTRICT</v>
          </cell>
          <cell r="K376" t="str">
            <v>EAST</v>
          </cell>
          <cell r="L376" t="str">
            <v>EAST REGION</v>
          </cell>
        </row>
        <row r="377">
          <cell r="A377">
            <v>350</v>
          </cell>
          <cell r="B377" t="str">
            <v>350-10-A-IL-07O-050</v>
          </cell>
          <cell r="C377">
            <v>147</v>
          </cell>
          <cell r="D377">
            <v>4350</v>
          </cell>
          <cell r="E377" t="str">
            <v>Yes</v>
          </cell>
          <cell r="F377" t="str">
            <v>AWS - Edwardsville</v>
          </cell>
          <cell r="G377" t="str">
            <v>BU-110</v>
          </cell>
          <cell r="H377" t="str">
            <v>EDWARDSVILLE/STL POST COLLLECT</v>
          </cell>
          <cell r="I377" t="str">
            <v>STL METRO</v>
          </cell>
          <cell r="J377" t="str">
            <v>ST LOUIS METRO DISTRICT</v>
          </cell>
          <cell r="K377" t="str">
            <v>MIDWEST</v>
          </cell>
          <cell r="L377" t="str">
            <v>MIDWEST REGION</v>
          </cell>
        </row>
        <row r="378">
          <cell r="A378" t="str">
            <v>T25</v>
          </cell>
          <cell r="B378" t="str">
            <v>T25-10-A-MD-8SO-050</v>
          </cell>
          <cell r="C378">
            <v>1334</v>
          </cell>
          <cell r="D378">
            <v>4351</v>
          </cell>
          <cell r="F378" t="str">
            <v>Baltimore Processing Center</v>
          </cell>
          <cell r="G378" t="str">
            <v>BU-206</v>
          </cell>
          <cell r="H378" t="str">
            <v>BALTIMORE</v>
          </cell>
          <cell r="I378" t="str">
            <v>CHESAPEAKE</v>
          </cell>
          <cell r="J378" t="str">
            <v>CHESAPEAKE DISTRICT</v>
          </cell>
          <cell r="K378" t="str">
            <v>EAST</v>
          </cell>
          <cell r="L378" t="str">
            <v>EAST REGION</v>
          </cell>
        </row>
        <row r="379">
          <cell r="A379">
            <v>352</v>
          </cell>
          <cell r="B379" t="str">
            <v>352-10-A-IL-07O-050</v>
          </cell>
          <cell r="C379">
            <v>148</v>
          </cell>
          <cell r="D379">
            <v>4352</v>
          </cell>
          <cell r="E379" t="str">
            <v>Yes</v>
          </cell>
          <cell r="F379" t="str">
            <v>AWS - Sangamon County</v>
          </cell>
          <cell r="G379" t="str">
            <v>BU-032</v>
          </cell>
          <cell r="H379" t="str">
            <v>SPRINGFIELD, IL</v>
          </cell>
          <cell r="I379" t="str">
            <v>WILLINOIS</v>
          </cell>
          <cell r="J379" t="str">
            <v>WESTERN ILLINOIS DISTRICT</v>
          </cell>
          <cell r="K379" t="str">
            <v>MIDWEST</v>
          </cell>
          <cell r="L379" t="str">
            <v>MIDWEST REGION</v>
          </cell>
        </row>
        <row r="380">
          <cell r="A380" t="str">
            <v>T26</v>
          </cell>
          <cell r="B380" t="str">
            <v>T26-10-A-GA-8QO-050</v>
          </cell>
          <cell r="C380">
            <v>1335</v>
          </cell>
          <cell r="D380">
            <v>4353</v>
          </cell>
          <cell r="F380" t="str">
            <v>Marble Mill T/S</v>
          </cell>
          <cell r="G380" t="str">
            <v>BU-011</v>
          </cell>
          <cell r="H380" t="str">
            <v>ATLANTA POST COLLECTION</v>
          </cell>
          <cell r="I380" t="str">
            <v>GEORGIA</v>
          </cell>
          <cell r="J380" t="str">
            <v>GEORGIA DISTRICT</v>
          </cell>
          <cell r="K380" t="str">
            <v>SOUTH</v>
          </cell>
          <cell r="L380" t="str">
            <v>SOUTH REGION</v>
          </cell>
        </row>
        <row r="381">
          <cell r="A381">
            <v>356</v>
          </cell>
          <cell r="B381" t="str">
            <v>356-10-A-IL-38O-050</v>
          </cell>
          <cell r="C381">
            <v>151</v>
          </cell>
          <cell r="D381">
            <v>4356</v>
          </cell>
          <cell r="F381" t="str">
            <v>E.R.C. L/F</v>
          </cell>
          <cell r="G381" t="str">
            <v>BU-032</v>
          </cell>
          <cell r="H381" t="str">
            <v>SPRINGFIELD, IL</v>
          </cell>
          <cell r="I381" t="str">
            <v>WILLINOIS</v>
          </cell>
          <cell r="J381" t="str">
            <v>WESTERN ILLINOIS DISTRICT</v>
          </cell>
          <cell r="K381" t="str">
            <v>MIDWEST</v>
          </cell>
          <cell r="L381" t="str">
            <v>MIDWEST REGION</v>
          </cell>
        </row>
        <row r="382">
          <cell r="A382">
            <v>357</v>
          </cell>
          <cell r="B382" t="str">
            <v>357-10-A-IL-2AO-050</v>
          </cell>
          <cell r="C382">
            <v>152</v>
          </cell>
          <cell r="D382">
            <v>4357</v>
          </cell>
          <cell r="F382" t="str">
            <v>CC L/F</v>
          </cell>
          <cell r="G382" t="str">
            <v>BU-975</v>
          </cell>
          <cell r="H382" t="str">
            <v>NON-OP WESTERN ILLINOIS/IOWA</v>
          </cell>
          <cell r="I382" t="str">
            <v>WILLINOIS</v>
          </cell>
          <cell r="J382" t="str">
            <v>WESTERN ILLINOIS DISTRICT</v>
          </cell>
          <cell r="K382" t="str">
            <v>MIDWEST</v>
          </cell>
          <cell r="L382" t="str">
            <v>MIDWEST REGION</v>
          </cell>
        </row>
        <row r="383">
          <cell r="A383" t="str">
            <v>T27</v>
          </cell>
          <cell r="B383" t="str">
            <v>T27-10-A-GA-8QO-050</v>
          </cell>
          <cell r="C383">
            <v>1336</v>
          </cell>
          <cell r="D383">
            <v>4358</v>
          </cell>
          <cell r="F383" t="str">
            <v>East Point T/S</v>
          </cell>
          <cell r="G383" t="str">
            <v>BU-011</v>
          </cell>
          <cell r="H383" t="str">
            <v>ATLANTA POST COLLECTION</v>
          </cell>
          <cell r="I383" t="str">
            <v>GEORGIA</v>
          </cell>
          <cell r="J383" t="str">
            <v>GEORGIA DISTRICT</v>
          </cell>
          <cell r="K383" t="str">
            <v>SOUTH</v>
          </cell>
          <cell r="L383" t="str">
            <v>SOUTH REGION</v>
          </cell>
        </row>
        <row r="384">
          <cell r="A384" t="str">
            <v>T28</v>
          </cell>
          <cell r="B384" t="str">
            <v>T28-10-A-GA-8QO-050</v>
          </cell>
          <cell r="C384">
            <v>1337</v>
          </cell>
          <cell r="D384">
            <v>4359</v>
          </cell>
          <cell r="F384" t="str">
            <v>Smyrna T/S</v>
          </cell>
          <cell r="G384" t="str">
            <v>BU-011</v>
          </cell>
          <cell r="H384" t="str">
            <v>ATLANTA POST COLLECTION</v>
          </cell>
          <cell r="I384" t="str">
            <v>GEORGIA</v>
          </cell>
          <cell r="J384" t="str">
            <v>GEORGIA DISTRICT</v>
          </cell>
          <cell r="K384" t="str">
            <v>SOUTH</v>
          </cell>
          <cell r="L384" t="str">
            <v>SOUTH REGION</v>
          </cell>
        </row>
        <row r="385">
          <cell r="A385" t="str">
            <v>T29</v>
          </cell>
          <cell r="B385" t="str">
            <v>T29-10-A-AL-8PO-050</v>
          </cell>
          <cell r="C385">
            <v>1338</v>
          </cell>
          <cell r="D385">
            <v>4363</v>
          </cell>
          <cell r="F385" t="str">
            <v>Little Creek T/S</v>
          </cell>
          <cell r="G385" t="str">
            <v>BU-004</v>
          </cell>
          <cell r="H385" t="str">
            <v>BIRMINGHAM</v>
          </cell>
          <cell r="I385" t="str">
            <v>GEORGIA</v>
          </cell>
          <cell r="J385" t="str">
            <v>GEORGIA DISTRICT</v>
          </cell>
          <cell r="K385" t="str">
            <v>SOUTH</v>
          </cell>
          <cell r="L385" t="str">
            <v>SOUTH REGION</v>
          </cell>
        </row>
        <row r="386">
          <cell r="A386" t="str">
            <v>T30</v>
          </cell>
          <cell r="B386" t="str">
            <v>T30-10-A-NC-C6O-050</v>
          </cell>
          <cell r="C386">
            <v>1339</v>
          </cell>
          <cell r="D386">
            <v>4364</v>
          </cell>
          <cell r="F386" t="str">
            <v>Yadkin County T/S</v>
          </cell>
          <cell r="G386" t="str">
            <v>BU-156</v>
          </cell>
          <cell r="H386" t="str">
            <v>CHARLOTTE POST COLLECTION</v>
          </cell>
          <cell r="I386" t="str">
            <v>CAROLINAS</v>
          </cell>
          <cell r="J386" t="str">
            <v>CAROLINAS DISTRICT</v>
          </cell>
          <cell r="K386" t="str">
            <v>EAST</v>
          </cell>
          <cell r="L386" t="str">
            <v>EAST REGION</v>
          </cell>
        </row>
        <row r="387">
          <cell r="A387">
            <v>365</v>
          </cell>
          <cell r="B387" t="str">
            <v>365-10-A-IL-2BO-050</v>
          </cell>
          <cell r="C387">
            <v>156</v>
          </cell>
          <cell r="D387">
            <v>4365</v>
          </cell>
          <cell r="F387" t="str">
            <v>Livingston L/F</v>
          </cell>
          <cell r="G387" t="str">
            <v>BU-042</v>
          </cell>
          <cell r="H387" t="str">
            <v>PONTIAC/OTTAWA/JOLIET</v>
          </cell>
          <cell r="I387" t="str">
            <v>CHICAGO</v>
          </cell>
          <cell r="J387" t="str">
            <v>CHICAGO DISTRICT</v>
          </cell>
          <cell r="K387" t="str">
            <v>MIDWEST</v>
          </cell>
          <cell r="L387" t="str">
            <v>MIDWEST REGION</v>
          </cell>
        </row>
        <row r="388">
          <cell r="A388">
            <v>366</v>
          </cell>
          <cell r="B388" t="str">
            <v>366-10-A-IL-2BO-050</v>
          </cell>
          <cell r="C388">
            <v>157</v>
          </cell>
          <cell r="D388">
            <v>4366</v>
          </cell>
          <cell r="E388" t="str">
            <v>Yes</v>
          </cell>
          <cell r="F388" t="str">
            <v>AWS - Pontiac</v>
          </cell>
          <cell r="G388" t="str">
            <v>BU-042</v>
          </cell>
          <cell r="H388" t="str">
            <v>PONTIAC/OTTAWA/JOLIET</v>
          </cell>
          <cell r="I388" t="str">
            <v>CHICAGO</v>
          </cell>
          <cell r="J388" t="str">
            <v>CHICAGO DISTRICT</v>
          </cell>
          <cell r="K388" t="str">
            <v>MIDWEST</v>
          </cell>
          <cell r="L388" t="str">
            <v>MIDWEST REGION</v>
          </cell>
        </row>
        <row r="389">
          <cell r="A389">
            <v>367</v>
          </cell>
          <cell r="B389" t="str">
            <v>367-10-A-IL-2BO-050</v>
          </cell>
          <cell r="C389">
            <v>158</v>
          </cell>
          <cell r="D389">
            <v>4367</v>
          </cell>
          <cell r="F389" t="str">
            <v>Mcclean County L/F</v>
          </cell>
          <cell r="G389" t="str">
            <v>BU-028</v>
          </cell>
          <cell r="H389" t="str">
            <v>BLOOMINGTON</v>
          </cell>
          <cell r="I389" t="str">
            <v>WILLINOIS</v>
          </cell>
          <cell r="J389" t="str">
            <v>WESTERN ILLINOIS DISTRICT</v>
          </cell>
          <cell r="K389" t="str">
            <v>MIDWEST</v>
          </cell>
          <cell r="L389" t="str">
            <v>MIDWEST REGION</v>
          </cell>
        </row>
        <row r="390">
          <cell r="A390">
            <v>368</v>
          </cell>
          <cell r="B390" t="str">
            <v>368-10-A-IL-2BO-050</v>
          </cell>
          <cell r="C390">
            <v>159</v>
          </cell>
          <cell r="D390">
            <v>4368</v>
          </cell>
          <cell r="E390" t="str">
            <v>Yes</v>
          </cell>
          <cell r="F390" t="str">
            <v>AWS - Bloomington</v>
          </cell>
          <cell r="G390" t="str">
            <v>BU-028</v>
          </cell>
          <cell r="H390" t="str">
            <v>BLOOMINGTON</v>
          </cell>
          <cell r="I390" t="str">
            <v>WILLINOIS</v>
          </cell>
          <cell r="J390" t="str">
            <v>WESTERN ILLINOIS DISTRICT</v>
          </cell>
          <cell r="K390" t="str">
            <v>MIDWEST</v>
          </cell>
          <cell r="L390" t="str">
            <v>MIDWEST REGION</v>
          </cell>
        </row>
        <row r="391">
          <cell r="A391">
            <v>369</v>
          </cell>
          <cell r="B391" t="str">
            <v>369-10-A-IL-2YO-050</v>
          </cell>
          <cell r="C391">
            <v>160</v>
          </cell>
          <cell r="D391">
            <v>4369</v>
          </cell>
          <cell r="F391" t="str">
            <v>Environtech L/F</v>
          </cell>
          <cell r="G391" t="str">
            <v>BU-042</v>
          </cell>
          <cell r="H391" t="str">
            <v>PONTIAC/OTTAWA/JOLIET</v>
          </cell>
          <cell r="I391" t="str">
            <v>CHICAGO</v>
          </cell>
          <cell r="J391" t="str">
            <v>CHICAGO DISTRICT</v>
          </cell>
          <cell r="K391" t="str">
            <v>MIDWEST</v>
          </cell>
          <cell r="L391" t="str">
            <v>MIDWEST REGION</v>
          </cell>
        </row>
        <row r="392">
          <cell r="A392">
            <v>370</v>
          </cell>
          <cell r="B392" t="str">
            <v>370-10-A-IL-2ZO-050</v>
          </cell>
          <cell r="C392">
            <v>161</v>
          </cell>
          <cell r="D392">
            <v>4370</v>
          </cell>
          <cell r="F392" t="str">
            <v>Shred All Transfer Station</v>
          </cell>
          <cell r="G392" t="str">
            <v>BU-215</v>
          </cell>
          <cell r="H392" t="str">
            <v>CHICAGO TRANSFER STATIONS</v>
          </cell>
          <cell r="I392" t="str">
            <v>CHICAGO</v>
          </cell>
          <cell r="J392" t="str">
            <v>CHICAGO DISTRICT</v>
          </cell>
          <cell r="K392" t="str">
            <v>MIDWEST</v>
          </cell>
          <cell r="L392" t="str">
            <v>MIDWEST REGION</v>
          </cell>
        </row>
        <row r="393">
          <cell r="A393" t="str">
            <v>T31</v>
          </cell>
          <cell r="B393" t="str">
            <v>T31-10-A-AL-8PO-050</v>
          </cell>
          <cell r="C393">
            <v>1340</v>
          </cell>
          <cell r="D393">
            <v>4371</v>
          </cell>
          <cell r="F393" t="str">
            <v>Marshall County T/S</v>
          </cell>
          <cell r="G393" t="str">
            <v>BU-002</v>
          </cell>
          <cell r="H393" t="str">
            <v>ANNISTON</v>
          </cell>
          <cell r="I393" t="str">
            <v>GEORGIA</v>
          </cell>
          <cell r="J393" t="str">
            <v>GEORGIA DISTRICT</v>
          </cell>
          <cell r="K393" t="str">
            <v>SOUTH</v>
          </cell>
          <cell r="L393" t="str">
            <v>SOUTH REGION</v>
          </cell>
        </row>
        <row r="394">
          <cell r="A394" t="str">
            <v>T32</v>
          </cell>
          <cell r="B394" t="str">
            <v>T32-10-A-NY-5NO-050</v>
          </cell>
          <cell r="C394">
            <v>1341</v>
          </cell>
          <cell r="D394">
            <v>4372</v>
          </cell>
          <cell r="F394" t="str">
            <v>Brooklyn Transfer Stations</v>
          </cell>
          <cell r="G394" t="str">
            <v>BU-163</v>
          </cell>
          <cell r="H394" t="str">
            <v>BROOKLYN / STATEN ISLAND</v>
          </cell>
          <cell r="I394" t="str">
            <v>NEW YORK</v>
          </cell>
          <cell r="J394" t="str">
            <v>NEW YORK DISTRICT</v>
          </cell>
          <cell r="K394" t="str">
            <v>EAST</v>
          </cell>
          <cell r="L394" t="str">
            <v>EAST REGION</v>
          </cell>
        </row>
        <row r="395">
          <cell r="A395" t="str">
            <v>T34</v>
          </cell>
          <cell r="B395" t="str">
            <v>T34-10-A-AL-8PO-050</v>
          </cell>
          <cell r="C395">
            <v>1343</v>
          </cell>
          <cell r="D395">
            <v>4373</v>
          </cell>
          <cell r="F395" t="str">
            <v>Selma T/S</v>
          </cell>
          <cell r="G395" t="str">
            <v>BU-199</v>
          </cell>
          <cell r="H395" t="str">
            <v>SOUTH CENTRAL ALABAMA</v>
          </cell>
          <cell r="I395" t="str">
            <v>GULFCOAST</v>
          </cell>
          <cell r="J395" t="str">
            <v>GULF COAST DISTRICT</v>
          </cell>
          <cell r="K395" t="str">
            <v>SOUTH</v>
          </cell>
          <cell r="L395" t="str">
            <v>SOUTH REGION</v>
          </cell>
        </row>
        <row r="396">
          <cell r="A396">
            <v>374</v>
          </cell>
          <cell r="B396" t="str">
            <v>374-10-A-OK-3BO-050</v>
          </cell>
          <cell r="C396">
            <v>162</v>
          </cell>
          <cell r="D396">
            <v>4374</v>
          </cell>
          <cell r="F396" t="str">
            <v>Pittsburg County L/F</v>
          </cell>
          <cell r="G396" t="str">
            <v>BU-022</v>
          </cell>
          <cell r="H396" t="str">
            <v>EASTERN OKLAHOMA</v>
          </cell>
          <cell r="I396" t="str">
            <v>W MO/OK</v>
          </cell>
          <cell r="J396" t="str">
            <v>W MISSOURI/OKLAHOMA DISTRICT</v>
          </cell>
          <cell r="K396" t="str">
            <v>MIDWEST</v>
          </cell>
          <cell r="L396" t="str">
            <v>MIDWEST REGION</v>
          </cell>
        </row>
        <row r="397">
          <cell r="A397">
            <v>375</v>
          </cell>
          <cell r="B397" t="str">
            <v>375-10-A-OK-13O-050</v>
          </cell>
          <cell r="C397">
            <v>163</v>
          </cell>
          <cell r="D397">
            <v>4375</v>
          </cell>
          <cell r="E397" t="str">
            <v>Yes</v>
          </cell>
          <cell r="F397" t="str">
            <v>AWS - Alderson</v>
          </cell>
          <cell r="G397" t="str">
            <v>BU-022</v>
          </cell>
          <cell r="H397" t="str">
            <v>EASTERN OKLAHOMA</v>
          </cell>
          <cell r="I397" t="str">
            <v>W MO/OK</v>
          </cell>
          <cell r="J397" t="str">
            <v>W MISSOURI/OKLAHOMA DISTRICT</v>
          </cell>
          <cell r="K397" t="str">
            <v>MIDWEST</v>
          </cell>
          <cell r="L397" t="str">
            <v>MIDWEST REGION</v>
          </cell>
        </row>
        <row r="398">
          <cell r="A398">
            <v>376</v>
          </cell>
          <cell r="B398" t="str">
            <v>376-10-A-KS-3DO-050</v>
          </cell>
          <cell r="C398">
            <v>164</v>
          </cell>
          <cell r="D398">
            <v>4376</v>
          </cell>
          <cell r="E398" t="str">
            <v>Yes</v>
          </cell>
          <cell r="F398" t="str">
            <v>AWS - Cherryvale</v>
          </cell>
          <cell r="G398" t="str">
            <v>BU-098</v>
          </cell>
          <cell r="H398" t="str">
            <v>SE KANSAS</v>
          </cell>
          <cell r="I398" t="str">
            <v>W MO/OK</v>
          </cell>
          <cell r="J398" t="str">
            <v>W MISSOURI/OKLAHOMA DISTRICT</v>
          </cell>
          <cell r="K398" t="str">
            <v>MIDWEST</v>
          </cell>
          <cell r="L398" t="str">
            <v>MIDWEST REGION</v>
          </cell>
        </row>
        <row r="399">
          <cell r="A399">
            <v>377</v>
          </cell>
          <cell r="B399" t="str">
            <v>377-10-A-CT-3CO-050</v>
          </cell>
          <cell r="C399">
            <v>165</v>
          </cell>
          <cell r="D399">
            <v>4377</v>
          </cell>
          <cell r="E399" t="str">
            <v>Yes</v>
          </cell>
          <cell r="F399" t="str">
            <v>ADS of Connecticut</v>
          </cell>
          <cell r="G399" t="str">
            <v>BU-958</v>
          </cell>
          <cell r="H399" t="str">
            <v>NON-OP EASTERN NEWYORK</v>
          </cell>
          <cell r="I399" t="str">
            <v>NEW YORK</v>
          </cell>
          <cell r="J399" t="str">
            <v>NEW YORK DISTRICT</v>
          </cell>
          <cell r="K399" t="str">
            <v>EAST</v>
          </cell>
          <cell r="L399" t="str">
            <v>EAST REGION</v>
          </cell>
        </row>
        <row r="400">
          <cell r="A400">
            <v>378</v>
          </cell>
          <cell r="B400" t="str">
            <v>378-10-A-RI-3CO-050</v>
          </cell>
          <cell r="C400">
            <v>166</v>
          </cell>
          <cell r="D400">
            <v>4378</v>
          </cell>
          <cell r="F400" t="str">
            <v>South County Sanitation</v>
          </cell>
          <cell r="G400" t="str">
            <v>BU-134</v>
          </cell>
          <cell r="H400" t="str">
            <v>FALL RIVER</v>
          </cell>
          <cell r="I400" t="str">
            <v>NEWENG</v>
          </cell>
          <cell r="J400" t="str">
            <v>NEW ENGLAND DISTRICT</v>
          </cell>
          <cell r="K400" t="str">
            <v>EAST</v>
          </cell>
          <cell r="L400" t="str">
            <v>EAST REGION</v>
          </cell>
        </row>
        <row r="401">
          <cell r="A401" t="str">
            <v>T35</v>
          </cell>
          <cell r="B401" t="str">
            <v>T35-10-A-CA-72O-050</v>
          </cell>
          <cell r="C401">
            <v>1344</v>
          </cell>
          <cell r="D401">
            <v>4379</v>
          </cell>
          <cell r="F401" t="str">
            <v>Devlin Road Transfer &amp; Recyclg</v>
          </cell>
          <cell r="G401" t="str">
            <v>BU-251</v>
          </cell>
          <cell r="H401" t="str">
            <v>CONTRA COSTA COUNTY L/F &amp; T/S</v>
          </cell>
          <cell r="I401" t="str">
            <v>CCALIF</v>
          </cell>
          <cell r="J401" t="str">
            <v>CENTRAL CALIFORNIA DISTRICT</v>
          </cell>
          <cell r="K401" t="str">
            <v>WEST</v>
          </cell>
          <cell r="L401" t="str">
            <v>WEST REGION</v>
          </cell>
        </row>
        <row r="402">
          <cell r="A402">
            <v>380</v>
          </cell>
          <cell r="B402" t="str">
            <v>380-10-A-PA-3EO-050</v>
          </cell>
          <cell r="C402">
            <v>167</v>
          </cell>
          <cell r="D402">
            <v>4380</v>
          </cell>
          <cell r="F402" t="str">
            <v>County Enviromental of Clarion</v>
          </cell>
          <cell r="G402" t="str">
            <v>BU-191</v>
          </cell>
          <cell r="H402" t="str">
            <v>BUFFALO POST COLLECTION</v>
          </cell>
          <cell r="I402" t="str">
            <v>WPENN</v>
          </cell>
          <cell r="J402" t="str">
            <v>WESTERN PENNSYLVANIA DISTRICT</v>
          </cell>
          <cell r="K402" t="str">
            <v>EAST</v>
          </cell>
          <cell r="L402" t="str">
            <v>EAST REGION</v>
          </cell>
        </row>
        <row r="403">
          <cell r="A403">
            <v>382</v>
          </cell>
          <cell r="B403" t="str">
            <v>382-10-A-OH-3FO-050</v>
          </cell>
          <cell r="C403">
            <v>169</v>
          </cell>
          <cell r="D403">
            <v>4382</v>
          </cell>
          <cell r="E403" t="str">
            <v>Yes</v>
          </cell>
          <cell r="F403" t="str">
            <v>Allied Waste (ADS)</v>
          </cell>
          <cell r="G403" t="str">
            <v>BU-978</v>
          </cell>
          <cell r="H403" t="str">
            <v>NON-OP WESTERN PENNSYLVANIA</v>
          </cell>
          <cell r="I403" t="str">
            <v>WPENN</v>
          </cell>
          <cell r="J403" t="str">
            <v>WESTERN PENNSYLVANIA DISTRICT</v>
          </cell>
          <cell r="K403" t="str">
            <v>EAST</v>
          </cell>
          <cell r="L403" t="str">
            <v>EAST REGION</v>
          </cell>
        </row>
        <row r="404">
          <cell r="A404">
            <v>383</v>
          </cell>
          <cell r="B404" t="str">
            <v>383-10-A-WV-3GO-050</v>
          </cell>
          <cell r="C404">
            <v>170</v>
          </cell>
          <cell r="D404">
            <v>4383</v>
          </cell>
          <cell r="F404" t="str">
            <v>Short Creek L/F</v>
          </cell>
          <cell r="G404" t="str">
            <v>BU-211</v>
          </cell>
          <cell r="H404" t="str">
            <v>NORTHERN W VIRGINIA</v>
          </cell>
          <cell r="I404" t="str">
            <v>WPENN</v>
          </cell>
          <cell r="J404" t="str">
            <v>WESTERN PENNSYLVANIA DISTRICT</v>
          </cell>
          <cell r="K404" t="str">
            <v>EAST</v>
          </cell>
          <cell r="L404" t="str">
            <v>EAST REGION</v>
          </cell>
        </row>
        <row r="405">
          <cell r="A405">
            <v>384</v>
          </cell>
          <cell r="B405" t="str">
            <v>384-10-A-WV-3GO-050</v>
          </cell>
          <cell r="C405">
            <v>171</v>
          </cell>
          <cell r="D405">
            <v>4384</v>
          </cell>
          <cell r="E405" t="str">
            <v>Yes</v>
          </cell>
          <cell r="F405" t="str">
            <v>AWS - Wheeling</v>
          </cell>
          <cell r="G405" t="str">
            <v>BU-211</v>
          </cell>
          <cell r="H405" t="str">
            <v>NORTHERN W VIRGINIA</v>
          </cell>
          <cell r="I405" t="str">
            <v>WPENN</v>
          </cell>
          <cell r="J405" t="str">
            <v>WESTERN PENNSYLVANIA DISTRICT</v>
          </cell>
          <cell r="K405" t="str">
            <v>EAST</v>
          </cell>
          <cell r="L405" t="str">
            <v>EAST REGION</v>
          </cell>
        </row>
        <row r="406">
          <cell r="A406">
            <v>385</v>
          </cell>
          <cell r="B406" t="str">
            <v>385-10-A-OH-3HO-050</v>
          </cell>
          <cell r="C406">
            <v>172</v>
          </cell>
          <cell r="D406">
            <v>4385</v>
          </cell>
          <cell r="F406" t="str">
            <v>R.C. Miller L/F</v>
          </cell>
          <cell r="G406" t="str">
            <v>BU-956</v>
          </cell>
          <cell r="H406" t="str">
            <v>NON-OP NORTHERN OHIO</v>
          </cell>
          <cell r="I406" t="str">
            <v>OHIO</v>
          </cell>
          <cell r="J406" t="str">
            <v>OHIO DISTRICT</v>
          </cell>
          <cell r="K406" t="str">
            <v>EAST</v>
          </cell>
          <cell r="L406" t="str">
            <v>EAST REGION</v>
          </cell>
        </row>
        <row r="407">
          <cell r="A407">
            <v>386</v>
          </cell>
          <cell r="B407" t="str">
            <v>386-10-A-OH-3NO-050</v>
          </cell>
          <cell r="C407">
            <v>173</v>
          </cell>
          <cell r="D407">
            <v>4386</v>
          </cell>
          <cell r="E407" t="str">
            <v>Yes</v>
          </cell>
          <cell r="F407" t="str">
            <v>R.C. Miller Enterprises</v>
          </cell>
          <cell r="G407" t="str">
            <v>BU-956</v>
          </cell>
          <cell r="H407" t="str">
            <v>NON-OP NORTHERN OHIO</v>
          </cell>
          <cell r="I407" t="str">
            <v>OHIO</v>
          </cell>
          <cell r="J407" t="str">
            <v>OHIO DISTRICT</v>
          </cell>
          <cell r="K407" t="str">
            <v>EAST</v>
          </cell>
          <cell r="L407" t="str">
            <v>EAST REGION</v>
          </cell>
        </row>
        <row r="408">
          <cell r="A408">
            <v>387</v>
          </cell>
          <cell r="B408" t="str">
            <v>387-10-A-OH-F1O-050</v>
          </cell>
          <cell r="C408">
            <v>174</v>
          </cell>
          <cell r="D408">
            <v>4387</v>
          </cell>
          <cell r="F408" t="str">
            <v>County Enviromental of Wyandot</v>
          </cell>
          <cell r="G408" t="str">
            <v>BU-094</v>
          </cell>
          <cell r="H408" t="str">
            <v>CENTRAL OHIO</v>
          </cell>
          <cell r="I408" t="str">
            <v>OHIO</v>
          </cell>
          <cell r="J408" t="str">
            <v>OHIO DISTRICT</v>
          </cell>
          <cell r="K408" t="str">
            <v>EAST</v>
          </cell>
          <cell r="L408" t="str">
            <v>EAST REGION</v>
          </cell>
        </row>
        <row r="409">
          <cell r="A409">
            <v>388</v>
          </cell>
          <cell r="B409" t="str">
            <v>388-10-A-OH-3FO-050</v>
          </cell>
          <cell r="C409">
            <v>175</v>
          </cell>
          <cell r="D409">
            <v>4388</v>
          </cell>
          <cell r="E409" t="str">
            <v>Yes</v>
          </cell>
          <cell r="F409" t="str">
            <v>AWS - Carey</v>
          </cell>
          <cell r="G409" t="str">
            <v>BU-094</v>
          </cell>
          <cell r="H409" t="str">
            <v>CENTRAL OHIO</v>
          </cell>
          <cell r="I409" t="str">
            <v>OHIO</v>
          </cell>
          <cell r="J409" t="str">
            <v>OHIO DISTRICT</v>
          </cell>
          <cell r="K409" t="str">
            <v>EAST</v>
          </cell>
          <cell r="L409" t="str">
            <v>EAST REGION</v>
          </cell>
        </row>
        <row r="410">
          <cell r="A410" t="str">
            <v>T37</v>
          </cell>
          <cell r="B410" t="str">
            <v>T37-10-A-PR-6AO-050</v>
          </cell>
          <cell r="C410">
            <v>1345</v>
          </cell>
          <cell r="D410">
            <v>4389</v>
          </cell>
          <cell r="F410" t="str">
            <v>Catano T/S</v>
          </cell>
          <cell r="G410" t="str">
            <v>BU-159</v>
          </cell>
          <cell r="H410" t="str">
            <v>SAN JUAN COMMERCIAL</v>
          </cell>
          <cell r="I410" t="str">
            <v>PUERTORICO</v>
          </cell>
          <cell r="J410" t="str">
            <v>PUERTO RICO DISTRICT</v>
          </cell>
          <cell r="K410" t="str">
            <v>SOUTH</v>
          </cell>
          <cell r="L410" t="str">
            <v>SOUTH REGION</v>
          </cell>
        </row>
        <row r="411">
          <cell r="A411" t="str">
            <v>T38</v>
          </cell>
          <cell r="B411" t="str">
            <v>T38-10-A-CA-6YO-050</v>
          </cell>
          <cell r="C411">
            <v>1346</v>
          </cell>
          <cell r="D411">
            <v>4390</v>
          </cell>
          <cell r="F411" t="str">
            <v>Elder Creek Transfer Station</v>
          </cell>
          <cell r="G411" t="str">
            <v>BU-252</v>
          </cell>
          <cell r="H411" t="str">
            <v>SACRAMENTO</v>
          </cell>
          <cell r="I411" t="str">
            <v>CCALIF</v>
          </cell>
          <cell r="J411" t="str">
            <v>CENTRAL CALIFORNIA DISTRICT</v>
          </cell>
          <cell r="K411" t="str">
            <v>WEST</v>
          </cell>
          <cell r="L411" t="str">
            <v>WEST REGION</v>
          </cell>
        </row>
        <row r="412">
          <cell r="A412">
            <v>391</v>
          </cell>
          <cell r="B412" t="str">
            <v>391-10-A-KS-3JO-050</v>
          </cell>
          <cell r="C412">
            <v>176</v>
          </cell>
          <cell r="D412">
            <v>4391</v>
          </cell>
          <cell r="F412" t="str">
            <v>Wheatland L/F</v>
          </cell>
          <cell r="G412" t="str">
            <v>BU-098</v>
          </cell>
          <cell r="H412" t="str">
            <v>SE KANSAS</v>
          </cell>
          <cell r="I412" t="str">
            <v>W MO/OK</v>
          </cell>
          <cell r="J412" t="str">
            <v>W MISSOURI/OKLAHOMA DISTRICT</v>
          </cell>
          <cell r="K412" t="str">
            <v>MIDWEST</v>
          </cell>
          <cell r="L412" t="str">
            <v>MIDWEST REGION</v>
          </cell>
        </row>
        <row r="413">
          <cell r="A413">
            <v>392</v>
          </cell>
          <cell r="B413" t="str">
            <v>392-10-A-KS-3KO-050</v>
          </cell>
          <cell r="C413">
            <v>177</v>
          </cell>
          <cell r="D413">
            <v>4392</v>
          </cell>
          <cell r="F413" t="str">
            <v>ADS-Resource Recovery L/F</v>
          </cell>
          <cell r="G413" t="str">
            <v>BU-098</v>
          </cell>
          <cell r="H413" t="str">
            <v>SE KANSAS</v>
          </cell>
          <cell r="I413" t="str">
            <v>W MO/OK</v>
          </cell>
          <cell r="J413" t="str">
            <v>W MISSOURI/OKLAHOMA DISTRICT</v>
          </cell>
          <cell r="K413" t="str">
            <v>MIDWEST</v>
          </cell>
          <cell r="L413" t="str">
            <v>MIDWEST REGION</v>
          </cell>
        </row>
        <row r="414">
          <cell r="A414">
            <v>393</v>
          </cell>
          <cell r="B414" t="str">
            <v>393-10-A-MO-06O-050</v>
          </cell>
          <cell r="C414">
            <v>178</v>
          </cell>
          <cell r="D414">
            <v>4393</v>
          </cell>
          <cell r="E414" t="str">
            <v>Yes</v>
          </cell>
          <cell r="F414" t="str">
            <v>AWS - Galena</v>
          </cell>
          <cell r="G414" t="str">
            <v>BU-098</v>
          </cell>
          <cell r="H414" t="str">
            <v>SE KANSAS</v>
          </cell>
          <cell r="I414" t="str">
            <v>W MO/OK</v>
          </cell>
          <cell r="J414" t="str">
            <v>W MISSOURI/OKLAHOMA DISTRICT</v>
          </cell>
          <cell r="K414" t="str">
            <v>MIDWEST</v>
          </cell>
          <cell r="L414" t="str">
            <v>MIDWEST REGION</v>
          </cell>
        </row>
        <row r="415">
          <cell r="A415">
            <v>394</v>
          </cell>
          <cell r="B415" t="str">
            <v>394-10-A-MO-06O-050</v>
          </cell>
          <cell r="C415">
            <v>179</v>
          </cell>
          <cell r="D415">
            <v>4394</v>
          </cell>
          <cell r="E415" t="str">
            <v>Yes</v>
          </cell>
          <cell r="F415" t="str">
            <v>AWS - Springfield - Ozarks</v>
          </cell>
          <cell r="G415" t="str">
            <v>BU-099</v>
          </cell>
          <cell r="H415" t="str">
            <v>SPRINGFIELD MO</v>
          </cell>
          <cell r="I415" t="str">
            <v>W MO/OK</v>
          </cell>
          <cell r="J415" t="str">
            <v>W MISSOURI/OKLAHOMA DISTRICT</v>
          </cell>
          <cell r="K415" t="str">
            <v>MIDWEST</v>
          </cell>
          <cell r="L415" t="str">
            <v>MIDWEST REGION</v>
          </cell>
        </row>
        <row r="416">
          <cell r="A416" t="str">
            <v>T43</v>
          </cell>
          <cell r="B416" t="str">
            <v>T43-10-A-MS-8TO-050</v>
          </cell>
          <cell r="C416">
            <v>1348</v>
          </cell>
          <cell r="D416">
            <v>4395</v>
          </cell>
          <cell r="F416" t="str">
            <v>Biloxi Transfer Station</v>
          </cell>
          <cell r="G416" t="str">
            <v>BU-198</v>
          </cell>
          <cell r="H416" t="str">
            <v>MOBILE</v>
          </cell>
          <cell r="I416" t="str">
            <v>GULFCOAST</v>
          </cell>
          <cell r="J416" t="str">
            <v>GULF COAST DISTRICT</v>
          </cell>
          <cell r="K416" t="str">
            <v>SOUTH</v>
          </cell>
          <cell r="L416" t="str">
            <v>SOUTH REGION</v>
          </cell>
        </row>
        <row r="417">
          <cell r="A417" t="str">
            <v>T52</v>
          </cell>
          <cell r="B417" t="str">
            <v>T52-10-A-TX-9AO-050</v>
          </cell>
          <cell r="C417">
            <v>1350</v>
          </cell>
          <cell r="D417">
            <v>4396</v>
          </cell>
          <cell r="F417" t="str">
            <v>Kileen Transfer Station</v>
          </cell>
          <cell r="G417" t="str">
            <v>BU-023</v>
          </cell>
          <cell r="H417" t="str">
            <v>AUSTIN</v>
          </cell>
          <cell r="I417" t="str">
            <v>SCTEXAS</v>
          </cell>
          <cell r="J417" t="str">
            <v>SOUTH CENTRAL TEXAS DISTRICT</v>
          </cell>
          <cell r="K417" t="str">
            <v>SOUTH</v>
          </cell>
          <cell r="L417" t="str">
            <v>SOUTH REGION</v>
          </cell>
        </row>
        <row r="418">
          <cell r="A418" t="str">
            <v>T53</v>
          </cell>
          <cell r="B418" t="str">
            <v>T53-10-A-TX-9AO-050</v>
          </cell>
          <cell r="C418">
            <v>1351</v>
          </cell>
          <cell r="D418">
            <v>4398</v>
          </cell>
          <cell r="F418" t="str">
            <v>Burnet Transfer Station</v>
          </cell>
          <cell r="G418" t="str">
            <v>BU-023</v>
          </cell>
          <cell r="H418" t="str">
            <v>AUSTIN</v>
          </cell>
          <cell r="I418" t="str">
            <v>SCTEXAS</v>
          </cell>
          <cell r="J418" t="str">
            <v>SOUTH CENTRAL TEXAS DISTRICT</v>
          </cell>
          <cell r="K418" t="str">
            <v>SOUTH</v>
          </cell>
          <cell r="L418" t="str">
            <v>SOUTH REGION</v>
          </cell>
        </row>
        <row r="419">
          <cell r="A419" t="str">
            <v>T54</v>
          </cell>
          <cell r="B419" t="str">
            <v>T54-10-A-TX-9AO-050</v>
          </cell>
          <cell r="C419">
            <v>1352</v>
          </cell>
          <cell r="D419">
            <v>4399</v>
          </cell>
          <cell r="F419" t="str">
            <v>Galveston T/S</v>
          </cell>
          <cell r="G419" t="str">
            <v>BU-057</v>
          </cell>
          <cell r="H419" t="str">
            <v>HOUSTON POST COLLECTION</v>
          </cell>
          <cell r="I419" t="str">
            <v>HOUSTON</v>
          </cell>
          <cell r="J419" t="str">
            <v>HOUSTON DISTRICT</v>
          </cell>
          <cell r="K419" t="str">
            <v>SOUTH</v>
          </cell>
          <cell r="L419" t="str">
            <v>SOUTH REGION</v>
          </cell>
        </row>
        <row r="420">
          <cell r="A420">
            <v>400</v>
          </cell>
          <cell r="B420" t="str">
            <v>400-10-A-IL-06O-050</v>
          </cell>
          <cell r="C420">
            <v>181</v>
          </cell>
          <cell r="D420">
            <v>4400</v>
          </cell>
          <cell r="E420" t="str">
            <v>Yes</v>
          </cell>
          <cell r="F420" t="str">
            <v>AWS - Bettendorf</v>
          </cell>
          <cell r="G420" t="str">
            <v>BU-051</v>
          </cell>
          <cell r="H420" t="str">
            <v>BETTENDORF / CLINTON IA</v>
          </cell>
          <cell r="I420" t="str">
            <v>WILLINOIS</v>
          </cell>
          <cell r="J420" t="str">
            <v>WESTERN ILLINOIS DISTRICT</v>
          </cell>
          <cell r="K420" t="str">
            <v>MIDWEST</v>
          </cell>
          <cell r="L420" t="str">
            <v>MIDWEST REGION</v>
          </cell>
        </row>
        <row r="421">
          <cell r="A421">
            <v>401</v>
          </cell>
          <cell r="B421" t="str">
            <v>401-10-A-AR-06O-050</v>
          </cell>
          <cell r="C421">
            <v>182</v>
          </cell>
          <cell r="D421">
            <v>4401</v>
          </cell>
          <cell r="E421" t="str">
            <v>Yes</v>
          </cell>
          <cell r="F421" t="str">
            <v>AWS - Bella Vista</v>
          </cell>
          <cell r="G421" t="str">
            <v>BU-098</v>
          </cell>
          <cell r="H421" t="str">
            <v>SE KANSAS</v>
          </cell>
          <cell r="I421" t="str">
            <v>W MO/OK</v>
          </cell>
          <cell r="J421" t="str">
            <v>W MISSOURI/OKLAHOMA DISTRICT</v>
          </cell>
          <cell r="K421" t="str">
            <v>MIDWEST</v>
          </cell>
          <cell r="L421" t="str">
            <v>MIDWEST REGION</v>
          </cell>
        </row>
        <row r="422">
          <cell r="A422" t="str">
            <v>T56</v>
          </cell>
          <cell r="B422" t="str">
            <v>T56-10-A-CA-3PO-050</v>
          </cell>
          <cell r="C422">
            <v>1353</v>
          </cell>
          <cell r="D422">
            <v>4402</v>
          </cell>
          <cell r="F422" t="str">
            <v>Central Los Angeles T/S</v>
          </cell>
          <cell r="G422" t="str">
            <v>BU-052</v>
          </cell>
          <cell r="H422" t="str">
            <v>GARDENA / SOUTH LA</v>
          </cell>
          <cell r="I422" t="str">
            <v>LOSANGELES</v>
          </cell>
          <cell r="J422" t="str">
            <v>LOS ANGELES DISTRICT</v>
          </cell>
          <cell r="K422" t="str">
            <v>WEST</v>
          </cell>
          <cell r="L422" t="str">
            <v>WEST REGION</v>
          </cell>
        </row>
        <row r="423">
          <cell r="A423" t="str">
            <v>T57</v>
          </cell>
          <cell r="B423" t="str">
            <v>T57-10-A-CA-E4O-050</v>
          </cell>
          <cell r="C423">
            <v>1354</v>
          </cell>
          <cell r="D423">
            <v>4403</v>
          </cell>
          <cell r="F423" t="str">
            <v>Compton T/S</v>
          </cell>
          <cell r="G423" t="str">
            <v>BU-052</v>
          </cell>
          <cell r="H423" t="str">
            <v>GARDENA / SOUTH LA</v>
          </cell>
          <cell r="I423" t="str">
            <v>LOSANGELES</v>
          </cell>
          <cell r="J423" t="str">
            <v>LOS ANGELES DISTRICT</v>
          </cell>
          <cell r="K423" t="str">
            <v>WEST</v>
          </cell>
          <cell r="L423" t="str">
            <v>WEST REGION</v>
          </cell>
        </row>
        <row r="424">
          <cell r="A424" t="str">
            <v>T58</v>
          </cell>
          <cell r="B424" t="str">
            <v>T58-10-A-CA-E4O-050</v>
          </cell>
          <cell r="C424">
            <v>1355</v>
          </cell>
          <cell r="D424">
            <v>4404</v>
          </cell>
          <cell r="F424" t="str">
            <v>Falcon T/S</v>
          </cell>
          <cell r="G424" t="str">
            <v>BU-052</v>
          </cell>
          <cell r="H424" t="str">
            <v>GARDENA / SOUTH LA</v>
          </cell>
          <cell r="I424" t="str">
            <v>LOSANGELES</v>
          </cell>
          <cell r="J424" t="str">
            <v>LOS ANGELES DISTRICT</v>
          </cell>
          <cell r="K424" t="str">
            <v>WEST</v>
          </cell>
          <cell r="L424" t="str">
            <v>WEST REGION</v>
          </cell>
        </row>
        <row r="425">
          <cell r="A425" t="str">
            <v>T63</v>
          </cell>
          <cell r="B425" t="str">
            <v>T63-10-A-CA-3PO-050</v>
          </cell>
          <cell r="C425">
            <v>1356</v>
          </cell>
          <cell r="D425">
            <v>4405</v>
          </cell>
          <cell r="F425" t="str">
            <v>Skyline T/S</v>
          </cell>
          <cell r="G425" t="str">
            <v>BU-123</v>
          </cell>
          <cell r="H425" t="str">
            <v>DALY CITY</v>
          </cell>
          <cell r="I425" t="str">
            <v>BAYAREA</v>
          </cell>
          <cell r="J425" t="str">
            <v>BAY AREA DISTRICT</v>
          </cell>
          <cell r="K425" t="str">
            <v>WEST</v>
          </cell>
          <cell r="L425" t="str">
            <v>WEST REGION</v>
          </cell>
        </row>
        <row r="426">
          <cell r="A426" t="str">
            <v>T64</v>
          </cell>
          <cell r="B426" t="str">
            <v>T64-10-A-CA-3PO-050</v>
          </cell>
          <cell r="C426">
            <v>1357</v>
          </cell>
          <cell r="D426">
            <v>4406</v>
          </cell>
          <cell r="F426" t="str">
            <v>Rice Road T/S</v>
          </cell>
          <cell r="G426" t="str">
            <v>BU-248</v>
          </cell>
          <cell r="H426" t="str">
            <v>FRESNO</v>
          </cell>
          <cell r="I426" t="str">
            <v>CCALIF</v>
          </cell>
          <cell r="J426" t="str">
            <v>CENTRAL CALIFORNIA DISTRICT</v>
          </cell>
          <cell r="K426" t="str">
            <v>WEST</v>
          </cell>
          <cell r="L426" t="str">
            <v>WEST REGION</v>
          </cell>
        </row>
        <row r="427">
          <cell r="A427" t="str">
            <v>T65</v>
          </cell>
          <cell r="B427" t="str">
            <v>T65-10-A-TN-9BO-050</v>
          </cell>
          <cell r="C427">
            <v>1358</v>
          </cell>
          <cell r="D427">
            <v>4407</v>
          </cell>
          <cell r="F427" t="str">
            <v>Chattanooga Transfer Station</v>
          </cell>
          <cell r="G427" t="str">
            <v>BU-006</v>
          </cell>
          <cell r="H427" t="str">
            <v>CHATTANOOGA</v>
          </cell>
          <cell r="I427" t="str">
            <v>GEORGIA</v>
          </cell>
          <cell r="J427" t="str">
            <v>GEORGIA DISTRICT</v>
          </cell>
          <cell r="K427" t="str">
            <v>SOUTH</v>
          </cell>
          <cell r="L427" t="str">
            <v>SOUTH REGION</v>
          </cell>
        </row>
        <row r="428">
          <cell r="A428" t="str">
            <v>T70</v>
          </cell>
          <cell r="B428" t="str">
            <v>T70-10-A-WI-C1O-050</v>
          </cell>
          <cell r="C428">
            <v>1359</v>
          </cell>
          <cell r="D428">
            <v>4408</v>
          </cell>
          <cell r="F428" t="str">
            <v>Webster T/S</v>
          </cell>
          <cell r="G428" t="str">
            <v>BU-046</v>
          </cell>
          <cell r="H428" t="str">
            <v>RICE LAKE</v>
          </cell>
          <cell r="I428" t="str">
            <v>MINNESOTA</v>
          </cell>
          <cell r="J428" t="str">
            <v>MINNESOTA DISTRICT</v>
          </cell>
          <cell r="K428" t="str">
            <v>MIDWEST</v>
          </cell>
          <cell r="L428" t="str">
            <v>MIDWEST REGION</v>
          </cell>
        </row>
        <row r="429">
          <cell r="A429" t="str">
            <v>T71</v>
          </cell>
          <cell r="B429" t="str">
            <v>T71-10-A-WI-C1O-050</v>
          </cell>
          <cell r="C429">
            <v>1360</v>
          </cell>
          <cell r="D429">
            <v>4409</v>
          </cell>
          <cell r="F429" t="str">
            <v>Park Falls T/S</v>
          </cell>
          <cell r="G429" t="str">
            <v>BU-046</v>
          </cell>
          <cell r="H429" t="str">
            <v>RICE LAKE</v>
          </cell>
          <cell r="I429" t="str">
            <v>MINNESOTA</v>
          </cell>
          <cell r="J429" t="str">
            <v>MINNESOTA DISTRICT</v>
          </cell>
          <cell r="K429" t="str">
            <v>MIDWEST</v>
          </cell>
          <cell r="L429" t="str">
            <v>MIDWEST REGION</v>
          </cell>
        </row>
        <row r="430">
          <cell r="A430">
            <v>410</v>
          </cell>
          <cell r="B430" t="str">
            <v>410-10-A-VA-9BO-050</v>
          </cell>
          <cell r="C430">
            <v>183</v>
          </cell>
          <cell r="D430">
            <v>4410</v>
          </cell>
          <cell r="E430" t="str">
            <v>Yes</v>
          </cell>
          <cell r="F430" t="str">
            <v>AWS - Charlottesville</v>
          </cell>
          <cell r="G430" t="str">
            <v>BU-128</v>
          </cell>
          <cell r="H430" t="str">
            <v>SW VIRGINIA</v>
          </cell>
          <cell r="I430" t="str">
            <v>VIRGINIA</v>
          </cell>
          <cell r="J430" t="str">
            <v>VIRGINIA DISTRICT</v>
          </cell>
          <cell r="K430" t="str">
            <v>EAST</v>
          </cell>
          <cell r="L430" t="str">
            <v>EAST REGION</v>
          </cell>
        </row>
        <row r="431">
          <cell r="A431">
            <v>411</v>
          </cell>
          <cell r="B431" t="str">
            <v>411-10-A-MD-9BO-050</v>
          </cell>
          <cell r="C431">
            <v>184</v>
          </cell>
          <cell r="D431">
            <v>4411</v>
          </cell>
          <cell r="E431" t="str">
            <v>Yes</v>
          </cell>
          <cell r="F431" t="str">
            <v>AWS - Washington</v>
          </cell>
          <cell r="G431" t="str">
            <v>BU-214</v>
          </cell>
          <cell r="H431" t="str">
            <v>METRO DC</v>
          </cell>
          <cell r="I431" t="str">
            <v>CHESAPEAKE</v>
          </cell>
          <cell r="J431" t="str">
            <v>CHESAPEAKE DISTRICT</v>
          </cell>
          <cell r="K431" t="str">
            <v>EAST</v>
          </cell>
          <cell r="L431" t="str">
            <v>EAST REGION</v>
          </cell>
        </row>
        <row r="432">
          <cell r="A432" t="str">
            <v>T76</v>
          </cell>
          <cell r="B432" t="str">
            <v>T76-10-A-NY-B8O-050</v>
          </cell>
          <cell r="C432">
            <v>1361</v>
          </cell>
          <cell r="D432">
            <v>4412</v>
          </cell>
          <cell r="F432" t="str">
            <v>Menands T/S</v>
          </cell>
          <cell r="G432" t="str">
            <v>BU-150</v>
          </cell>
          <cell r="H432" t="str">
            <v>ALBANY</v>
          </cell>
          <cell r="I432" t="str">
            <v>NEW YORK</v>
          </cell>
          <cell r="J432" t="str">
            <v>NEW YORK DISTRICT</v>
          </cell>
          <cell r="K432" t="str">
            <v>EAST</v>
          </cell>
          <cell r="L432" t="str">
            <v>EAST REGION</v>
          </cell>
        </row>
        <row r="433">
          <cell r="A433" t="str">
            <v>T77</v>
          </cell>
          <cell r="B433" t="str">
            <v>T77-10-A-AL-8PO-050</v>
          </cell>
          <cell r="C433">
            <v>1362</v>
          </cell>
          <cell r="D433">
            <v>4414</v>
          </cell>
          <cell r="F433" t="str">
            <v>Prattville T/S</v>
          </cell>
          <cell r="G433" t="str">
            <v>BU-199</v>
          </cell>
          <cell r="H433" t="str">
            <v>SOUTH CENTRAL ALABAMA</v>
          </cell>
          <cell r="I433" t="str">
            <v>GULFCOAST</v>
          </cell>
          <cell r="J433" t="str">
            <v>GULF COAST DISTRICT</v>
          </cell>
          <cell r="K433" t="str">
            <v>SOUTH</v>
          </cell>
          <cell r="L433" t="str">
            <v>SOUTH REGION</v>
          </cell>
        </row>
        <row r="434">
          <cell r="A434" t="str">
            <v>T81</v>
          </cell>
          <cell r="B434" t="str">
            <v>T81-10-A-AL-8PO-050</v>
          </cell>
          <cell r="C434">
            <v>1363</v>
          </cell>
          <cell r="D434">
            <v>4415</v>
          </cell>
          <cell r="F434" t="str">
            <v>Athens T/S</v>
          </cell>
          <cell r="G434" t="str">
            <v>BU-005</v>
          </cell>
          <cell r="H434" t="str">
            <v>HUNTSVILLE</v>
          </cell>
          <cell r="I434" t="str">
            <v>GEORGIA</v>
          </cell>
          <cell r="J434" t="str">
            <v>GEORGIA DISTRICT</v>
          </cell>
          <cell r="K434" t="str">
            <v>SOUTH</v>
          </cell>
          <cell r="L434" t="str">
            <v>SOUTH REGION</v>
          </cell>
        </row>
        <row r="435">
          <cell r="A435" t="str">
            <v>T82</v>
          </cell>
          <cell r="B435" t="str">
            <v>T82-10-A-OR-D6O-050</v>
          </cell>
          <cell r="C435">
            <v>1364</v>
          </cell>
          <cell r="D435">
            <v>4417</v>
          </cell>
          <cell r="F435" t="str">
            <v>Portland South T/S</v>
          </cell>
          <cell r="G435" t="str">
            <v>BU-256</v>
          </cell>
          <cell r="H435" t="str">
            <v>OREGON METRO</v>
          </cell>
          <cell r="I435" t="str">
            <v>ORIDMT</v>
          </cell>
          <cell r="J435" t="str">
            <v>OREGON-IDAHO-MONTANA DISTRICT</v>
          </cell>
          <cell r="K435" t="str">
            <v>WEST</v>
          </cell>
          <cell r="L435" t="str">
            <v>WEST REGION</v>
          </cell>
        </row>
        <row r="436">
          <cell r="A436" t="str">
            <v>T83</v>
          </cell>
          <cell r="B436" t="str">
            <v>T83-10-A-OR-D6O-050</v>
          </cell>
          <cell r="C436">
            <v>1365</v>
          </cell>
          <cell r="D436">
            <v>4418</v>
          </cell>
          <cell r="F436" t="str">
            <v>Trans Industries</v>
          </cell>
          <cell r="G436" t="str">
            <v>BU-256</v>
          </cell>
          <cell r="H436" t="str">
            <v>OREGON METRO</v>
          </cell>
          <cell r="I436" t="str">
            <v>ORIDMT</v>
          </cell>
          <cell r="J436" t="str">
            <v>OREGON-IDAHO-MONTANA DISTRICT</v>
          </cell>
          <cell r="K436" t="str">
            <v>WEST</v>
          </cell>
          <cell r="L436" t="str">
            <v>WEST REGION</v>
          </cell>
        </row>
        <row r="437">
          <cell r="A437" t="str">
            <v>T84</v>
          </cell>
          <cell r="B437" t="str">
            <v>T84-10-A-VA-8VO-050</v>
          </cell>
          <cell r="C437">
            <v>1366</v>
          </cell>
          <cell r="D437">
            <v>4419</v>
          </cell>
          <cell r="F437" t="str">
            <v>Goodwin Neck</v>
          </cell>
          <cell r="G437" t="str">
            <v>BU-131</v>
          </cell>
          <cell r="H437" t="str">
            <v>SE VIRGINIA HAULING &amp; T/S</v>
          </cell>
          <cell r="I437" t="str">
            <v>VIRGINIA</v>
          </cell>
          <cell r="J437" t="str">
            <v>VIRGINIA DISTRICT</v>
          </cell>
          <cell r="K437" t="str">
            <v>EAST</v>
          </cell>
          <cell r="L437" t="str">
            <v>EAST REGION</v>
          </cell>
        </row>
        <row r="438">
          <cell r="A438" t="str">
            <v>T85</v>
          </cell>
          <cell r="B438" t="str">
            <v>T85-10-A-NY-D1O-050</v>
          </cell>
          <cell r="C438">
            <v>1367</v>
          </cell>
          <cell r="D438">
            <v>4420</v>
          </cell>
          <cell r="F438" t="str">
            <v>Weaver Street</v>
          </cell>
          <cell r="G438" t="str">
            <v>BU-150</v>
          </cell>
          <cell r="H438" t="str">
            <v>ALBANY</v>
          </cell>
          <cell r="I438" t="str">
            <v>NEW YORK</v>
          </cell>
          <cell r="J438" t="str">
            <v>NEW YORK DISTRICT</v>
          </cell>
          <cell r="K438" t="str">
            <v>EAST</v>
          </cell>
          <cell r="L438" t="str">
            <v>EAST REGION</v>
          </cell>
        </row>
        <row r="439">
          <cell r="A439" t="str">
            <v>T88</v>
          </cell>
          <cell r="B439" t="str">
            <v>T88-10-A-OR-6PO-050</v>
          </cell>
          <cell r="C439">
            <v>1368</v>
          </cell>
          <cell r="D439">
            <v>4421</v>
          </cell>
          <cell r="F439" t="str">
            <v>Capital Transfer Station</v>
          </cell>
          <cell r="G439" t="str">
            <v>BU-261</v>
          </cell>
          <cell r="H439" t="str">
            <v>WOODBURN/SALEM</v>
          </cell>
          <cell r="I439" t="str">
            <v>ORIDMT</v>
          </cell>
          <cell r="J439" t="str">
            <v>OREGON-IDAHO-MONTANA DISTRICT</v>
          </cell>
          <cell r="K439" t="str">
            <v>WEST</v>
          </cell>
          <cell r="L439" t="str">
            <v>WEST REGION</v>
          </cell>
        </row>
        <row r="440">
          <cell r="A440" t="str">
            <v>T89</v>
          </cell>
          <cell r="B440" t="str">
            <v>T89-10-A-OR-4TO-050</v>
          </cell>
          <cell r="C440">
            <v>1369</v>
          </cell>
          <cell r="D440">
            <v>4422</v>
          </cell>
          <cell r="F440" t="str">
            <v>Valley Landfills Transfer Stat</v>
          </cell>
          <cell r="G440" t="str">
            <v>BU-261</v>
          </cell>
          <cell r="H440" t="str">
            <v>WOODBURN/SALEM</v>
          </cell>
          <cell r="I440" t="str">
            <v>ORIDMT</v>
          </cell>
          <cell r="J440" t="str">
            <v>OREGON-IDAHO-MONTANA DISTRICT</v>
          </cell>
          <cell r="K440" t="str">
            <v>WEST</v>
          </cell>
          <cell r="L440" t="str">
            <v>WEST REGION</v>
          </cell>
        </row>
        <row r="441">
          <cell r="A441" t="str">
            <v>T90</v>
          </cell>
          <cell r="B441" t="str">
            <v>T90-10-A-KY-9BO-050</v>
          </cell>
          <cell r="C441">
            <v>1370</v>
          </cell>
          <cell r="D441">
            <v>4423</v>
          </cell>
          <cell r="F441" t="str">
            <v>AW  Danville TS</v>
          </cell>
          <cell r="G441" t="str">
            <v>BU-137</v>
          </cell>
          <cell r="H441" t="str">
            <v>LEXINGTON / FRANKFURT</v>
          </cell>
          <cell r="I441" t="str">
            <v>KENTUCKYTN</v>
          </cell>
          <cell r="J441" t="str">
            <v>KENTUCKY-TENNESSEE DISTRICT</v>
          </cell>
          <cell r="K441" t="str">
            <v>MIDWEST</v>
          </cell>
          <cell r="L441" t="str">
            <v>MIDWEST REGION</v>
          </cell>
        </row>
        <row r="442">
          <cell r="A442" t="str">
            <v>T91</v>
          </cell>
          <cell r="B442" t="str">
            <v>T91-10-A-AZ-6UO-050</v>
          </cell>
          <cell r="C442">
            <v>1371</v>
          </cell>
          <cell r="D442">
            <v>4424</v>
          </cell>
          <cell r="F442" t="str">
            <v>PSI Waste Transfer Station</v>
          </cell>
          <cell r="G442" t="str">
            <v>BU-114</v>
          </cell>
          <cell r="H442" t="str">
            <v>WESTERN UTAH</v>
          </cell>
          <cell r="I442" t="str">
            <v>MOUNTAIN</v>
          </cell>
          <cell r="J442" t="str">
            <v>MOUNTAIN DISTRICT</v>
          </cell>
          <cell r="K442" t="str">
            <v>WEST</v>
          </cell>
          <cell r="L442" t="str">
            <v>WEST REGION</v>
          </cell>
        </row>
        <row r="443">
          <cell r="A443">
            <v>425</v>
          </cell>
          <cell r="B443" t="str">
            <v>425-10-A-MD-9BO-050</v>
          </cell>
          <cell r="C443">
            <v>187</v>
          </cell>
          <cell r="D443">
            <v>4425</v>
          </cell>
          <cell r="E443" t="str">
            <v>Yes</v>
          </cell>
          <cell r="F443" t="str">
            <v>AWS - The Eastern Shore</v>
          </cell>
          <cell r="G443" t="str">
            <v>BU-207</v>
          </cell>
          <cell r="H443" t="str">
            <v>DELAWARE</v>
          </cell>
          <cell r="I443" t="str">
            <v>EPENN</v>
          </cell>
          <cell r="J443" t="str">
            <v>EASTERN PENNSYLVANIA DISTRICT</v>
          </cell>
          <cell r="K443" t="str">
            <v>EAST</v>
          </cell>
          <cell r="L443" t="str">
            <v>EAST REGION</v>
          </cell>
        </row>
        <row r="444">
          <cell r="A444">
            <v>426</v>
          </cell>
          <cell r="B444" t="str">
            <v>426-10-A-DE-9BO-050</v>
          </cell>
          <cell r="C444">
            <v>188</v>
          </cell>
          <cell r="D444">
            <v>4426</v>
          </cell>
          <cell r="E444" t="str">
            <v>Yes</v>
          </cell>
          <cell r="F444" t="str">
            <v>AWS - Delmar</v>
          </cell>
          <cell r="G444" t="str">
            <v>BU-207</v>
          </cell>
          <cell r="H444" t="str">
            <v>DELAWARE</v>
          </cell>
          <cell r="I444" t="str">
            <v>EPENN</v>
          </cell>
          <cell r="J444" t="str">
            <v>EASTERN PENNSYLVANIA DISTRICT</v>
          </cell>
          <cell r="K444" t="str">
            <v>EAST</v>
          </cell>
          <cell r="L444" t="str">
            <v>EAST REGION</v>
          </cell>
        </row>
        <row r="445">
          <cell r="A445">
            <v>427</v>
          </cell>
          <cell r="B445" t="str">
            <v>427-10-A-MD-9BO-050</v>
          </cell>
          <cell r="C445">
            <v>189</v>
          </cell>
          <cell r="D445">
            <v>4427</v>
          </cell>
          <cell r="E445" t="str">
            <v>Yes</v>
          </cell>
          <cell r="F445" t="str">
            <v>AWS - Hagerstown</v>
          </cell>
          <cell r="G445" t="str">
            <v>BU-208</v>
          </cell>
          <cell r="H445" t="str">
            <v>WESTERN MARYLAND</v>
          </cell>
          <cell r="I445" t="str">
            <v>CHESAPEAKE</v>
          </cell>
          <cell r="J445" t="str">
            <v>CHESAPEAKE DISTRICT</v>
          </cell>
          <cell r="K445" t="str">
            <v>EAST</v>
          </cell>
          <cell r="L445" t="str">
            <v>EAST REGION</v>
          </cell>
        </row>
        <row r="446">
          <cell r="A446">
            <v>428</v>
          </cell>
          <cell r="B446" t="str">
            <v>428-10-A-MD-9BO-050</v>
          </cell>
          <cell r="C446">
            <v>190</v>
          </cell>
          <cell r="D446">
            <v>4428</v>
          </cell>
          <cell r="E446" t="str">
            <v>Yes</v>
          </cell>
          <cell r="F446" t="str">
            <v>AWS - Frederick</v>
          </cell>
          <cell r="G446" t="str">
            <v>BU-208</v>
          </cell>
          <cell r="H446" t="str">
            <v>WESTERN MARYLAND</v>
          </cell>
          <cell r="I446" t="str">
            <v>CHESAPEAKE</v>
          </cell>
          <cell r="J446" t="str">
            <v>CHESAPEAKE DISTRICT</v>
          </cell>
          <cell r="K446" t="str">
            <v>EAST</v>
          </cell>
          <cell r="L446" t="str">
            <v>EAST REGION</v>
          </cell>
        </row>
        <row r="447">
          <cell r="A447">
            <v>429</v>
          </cell>
          <cell r="B447" t="str">
            <v>429-10-A-MD-9BO-050</v>
          </cell>
          <cell r="C447">
            <v>191</v>
          </cell>
          <cell r="D447">
            <v>4429</v>
          </cell>
          <cell r="E447" t="str">
            <v>Yes</v>
          </cell>
          <cell r="F447" t="str">
            <v>AWS - Finksburg</v>
          </cell>
          <cell r="G447" t="str">
            <v>BU-206</v>
          </cell>
          <cell r="H447" t="str">
            <v>BALTIMORE</v>
          </cell>
          <cell r="I447" t="str">
            <v>CHESAPEAKE</v>
          </cell>
          <cell r="J447" t="str">
            <v>CHESAPEAKE DISTRICT</v>
          </cell>
          <cell r="K447" t="str">
            <v>EAST</v>
          </cell>
          <cell r="L447" t="str">
            <v>EAST REGION</v>
          </cell>
        </row>
        <row r="448">
          <cell r="A448" t="str">
            <v>T92</v>
          </cell>
          <cell r="B448" t="str">
            <v>T92-10-A-NY-3XO-050</v>
          </cell>
          <cell r="C448">
            <v>1372</v>
          </cell>
          <cell r="D448">
            <v>4430</v>
          </cell>
          <cell r="F448" t="str">
            <v>Bronx Transfer Station</v>
          </cell>
          <cell r="G448" t="str">
            <v>BU-162</v>
          </cell>
          <cell r="H448" t="str">
            <v>BRONX</v>
          </cell>
          <cell r="I448" t="str">
            <v>NEW YORK</v>
          </cell>
          <cell r="J448" t="str">
            <v>NEW YORK DISTRICT</v>
          </cell>
          <cell r="K448" t="str">
            <v>EAST</v>
          </cell>
          <cell r="L448" t="str">
            <v>EAST REGION</v>
          </cell>
        </row>
        <row r="449">
          <cell r="A449" t="str">
            <v>T93</v>
          </cell>
          <cell r="B449" t="str">
            <v>T93-10-A-AZ-07O-050</v>
          </cell>
          <cell r="C449">
            <v>1373</v>
          </cell>
          <cell r="D449">
            <v>4431</v>
          </cell>
          <cell r="F449" t="str">
            <v>Suburban Sanitation Transfer</v>
          </cell>
          <cell r="G449" t="str">
            <v>BU-243</v>
          </cell>
          <cell r="H449" t="str">
            <v>YUMA / IMPERIAL COUNTY</v>
          </cell>
          <cell r="I449" t="str">
            <v>SOCAL</v>
          </cell>
          <cell r="J449" t="str">
            <v>SOUTHERN CALIFORNIA DISTRICT</v>
          </cell>
          <cell r="K449" t="str">
            <v>WEST</v>
          </cell>
          <cell r="L449" t="str">
            <v>WEST REGION</v>
          </cell>
        </row>
        <row r="450">
          <cell r="A450" t="str">
            <v>T94</v>
          </cell>
          <cell r="B450" t="str">
            <v>T94-10-A-MS-8TO-050</v>
          </cell>
          <cell r="C450">
            <v>1374</v>
          </cell>
          <cell r="D450">
            <v>4432</v>
          </cell>
          <cell r="F450" t="str">
            <v>N Mississippi Transfer</v>
          </cell>
          <cell r="G450" t="str">
            <v>BU-102</v>
          </cell>
          <cell r="H450" t="str">
            <v>MEMPHIS</v>
          </cell>
          <cell r="I450" t="str">
            <v>MISSVALLEY</v>
          </cell>
          <cell r="J450" t="str">
            <v>MISSISSIPPI VALLEY DISTRICT</v>
          </cell>
          <cell r="K450" t="str">
            <v>SOUTH</v>
          </cell>
          <cell r="L450" t="str">
            <v>SOUTH REGION</v>
          </cell>
        </row>
        <row r="451">
          <cell r="A451" t="str">
            <v>T95</v>
          </cell>
          <cell r="B451" t="str">
            <v>T95-10-A-MS-9BO-050</v>
          </cell>
          <cell r="C451">
            <v>1375</v>
          </cell>
          <cell r="D451">
            <v>4433</v>
          </cell>
          <cell r="F451" t="str">
            <v>Hattiesburg Transfer</v>
          </cell>
          <cell r="G451" t="str">
            <v>BU-008</v>
          </cell>
          <cell r="H451" t="str">
            <v>JACKSON</v>
          </cell>
          <cell r="I451" t="str">
            <v>MISSVALLEY</v>
          </cell>
          <cell r="J451" t="str">
            <v>MISSISSIPPI VALLEY DISTRICT</v>
          </cell>
          <cell r="K451" t="str">
            <v>SOUTH</v>
          </cell>
          <cell r="L451" t="str">
            <v>SOUTH REGION</v>
          </cell>
        </row>
        <row r="452">
          <cell r="A452" t="str">
            <v>T96</v>
          </cell>
          <cell r="B452" t="str">
            <v>T96-10-A-IL-07O-050</v>
          </cell>
          <cell r="C452">
            <v>1376</v>
          </cell>
          <cell r="D452">
            <v>4434</v>
          </cell>
          <cell r="F452" t="str">
            <v>Apollo Transfer Station</v>
          </cell>
          <cell r="G452" t="str">
            <v>BU-035</v>
          </cell>
          <cell r="H452" t="str">
            <v>CRESTWOOD</v>
          </cell>
          <cell r="I452" t="str">
            <v>CHICAGO</v>
          </cell>
          <cell r="J452" t="str">
            <v>CHICAGO DISTRICT</v>
          </cell>
          <cell r="K452" t="str">
            <v>MIDWEST</v>
          </cell>
          <cell r="L452" t="str">
            <v>MIDWEST REGION</v>
          </cell>
        </row>
        <row r="453">
          <cell r="A453">
            <v>435</v>
          </cell>
          <cell r="B453" t="str">
            <v>435-10-A-MO-06O-050</v>
          </cell>
          <cell r="C453">
            <v>192</v>
          </cell>
          <cell r="D453">
            <v>4435</v>
          </cell>
          <cell r="E453" t="str">
            <v>Yes</v>
          </cell>
          <cell r="F453" t="str">
            <v>AWS - Osage Beach</v>
          </cell>
          <cell r="G453" t="str">
            <v>BU-097</v>
          </cell>
          <cell r="H453" t="str">
            <v>JEFFERSON CITY</v>
          </cell>
          <cell r="I453" t="str">
            <v>STL METRO</v>
          </cell>
          <cell r="J453" t="str">
            <v>ST LOUIS METRO DISTRICT</v>
          </cell>
          <cell r="K453" t="str">
            <v>MIDWEST</v>
          </cell>
          <cell r="L453" t="str">
            <v>MIDWEST REGION</v>
          </cell>
        </row>
        <row r="454">
          <cell r="A454" t="str">
            <v>T97</v>
          </cell>
          <cell r="B454" t="str">
            <v>T97-10-A-IL-07O-050</v>
          </cell>
          <cell r="C454">
            <v>1377</v>
          </cell>
          <cell r="D454">
            <v>4436</v>
          </cell>
          <cell r="F454" t="str">
            <v>Groen Transfer Station</v>
          </cell>
          <cell r="G454" t="str">
            <v>BU-035</v>
          </cell>
          <cell r="H454" t="str">
            <v>CRESTWOOD</v>
          </cell>
          <cell r="I454" t="str">
            <v>CHICAGO</v>
          </cell>
          <cell r="J454" t="str">
            <v>CHICAGO DISTRICT</v>
          </cell>
          <cell r="K454" t="str">
            <v>MIDWEST</v>
          </cell>
          <cell r="L454" t="str">
            <v>MIDWEST REGION</v>
          </cell>
        </row>
        <row r="455">
          <cell r="A455" t="str">
            <v>T98</v>
          </cell>
          <cell r="B455" t="str">
            <v>T98-10-A-IL-1LO-050</v>
          </cell>
          <cell r="C455">
            <v>1378</v>
          </cell>
          <cell r="D455">
            <v>4437</v>
          </cell>
          <cell r="F455" t="str">
            <v>Loop Transfer 64th Street</v>
          </cell>
          <cell r="G455" t="str">
            <v>BU-215</v>
          </cell>
          <cell r="H455" t="str">
            <v>CHICAGO TRANSFER STATIONS</v>
          </cell>
          <cell r="I455" t="str">
            <v>CHICAGO</v>
          </cell>
          <cell r="J455" t="str">
            <v>CHICAGO DISTRICT</v>
          </cell>
          <cell r="K455" t="str">
            <v>MIDWEST</v>
          </cell>
          <cell r="L455" t="str">
            <v>MIDWEST REGION</v>
          </cell>
        </row>
        <row r="456">
          <cell r="A456" t="str">
            <v>T99</v>
          </cell>
          <cell r="B456" t="str">
            <v>T99-10-A-MI-74O-050</v>
          </cell>
          <cell r="C456">
            <v>1379</v>
          </cell>
          <cell r="D456">
            <v>4438</v>
          </cell>
          <cell r="F456" t="str">
            <v>Detroit Transfer Station</v>
          </cell>
          <cell r="G456" t="str">
            <v>BU-053</v>
          </cell>
          <cell r="H456" t="str">
            <v>DETROIT</v>
          </cell>
          <cell r="I456" t="str">
            <v>MICHIGAN</v>
          </cell>
          <cell r="J456" t="str">
            <v>MICHIGAN DISTRICT</v>
          </cell>
          <cell r="K456" t="str">
            <v>MIDWEST</v>
          </cell>
          <cell r="L456" t="str">
            <v>MIDWEST REGION</v>
          </cell>
        </row>
        <row r="457">
          <cell r="A457" t="str">
            <v>U01</v>
          </cell>
          <cell r="B457" t="str">
            <v>U01-10-A-OH-13O-050</v>
          </cell>
          <cell r="C457">
            <v>1380</v>
          </cell>
          <cell r="D457">
            <v>4439</v>
          </cell>
          <cell r="F457" t="str">
            <v>Mansfield Transfer Station</v>
          </cell>
          <cell r="G457" t="str">
            <v>BU-094</v>
          </cell>
          <cell r="H457" t="str">
            <v>CENTRAL OHIO</v>
          </cell>
          <cell r="I457" t="str">
            <v>OHIO</v>
          </cell>
          <cell r="J457" t="str">
            <v>OHIO DISTRICT</v>
          </cell>
          <cell r="K457" t="str">
            <v>EAST</v>
          </cell>
          <cell r="L457" t="str">
            <v>EAST REGION</v>
          </cell>
        </row>
        <row r="458">
          <cell r="A458" t="str">
            <v>U02</v>
          </cell>
          <cell r="B458" t="str">
            <v>U02-10-A-OH-3FO-050</v>
          </cell>
          <cell r="C458">
            <v>1381</v>
          </cell>
          <cell r="D458">
            <v>4440</v>
          </cell>
          <cell r="F458" t="str">
            <v>Ross Brothers Transfer</v>
          </cell>
          <cell r="G458" t="str">
            <v>BU-094</v>
          </cell>
          <cell r="H458" t="str">
            <v>CENTRAL OHIO</v>
          </cell>
          <cell r="I458" t="str">
            <v>OHIO</v>
          </cell>
          <cell r="J458" t="str">
            <v>OHIO DISTRICT</v>
          </cell>
          <cell r="K458" t="str">
            <v>EAST</v>
          </cell>
          <cell r="L458" t="str">
            <v>EAST REGION</v>
          </cell>
        </row>
        <row r="459">
          <cell r="A459" t="str">
            <v>U03</v>
          </cell>
          <cell r="B459" t="str">
            <v>U03-10-A-OH-3FO-050</v>
          </cell>
          <cell r="C459">
            <v>1382</v>
          </cell>
          <cell r="D459">
            <v>4441</v>
          </cell>
          <cell r="F459" t="str">
            <v>Delaware Transfer Station</v>
          </cell>
          <cell r="G459" t="str">
            <v>BU-094</v>
          </cell>
          <cell r="H459" t="str">
            <v>CENTRAL OHIO</v>
          </cell>
          <cell r="I459" t="str">
            <v>OHIO</v>
          </cell>
          <cell r="J459" t="str">
            <v>OHIO DISTRICT</v>
          </cell>
          <cell r="K459" t="str">
            <v>EAST</v>
          </cell>
          <cell r="L459" t="str">
            <v>EAST REGION</v>
          </cell>
        </row>
        <row r="460">
          <cell r="A460" t="str">
            <v>U04</v>
          </cell>
          <cell r="B460" t="str">
            <v>U04-10-A-MI-32O-050</v>
          </cell>
          <cell r="C460">
            <v>1383</v>
          </cell>
          <cell r="D460">
            <v>4442</v>
          </cell>
          <cell r="F460" t="str">
            <v>Hillsdale Transfer Station</v>
          </cell>
          <cell r="G460" t="str">
            <v>BU-069</v>
          </cell>
          <cell r="H460" t="str">
            <v>BRYAN</v>
          </cell>
          <cell r="I460" t="str">
            <v>INDIANA</v>
          </cell>
          <cell r="J460" t="str">
            <v>INDIANA DISTRICT</v>
          </cell>
          <cell r="K460" t="str">
            <v>MIDWEST</v>
          </cell>
          <cell r="L460" t="str">
            <v>MIDWEST REGION</v>
          </cell>
        </row>
        <row r="461">
          <cell r="A461" t="str">
            <v>U05</v>
          </cell>
          <cell r="B461" t="str">
            <v>U05-10-A-TX-9AO-050</v>
          </cell>
          <cell r="C461">
            <v>1384</v>
          </cell>
          <cell r="D461">
            <v>4443</v>
          </cell>
          <cell r="F461" t="str">
            <v>Northwest Transfer Station</v>
          </cell>
          <cell r="G461" t="str">
            <v>BU-057</v>
          </cell>
          <cell r="H461" t="str">
            <v>HOUSTON POST COLLECTION</v>
          </cell>
          <cell r="I461" t="str">
            <v>HOUSTON</v>
          </cell>
          <cell r="J461" t="str">
            <v>HOUSTON DISTRICT</v>
          </cell>
          <cell r="K461" t="str">
            <v>SOUTH</v>
          </cell>
          <cell r="L461" t="str">
            <v>SOUTH REGION</v>
          </cell>
        </row>
        <row r="462">
          <cell r="A462" t="str">
            <v>U06</v>
          </cell>
          <cell r="B462" t="str">
            <v>U06-10-A-IN-23O-050</v>
          </cell>
          <cell r="C462">
            <v>1385</v>
          </cell>
          <cell r="D462">
            <v>4444</v>
          </cell>
          <cell r="F462" t="str">
            <v>Illiana Transfer Station</v>
          </cell>
          <cell r="G462" t="str">
            <v>BU-007</v>
          </cell>
          <cell r="H462" t="str">
            <v>NORTHWEST INDIANA</v>
          </cell>
          <cell r="I462" t="str">
            <v>INDIANA</v>
          </cell>
          <cell r="J462" t="str">
            <v>INDIANA DISTRICT</v>
          </cell>
          <cell r="K462" t="str">
            <v>MIDWEST</v>
          </cell>
          <cell r="L462" t="str">
            <v>MIDWEST REGION</v>
          </cell>
        </row>
        <row r="463">
          <cell r="A463" t="str">
            <v>U07</v>
          </cell>
          <cell r="B463" t="str">
            <v>U07-10-A-IN-23O-050</v>
          </cell>
          <cell r="C463">
            <v>1386</v>
          </cell>
          <cell r="D463">
            <v>4445</v>
          </cell>
          <cell r="F463" t="str">
            <v>Ooms Transfer Station</v>
          </cell>
          <cell r="G463" t="str">
            <v>BU-007</v>
          </cell>
          <cell r="H463" t="str">
            <v>NORTHWEST INDIANA</v>
          </cell>
          <cell r="I463" t="str">
            <v>INDIANA</v>
          </cell>
          <cell r="J463" t="str">
            <v>INDIANA DISTRICT</v>
          </cell>
          <cell r="K463" t="str">
            <v>MIDWEST</v>
          </cell>
          <cell r="L463" t="str">
            <v>MIDWEST REGION</v>
          </cell>
        </row>
        <row r="464">
          <cell r="A464" t="str">
            <v>U08</v>
          </cell>
          <cell r="B464" t="str">
            <v>U08-10-A-MI-13O-050</v>
          </cell>
          <cell r="C464">
            <v>1387</v>
          </cell>
          <cell r="D464">
            <v>4446</v>
          </cell>
          <cell r="F464" t="str">
            <v>Southfield Transfer Station</v>
          </cell>
          <cell r="G464" t="str">
            <v>BU-053</v>
          </cell>
          <cell r="H464" t="str">
            <v>DETROIT</v>
          </cell>
          <cell r="I464" t="str">
            <v>MICHIGAN</v>
          </cell>
          <cell r="J464" t="str">
            <v>MICHIGAN DISTRICT</v>
          </cell>
          <cell r="K464" t="str">
            <v>MIDWEST</v>
          </cell>
          <cell r="L464" t="str">
            <v>MIDWEST REGION</v>
          </cell>
        </row>
        <row r="465">
          <cell r="A465" t="str">
            <v>U09</v>
          </cell>
          <cell r="B465" t="str">
            <v>U09-10-A-OR-4PO-050</v>
          </cell>
          <cell r="C465">
            <v>1388</v>
          </cell>
          <cell r="D465">
            <v>4447</v>
          </cell>
          <cell r="F465" t="str">
            <v>Willamette Resources T/S</v>
          </cell>
          <cell r="G465" t="str">
            <v>BU-256</v>
          </cell>
          <cell r="H465" t="str">
            <v>OREGON METRO</v>
          </cell>
          <cell r="I465" t="str">
            <v>ORIDMT</v>
          </cell>
          <cell r="J465" t="str">
            <v>OREGON-IDAHO-MONTANA DISTRICT</v>
          </cell>
          <cell r="K465" t="str">
            <v>WEST</v>
          </cell>
          <cell r="L465" t="str">
            <v>WEST REGION</v>
          </cell>
        </row>
        <row r="466">
          <cell r="A466" t="str">
            <v>U12</v>
          </cell>
          <cell r="B466" t="str">
            <v>U12-10-A-NY-3XO-050</v>
          </cell>
          <cell r="C466">
            <v>1389</v>
          </cell>
          <cell r="D466">
            <v>4448</v>
          </cell>
          <cell r="F466" t="str">
            <v>Stanley Ave Transfer</v>
          </cell>
          <cell r="G466" t="str">
            <v>BU-163</v>
          </cell>
          <cell r="H466" t="str">
            <v>BROOKLYN / STATEN ISLAND</v>
          </cell>
          <cell r="I466" t="str">
            <v>NEW YORK</v>
          </cell>
          <cell r="J466" t="str">
            <v>NEW YORK DISTRICT</v>
          </cell>
          <cell r="K466" t="str">
            <v>EAST</v>
          </cell>
          <cell r="L466" t="str">
            <v>EAST REGION</v>
          </cell>
        </row>
        <row r="467">
          <cell r="A467" t="str">
            <v>U18</v>
          </cell>
          <cell r="B467" t="str">
            <v>U18-10-A-OR-4YO-050</v>
          </cell>
          <cell r="C467">
            <v>1393</v>
          </cell>
          <cell r="D467">
            <v>4449</v>
          </cell>
          <cell r="F467" t="str">
            <v>Josephine County T/S</v>
          </cell>
          <cell r="G467" t="str">
            <v>BU-254</v>
          </cell>
          <cell r="H467" t="str">
            <v>ALBANY/CORVALIS</v>
          </cell>
          <cell r="I467" t="str">
            <v>ORIDMT</v>
          </cell>
          <cell r="J467" t="str">
            <v>OREGON-IDAHO-MONTANA DISTRICT</v>
          </cell>
          <cell r="K467" t="str">
            <v>WEST</v>
          </cell>
          <cell r="L467" t="str">
            <v>WEST REGION</v>
          </cell>
        </row>
        <row r="468">
          <cell r="A468">
            <v>450</v>
          </cell>
          <cell r="B468" t="str">
            <v>450-10-A-OR-6RO-050</v>
          </cell>
          <cell r="C468">
            <v>193</v>
          </cell>
          <cell r="D468">
            <v>4450</v>
          </cell>
          <cell r="E468" t="str">
            <v>Yes</v>
          </cell>
          <cell r="F468" t="str">
            <v>AWS - Albany - Lebanon</v>
          </cell>
          <cell r="G468" t="str">
            <v>BU-254</v>
          </cell>
          <cell r="H468" t="str">
            <v>ALBANY/CORVALIS</v>
          </cell>
          <cell r="I468" t="str">
            <v>ORIDMT</v>
          </cell>
          <cell r="J468" t="str">
            <v>OREGON-IDAHO-MONTANA DISTRICT</v>
          </cell>
          <cell r="K468" t="str">
            <v>WEST</v>
          </cell>
          <cell r="L468" t="str">
            <v>WEST REGION</v>
          </cell>
        </row>
        <row r="469">
          <cell r="A469">
            <v>451</v>
          </cell>
          <cell r="B469" t="str">
            <v>451-10-A-OR-6PO-050</v>
          </cell>
          <cell r="C469">
            <v>194</v>
          </cell>
          <cell r="D469">
            <v>4451</v>
          </cell>
          <cell r="E469" t="str">
            <v>Yes</v>
          </cell>
          <cell r="F469" t="str">
            <v>AWS - Salem - OR</v>
          </cell>
          <cell r="G469" t="str">
            <v>BU-261</v>
          </cell>
          <cell r="H469" t="str">
            <v>WOODBURN/SALEM</v>
          </cell>
          <cell r="I469" t="str">
            <v>ORIDMT</v>
          </cell>
          <cell r="J469" t="str">
            <v>OREGON-IDAHO-MONTANA DISTRICT</v>
          </cell>
          <cell r="K469" t="str">
            <v>WEST</v>
          </cell>
          <cell r="L469" t="str">
            <v>WEST REGION</v>
          </cell>
        </row>
        <row r="470">
          <cell r="A470">
            <v>452</v>
          </cell>
          <cell r="B470" t="str">
            <v>452-10-A-OR-6NO-050</v>
          </cell>
          <cell r="C470">
            <v>195</v>
          </cell>
          <cell r="D470">
            <v>4452</v>
          </cell>
          <cell r="E470" t="str">
            <v>Yes</v>
          </cell>
          <cell r="F470" t="str">
            <v>AWS - Corvallis</v>
          </cell>
          <cell r="G470" t="str">
            <v>BU-254</v>
          </cell>
          <cell r="H470" t="str">
            <v>ALBANY/CORVALIS</v>
          </cell>
          <cell r="I470" t="str">
            <v>ORIDMT</v>
          </cell>
          <cell r="J470" t="str">
            <v>OREGON-IDAHO-MONTANA DISTRICT</v>
          </cell>
          <cell r="K470" t="str">
            <v>WEST</v>
          </cell>
          <cell r="L470" t="str">
            <v>WEST REGION</v>
          </cell>
        </row>
        <row r="471">
          <cell r="A471">
            <v>453</v>
          </cell>
          <cell r="B471" t="str">
            <v>453-10-A-OR-4ZO-050</v>
          </cell>
          <cell r="C471">
            <v>196</v>
          </cell>
          <cell r="D471">
            <v>4453</v>
          </cell>
          <cell r="E471" t="str">
            <v>Yes</v>
          </cell>
          <cell r="F471" t="str">
            <v>AWS - Dallas</v>
          </cell>
          <cell r="G471" t="str">
            <v>BU-254</v>
          </cell>
          <cell r="H471" t="str">
            <v>ALBANY/CORVALIS</v>
          </cell>
          <cell r="I471" t="str">
            <v>ORIDMT</v>
          </cell>
          <cell r="J471" t="str">
            <v>OREGON-IDAHO-MONTANA DISTRICT</v>
          </cell>
          <cell r="K471" t="str">
            <v>WEST</v>
          </cell>
          <cell r="L471" t="str">
            <v>WEST REGION</v>
          </cell>
        </row>
        <row r="472">
          <cell r="A472">
            <v>454</v>
          </cell>
          <cell r="B472" t="str">
            <v>454-10-A-OR-4YO-050</v>
          </cell>
          <cell r="C472">
            <v>197</v>
          </cell>
          <cell r="D472">
            <v>4454</v>
          </cell>
          <cell r="E472" t="str">
            <v>Yes</v>
          </cell>
          <cell r="F472" t="str">
            <v>AWS - Grants Pass</v>
          </cell>
          <cell r="G472" t="str">
            <v>BU-254</v>
          </cell>
          <cell r="H472" t="str">
            <v>ALBANY/CORVALIS</v>
          </cell>
          <cell r="I472" t="str">
            <v>ORIDMT</v>
          </cell>
          <cell r="J472" t="str">
            <v>OREGON-IDAHO-MONTANA DISTRICT</v>
          </cell>
          <cell r="K472" t="str">
            <v>WEST</v>
          </cell>
          <cell r="L472" t="str">
            <v>WEST REGION</v>
          </cell>
        </row>
        <row r="473">
          <cell r="A473">
            <v>455</v>
          </cell>
          <cell r="B473" t="str">
            <v>455-10-A-OR-4XO-050</v>
          </cell>
          <cell r="C473">
            <v>198</v>
          </cell>
          <cell r="D473">
            <v>4455</v>
          </cell>
          <cell r="E473" t="str">
            <v>Yes</v>
          </cell>
          <cell r="F473" t="str">
            <v>AW Srvcs of Clackamas &amp; Washin</v>
          </cell>
          <cell r="G473" t="str">
            <v>BU-256</v>
          </cell>
          <cell r="H473" t="str">
            <v>OREGON METRO</v>
          </cell>
          <cell r="I473" t="str">
            <v>ORIDMT</v>
          </cell>
          <cell r="J473" t="str">
            <v>OREGON-IDAHO-MONTANA DISTRICT</v>
          </cell>
          <cell r="K473" t="str">
            <v>WEST</v>
          </cell>
          <cell r="L473" t="str">
            <v>WEST REGION</v>
          </cell>
        </row>
        <row r="474">
          <cell r="A474">
            <v>456</v>
          </cell>
          <cell r="B474" t="str">
            <v>456-10-A-OR-4UO-050</v>
          </cell>
          <cell r="C474">
            <v>199</v>
          </cell>
          <cell r="D474">
            <v>4456</v>
          </cell>
          <cell r="E474" t="str">
            <v>Yes</v>
          </cell>
          <cell r="F474" t="str">
            <v>AWS - Marion County</v>
          </cell>
          <cell r="G474" t="str">
            <v>BU-261</v>
          </cell>
          <cell r="H474" t="str">
            <v>WOODBURN/SALEM</v>
          </cell>
          <cell r="I474" t="str">
            <v>ORIDMT</v>
          </cell>
          <cell r="J474" t="str">
            <v>OREGON-IDAHO-MONTANA DISTRICT</v>
          </cell>
          <cell r="K474" t="str">
            <v>WEST</v>
          </cell>
          <cell r="L474" t="str">
            <v>WEST REGION</v>
          </cell>
        </row>
        <row r="475">
          <cell r="A475" t="str">
            <v>U19</v>
          </cell>
          <cell r="B475" t="str">
            <v>U19-10-A-FL-9OO-050</v>
          </cell>
          <cell r="C475">
            <v>1394</v>
          </cell>
          <cell r="D475">
            <v>4459</v>
          </cell>
          <cell r="F475" t="str">
            <v>Delta Dade Recy - C&amp;D Recyc</v>
          </cell>
          <cell r="G475" t="str">
            <v>BU-953</v>
          </cell>
          <cell r="H475" t="str">
            <v>NON-OP SOUTH FLORIDA</v>
          </cell>
          <cell r="I475" t="str">
            <v>GULFCOAST</v>
          </cell>
          <cell r="J475" t="str">
            <v>GULF COAST DISTRICT</v>
          </cell>
          <cell r="K475" t="str">
            <v>SOUTH</v>
          </cell>
          <cell r="L475" t="str">
            <v>SOUTH REGION</v>
          </cell>
        </row>
        <row r="476">
          <cell r="A476" t="str">
            <v>U21</v>
          </cell>
          <cell r="B476" t="str">
            <v>U21-10-A-TX-13O-050</v>
          </cell>
          <cell r="C476">
            <v>1396</v>
          </cell>
          <cell r="D476">
            <v>4460</v>
          </cell>
          <cell r="F476" t="str">
            <v>Fort Worth Transfer Station</v>
          </cell>
          <cell r="G476" t="str">
            <v>BU-015</v>
          </cell>
          <cell r="H476" t="str">
            <v>DALLAS FTWORTH POST COLLECTION</v>
          </cell>
          <cell r="I476" t="str">
            <v>DFW/WESTTX</v>
          </cell>
          <cell r="J476" t="str">
            <v>DFW/WEST TEXAS DISTIRCT</v>
          </cell>
          <cell r="K476" t="str">
            <v>SOUTH</v>
          </cell>
          <cell r="L476" t="str">
            <v>SOUTH REGION</v>
          </cell>
        </row>
        <row r="477">
          <cell r="A477" t="str">
            <v>U22</v>
          </cell>
          <cell r="B477" t="str">
            <v>U22-10-A-SC-06O-050</v>
          </cell>
          <cell r="C477">
            <v>1397</v>
          </cell>
          <cell r="D477">
            <v>4461</v>
          </cell>
          <cell r="F477" t="str">
            <v>Fort Mill Transfer Station</v>
          </cell>
          <cell r="G477" t="str">
            <v>BU-156</v>
          </cell>
          <cell r="H477" t="str">
            <v>CHARLOTTE POST COLLECTION</v>
          </cell>
          <cell r="I477" t="str">
            <v>CAROLINAS</v>
          </cell>
          <cell r="J477" t="str">
            <v>CAROLINAS DISTRICT</v>
          </cell>
          <cell r="K477" t="str">
            <v>EAST</v>
          </cell>
          <cell r="L477" t="str">
            <v>EAST REGION</v>
          </cell>
        </row>
        <row r="478">
          <cell r="A478">
            <v>463</v>
          </cell>
          <cell r="B478" t="str">
            <v>463-10-A-FL-06O-050</v>
          </cell>
          <cell r="C478">
            <v>203</v>
          </cell>
          <cell r="D478">
            <v>4463</v>
          </cell>
          <cell r="E478" t="str">
            <v>Yes</v>
          </cell>
          <cell r="F478" t="str">
            <v>AWS - Fort Walton Beach</v>
          </cell>
          <cell r="G478" t="str">
            <v>BU-200</v>
          </cell>
          <cell r="H478" t="str">
            <v>PENSACOLA</v>
          </cell>
          <cell r="I478" t="str">
            <v>GULFCOAST</v>
          </cell>
          <cell r="J478" t="str">
            <v>GULF COAST DISTRICT</v>
          </cell>
          <cell r="K478" t="str">
            <v>SOUTH</v>
          </cell>
          <cell r="L478" t="str">
            <v>SOUTH REGION</v>
          </cell>
        </row>
        <row r="479">
          <cell r="A479">
            <v>464</v>
          </cell>
          <cell r="B479" t="str">
            <v>464-10-A-NY-3XO-050</v>
          </cell>
          <cell r="C479">
            <v>204</v>
          </cell>
          <cell r="D479">
            <v>4464</v>
          </cell>
          <cell r="E479" t="str">
            <v>Yes</v>
          </cell>
          <cell r="F479" t="str">
            <v>AWS - The Bronx</v>
          </cell>
          <cell r="G479" t="str">
            <v>BU-162</v>
          </cell>
          <cell r="H479" t="str">
            <v>BRONX</v>
          </cell>
          <cell r="I479" t="str">
            <v>NEW YORK</v>
          </cell>
          <cell r="J479" t="str">
            <v>NEW YORK DISTRICT</v>
          </cell>
          <cell r="K479" t="str">
            <v>EAST</v>
          </cell>
          <cell r="L479" t="str">
            <v>EAST REGION</v>
          </cell>
        </row>
        <row r="480">
          <cell r="A480">
            <v>466</v>
          </cell>
          <cell r="B480" t="str">
            <v>466-10-A-AZ-07O-050</v>
          </cell>
          <cell r="C480">
            <v>206</v>
          </cell>
          <cell r="D480">
            <v>4466</v>
          </cell>
          <cell r="E480" t="str">
            <v>Yes</v>
          </cell>
          <cell r="F480" t="str">
            <v>AWS - Yuma</v>
          </cell>
          <cell r="G480" t="str">
            <v>BU-243</v>
          </cell>
          <cell r="H480" t="str">
            <v>YUMA / IMPERIAL COUNTY</v>
          </cell>
          <cell r="I480" t="str">
            <v>SOCAL</v>
          </cell>
          <cell r="J480" t="str">
            <v>SOUTHERN CALIFORNIA DISTRICT</v>
          </cell>
          <cell r="K480" t="str">
            <v>WEST</v>
          </cell>
          <cell r="L480" t="str">
            <v>WEST REGION</v>
          </cell>
        </row>
        <row r="481">
          <cell r="A481">
            <v>467</v>
          </cell>
          <cell r="B481" t="str">
            <v>467-10-A-CA-07O-050</v>
          </cell>
          <cell r="C481">
            <v>207</v>
          </cell>
          <cell r="D481">
            <v>4467</v>
          </cell>
          <cell r="E481" t="str">
            <v>Yes</v>
          </cell>
          <cell r="F481" t="str">
            <v>Valley Envrionmental Services</v>
          </cell>
          <cell r="G481" t="str">
            <v>BU-243</v>
          </cell>
          <cell r="H481" t="str">
            <v>YUMA / IMPERIAL COUNTY</v>
          </cell>
          <cell r="I481" t="str">
            <v>SOCAL</v>
          </cell>
          <cell r="J481" t="str">
            <v>SOUTHERN CALIFORNIA DISTRICT</v>
          </cell>
          <cell r="K481" t="str">
            <v>WEST</v>
          </cell>
          <cell r="L481" t="str">
            <v>WEST REGION</v>
          </cell>
        </row>
        <row r="482">
          <cell r="A482">
            <v>468</v>
          </cell>
          <cell r="B482" t="str">
            <v>468-10-A-MO-06O-050</v>
          </cell>
          <cell r="C482">
            <v>208</v>
          </cell>
          <cell r="D482">
            <v>4468</v>
          </cell>
          <cell r="E482" t="str">
            <v>Yes</v>
          </cell>
          <cell r="F482" t="str">
            <v>AWS - Kansas City</v>
          </cell>
          <cell r="G482" t="str">
            <v>BU-096</v>
          </cell>
          <cell r="H482" t="str">
            <v>KANSAS CITY</v>
          </cell>
          <cell r="I482" t="str">
            <v>W MO/OK</v>
          </cell>
          <cell r="J482" t="str">
            <v>W MISSOURI/OKLAHOMA DISTRICT</v>
          </cell>
          <cell r="K482" t="str">
            <v>MIDWEST</v>
          </cell>
          <cell r="L482" t="str">
            <v>MIDWEST REGION</v>
          </cell>
        </row>
        <row r="483">
          <cell r="A483">
            <v>469</v>
          </cell>
          <cell r="B483" t="str">
            <v>469-10-A-OR-7QO-050</v>
          </cell>
          <cell r="C483">
            <v>209</v>
          </cell>
          <cell r="D483">
            <v>4469</v>
          </cell>
          <cell r="E483" t="str">
            <v>Yes</v>
          </cell>
          <cell r="F483" t="str">
            <v>AWS - Lake Oswego</v>
          </cell>
          <cell r="G483" t="str">
            <v>BU-256</v>
          </cell>
          <cell r="H483" t="str">
            <v>OREGON METRO</v>
          </cell>
          <cell r="I483" t="str">
            <v>ORIDMT</v>
          </cell>
          <cell r="J483" t="str">
            <v>OREGON-IDAHO-MONTANA DISTRICT</v>
          </cell>
          <cell r="K483" t="str">
            <v>WEST</v>
          </cell>
          <cell r="L483" t="str">
            <v>WEST REGION</v>
          </cell>
        </row>
        <row r="484">
          <cell r="A484" t="str">
            <v>U23</v>
          </cell>
          <cell r="B484" t="str">
            <v>U23-10-A-MI-1CO-050</v>
          </cell>
          <cell r="C484">
            <v>1398</v>
          </cell>
          <cell r="D484">
            <v>4470</v>
          </cell>
          <cell r="F484" t="str">
            <v>Tri City Transfer</v>
          </cell>
          <cell r="G484" t="str">
            <v>BU-083</v>
          </cell>
          <cell r="H484" t="str">
            <v>KALAMAZOO</v>
          </cell>
          <cell r="I484" t="str">
            <v>MICHIGAN</v>
          </cell>
          <cell r="J484" t="str">
            <v>MICHIGAN DISTRICT</v>
          </cell>
          <cell r="K484" t="str">
            <v>MIDWEST</v>
          </cell>
          <cell r="L484" t="str">
            <v>MIDWEST REGION</v>
          </cell>
        </row>
        <row r="485">
          <cell r="A485">
            <v>471</v>
          </cell>
          <cell r="B485" t="str">
            <v>471-10-A-CA-C1O-050</v>
          </cell>
          <cell r="C485">
            <v>210</v>
          </cell>
          <cell r="D485">
            <v>4471</v>
          </cell>
          <cell r="E485" t="str">
            <v>Yes</v>
          </cell>
          <cell r="F485" t="str">
            <v>BFI Services of Salinas</v>
          </cell>
          <cell r="G485" t="str">
            <v>BU-246</v>
          </cell>
          <cell r="H485" t="str">
            <v>SALINAS</v>
          </cell>
          <cell r="I485" t="str">
            <v>BAYAREA</v>
          </cell>
          <cell r="J485" t="str">
            <v>BAY AREA DISTRICT</v>
          </cell>
          <cell r="K485" t="str">
            <v>WEST</v>
          </cell>
          <cell r="L485" t="str">
            <v>WEST REGION</v>
          </cell>
        </row>
        <row r="486">
          <cell r="A486">
            <v>472</v>
          </cell>
          <cell r="B486" t="str">
            <v>472-10-A-OR-9GO-050</v>
          </cell>
          <cell r="C486">
            <v>211</v>
          </cell>
          <cell r="D486">
            <v>4472</v>
          </cell>
          <cell r="E486" t="str">
            <v>Yes</v>
          </cell>
          <cell r="F486" t="str">
            <v>AWS - Portland</v>
          </cell>
          <cell r="G486" t="str">
            <v>BU-256</v>
          </cell>
          <cell r="H486" t="str">
            <v>OREGON METRO</v>
          </cell>
          <cell r="I486" t="str">
            <v>ORIDMT</v>
          </cell>
          <cell r="J486" t="str">
            <v>OREGON-IDAHO-MONTANA DISTRICT</v>
          </cell>
          <cell r="K486" t="str">
            <v>WEST</v>
          </cell>
          <cell r="L486" t="str">
            <v>WEST REGION</v>
          </cell>
        </row>
        <row r="487">
          <cell r="A487">
            <v>473</v>
          </cell>
          <cell r="B487" t="str">
            <v>473-10-A-TX-9UO-050</v>
          </cell>
          <cell r="C487">
            <v>212</v>
          </cell>
          <cell r="D487">
            <v>4473</v>
          </cell>
          <cell r="E487" t="str">
            <v>Yes</v>
          </cell>
          <cell r="F487" t="str">
            <v>AWS - Brenham</v>
          </cell>
          <cell r="G487" t="str">
            <v>BU-061</v>
          </cell>
          <cell r="H487" t="str">
            <v>WEST HOUSTON</v>
          </cell>
          <cell r="I487" t="str">
            <v>HOUSTON</v>
          </cell>
          <cell r="J487" t="str">
            <v>HOUSTON DISTRICT</v>
          </cell>
          <cell r="K487" t="str">
            <v>SOUTH</v>
          </cell>
          <cell r="L487" t="str">
            <v>SOUTH REGION</v>
          </cell>
        </row>
        <row r="488">
          <cell r="A488" t="str">
            <v>U24</v>
          </cell>
          <cell r="B488" t="str">
            <v>U24-10-A-SC-06O-050</v>
          </cell>
          <cell r="C488">
            <v>1399</v>
          </cell>
          <cell r="D488">
            <v>4474</v>
          </cell>
          <cell r="F488" t="str">
            <v>Greenville T/S</v>
          </cell>
          <cell r="G488" t="str">
            <v>BU-149</v>
          </cell>
          <cell r="H488" t="str">
            <v>GREENVILLE SC</v>
          </cell>
          <cell r="I488" t="str">
            <v>CAROLINAS</v>
          </cell>
          <cell r="J488" t="str">
            <v>CAROLINAS DISTRICT</v>
          </cell>
          <cell r="K488" t="str">
            <v>EAST</v>
          </cell>
          <cell r="L488" t="str">
            <v>EAST REGION</v>
          </cell>
        </row>
        <row r="489">
          <cell r="A489">
            <v>475</v>
          </cell>
          <cell r="B489" t="str">
            <v>475-10-A-CO-9MO-050</v>
          </cell>
          <cell r="C489">
            <v>213</v>
          </cell>
          <cell r="D489">
            <v>4475</v>
          </cell>
          <cell r="E489" t="str">
            <v>Yes</v>
          </cell>
          <cell r="F489" t="str">
            <v>Frontier Waste Transfer</v>
          </cell>
          <cell r="G489" t="str">
            <v>BU-070</v>
          </cell>
          <cell r="H489" t="str">
            <v>DENVER HAULING</v>
          </cell>
          <cell r="I489" t="str">
            <v>MOUNTAIN</v>
          </cell>
          <cell r="J489" t="str">
            <v>MOUNTAIN DISTRICT</v>
          </cell>
          <cell r="K489" t="str">
            <v>WEST</v>
          </cell>
          <cell r="L489" t="str">
            <v>WEST REGION</v>
          </cell>
        </row>
        <row r="490">
          <cell r="A490">
            <v>477</v>
          </cell>
          <cell r="B490" t="str">
            <v>477-10-A-FL-9OO-050</v>
          </cell>
          <cell r="C490">
            <v>215</v>
          </cell>
          <cell r="D490">
            <v>4477</v>
          </cell>
          <cell r="E490" t="str">
            <v>Yes</v>
          </cell>
          <cell r="F490" t="str">
            <v>Delta Dade Recyc Corp - Haul</v>
          </cell>
          <cell r="G490" t="str">
            <v>BU-953</v>
          </cell>
          <cell r="H490" t="str">
            <v>NON-OP SOUTH FLORIDA</v>
          </cell>
          <cell r="I490" t="str">
            <v>GULFCOAST</v>
          </cell>
          <cell r="J490" t="str">
            <v>GULF COAST DISTRICT</v>
          </cell>
          <cell r="K490" t="str">
            <v>SOUTH</v>
          </cell>
          <cell r="L490" t="str">
            <v>SOUTH REGION</v>
          </cell>
        </row>
        <row r="491">
          <cell r="A491">
            <v>480</v>
          </cell>
          <cell r="B491" t="str">
            <v>480-10-A-IL-C1O-050</v>
          </cell>
          <cell r="C491">
            <v>218</v>
          </cell>
          <cell r="D491">
            <v>4480</v>
          </cell>
          <cell r="E491" t="str">
            <v>Yes</v>
          </cell>
          <cell r="F491" t="str">
            <v>AWS - Aurora</v>
          </cell>
          <cell r="G491" t="str">
            <v>BU-038</v>
          </cell>
          <cell r="H491" t="str">
            <v>AURORA</v>
          </cell>
          <cell r="I491" t="str">
            <v>CHICAGO</v>
          </cell>
          <cell r="J491" t="str">
            <v>CHICAGO DISTRICT</v>
          </cell>
          <cell r="K491" t="str">
            <v>MIDWEST</v>
          </cell>
          <cell r="L491" t="str">
            <v>MIDWEST REGION</v>
          </cell>
        </row>
        <row r="492">
          <cell r="A492">
            <v>482</v>
          </cell>
          <cell r="B492" t="str">
            <v>482-10-A-WA-92O-050</v>
          </cell>
          <cell r="C492">
            <v>220</v>
          </cell>
          <cell r="D492">
            <v>4482</v>
          </cell>
          <cell r="E492" t="str">
            <v>Yes</v>
          </cell>
          <cell r="F492" t="str">
            <v>Kitsap Disposal</v>
          </cell>
          <cell r="G492" t="str">
            <v>BU-269</v>
          </cell>
          <cell r="H492" t="str">
            <v>S. SEATTLE</v>
          </cell>
          <cell r="I492" t="str">
            <v>WASHINGTON</v>
          </cell>
          <cell r="J492" t="str">
            <v>WASHINGTON DISTRICT</v>
          </cell>
          <cell r="K492" t="str">
            <v>WEST</v>
          </cell>
          <cell r="L492" t="str">
            <v>WEST REGION</v>
          </cell>
        </row>
        <row r="493">
          <cell r="A493">
            <v>483</v>
          </cell>
          <cell r="B493" t="str">
            <v>483-10-A-MO-06O-050</v>
          </cell>
          <cell r="C493">
            <v>221</v>
          </cell>
          <cell r="D493">
            <v>4483</v>
          </cell>
          <cell r="E493" t="str">
            <v>Yes</v>
          </cell>
          <cell r="F493" t="str">
            <v>AWS - Union</v>
          </cell>
          <cell r="G493" t="str">
            <v>BU-108</v>
          </cell>
          <cell r="H493" t="str">
            <v>ST LOUIS</v>
          </cell>
          <cell r="I493" t="str">
            <v>STL METRO</v>
          </cell>
          <cell r="J493" t="str">
            <v>ST LOUIS METRO DISTRICT</v>
          </cell>
          <cell r="K493" t="str">
            <v>MIDWEST</v>
          </cell>
          <cell r="L493" t="str">
            <v>MIDWEST REGION</v>
          </cell>
        </row>
        <row r="494">
          <cell r="A494">
            <v>484</v>
          </cell>
          <cell r="B494" t="str">
            <v>484-10-A-AL-9BO-050</v>
          </cell>
          <cell r="C494">
            <v>222</v>
          </cell>
          <cell r="D494">
            <v>4484</v>
          </cell>
          <cell r="E494" t="str">
            <v>Yes</v>
          </cell>
          <cell r="F494" t="str">
            <v>AWS - Andalusia</v>
          </cell>
          <cell r="G494" t="str">
            <v>BU-200</v>
          </cell>
          <cell r="H494" t="str">
            <v>PENSACOLA</v>
          </cell>
          <cell r="I494" t="str">
            <v>GULFCOAST</v>
          </cell>
          <cell r="J494" t="str">
            <v>GULF COAST DISTRICT</v>
          </cell>
          <cell r="K494" t="str">
            <v>SOUTH</v>
          </cell>
          <cell r="L494" t="str">
            <v>SOUTH REGION</v>
          </cell>
        </row>
        <row r="495">
          <cell r="A495" t="str">
            <v>U26</v>
          </cell>
          <cell r="B495" t="str">
            <v>U26-10-A-VA-9BO-050</v>
          </cell>
          <cell r="C495">
            <v>1401</v>
          </cell>
          <cell r="D495">
            <v>4485</v>
          </cell>
          <cell r="F495" t="str">
            <v>Roanoke T/S</v>
          </cell>
          <cell r="G495" t="str">
            <v>BU-128</v>
          </cell>
          <cell r="H495" t="str">
            <v>SW VIRGINIA</v>
          </cell>
          <cell r="I495" t="str">
            <v>VIRGINIA</v>
          </cell>
          <cell r="J495" t="str">
            <v>VIRGINIA DISTRICT</v>
          </cell>
          <cell r="K495" t="str">
            <v>EAST</v>
          </cell>
          <cell r="L495" t="str">
            <v>EAST REGION</v>
          </cell>
        </row>
        <row r="496">
          <cell r="A496">
            <v>486</v>
          </cell>
          <cell r="B496" t="str">
            <v>486-10-A-GA-9BO-050</v>
          </cell>
          <cell r="C496">
            <v>223</v>
          </cell>
          <cell r="D496">
            <v>4486</v>
          </cell>
          <cell r="E496" t="str">
            <v>Yes</v>
          </cell>
          <cell r="F496" t="str">
            <v>AWS - Express Roll-Off</v>
          </cell>
          <cell r="G496" t="str">
            <v>BU-181</v>
          </cell>
          <cell r="H496" t="str">
            <v>ATLANTA</v>
          </cell>
          <cell r="I496" t="str">
            <v>GEORGIA</v>
          </cell>
          <cell r="J496" t="str">
            <v>GEORGIA DISTRICT</v>
          </cell>
          <cell r="K496" t="str">
            <v>SOUTH</v>
          </cell>
          <cell r="L496" t="str">
            <v>SOUTH REGION</v>
          </cell>
        </row>
        <row r="497">
          <cell r="A497">
            <v>487</v>
          </cell>
          <cell r="B497" t="str">
            <v>487-10-A-WA-92O-050</v>
          </cell>
          <cell r="C497">
            <v>224</v>
          </cell>
          <cell r="D497">
            <v>4487</v>
          </cell>
          <cell r="E497" t="str">
            <v>Yes</v>
          </cell>
          <cell r="F497" t="str">
            <v>AWS - Klickitat County</v>
          </cell>
          <cell r="G497" t="str">
            <v>BU-302</v>
          </cell>
          <cell r="H497" t="str">
            <v>WASHINGTON LANDFILLS</v>
          </cell>
          <cell r="I497" t="str">
            <v>WASHINGTON</v>
          </cell>
          <cell r="J497" t="str">
            <v>WASHINGTON DISTRICT</v>
          </cell>
          <cell r="K497" t="str">
            <v>WEST</v>
          </cell>
          <cell r="L497" t="str">
            <v>WEST REGION</v>
          </cell>
        </row>
        <row r="498">
          <cell r="A498">
            <v>488</v>
          </cell>
          <cell r="B498" t="str">
            <v>488-10-A-MI-13O-050</v>
          </cell>
          <cell r="C498">
            <v>225</v>
          </cell>
          <cell r="D498">
            <v>4488</v>
          </cell>
          <cell r="E498" t="str">
            <v>Yes</v>
          </cell>
          <cell r="F498" t="str">
            <v>Michigan District</v>
          </cell>
          <cell r="G498" t="str">
            <v>BU-086</v>
          </cell>
          <cell r="H498" t="str">
            <v>MUSKEGAN</v>
          </cell>
          <cell r="I498" t="str">
            <v>MICHIGAN</v>
          </cell>
          <cell r="J498" t="str">
            <v>MICHIGAN DISTRICT</v>
          </cell>
          <cell r="K498" t="str">
            <v>MIDWEST</v>
          </cell>
          <cell r="L498" t="str">
            <v>MIDWEST REGION</v>
          </cell>
        </row>
        <row r="499">
          <cell r="A499">
            <v>489</v>
          </cell>
          <cell r="B499" t="str">
            <v>489-10-A-MI-13O-050</v>
          </cell>
          <cell r="C499">
            <v>226</v>
          </cell>
          <cell r="D499">
            <v>4489</v>
          </cell>
          <cell r="E499" t="str">
            <v>Yes</v>
          </cell>
          <cell r="F499" t="str">
            <v>AWS - Muskegon</v>
          </cell>
          <cell r="G499" t="str">
            <v>BU-086</v>
          </cell>
          <cell r="H499" t="str">
            <v>MUSKEGAN</v>
          </cell>
          <cell r="I499" t="str">
            <v>MICHIGAN</v>
          </cell>
          <cell r="J499" t="str">
            <v>MICHIGAN DISTRICT</v>
          </cell>
          <cell r="K499" t="str">
            <v>MIDWEST</v>
          </cell>
          <cell r="L499" t="str">
            <v>MIDWEST REGION</v>
          </cell>
        </row>
        <row r="500">
          <cell r="A500" t="str">
            <v>U28</v>
          </cell>
          <cell r="B500" t="str">
            <v>U28-10-A-IL-07O-050</v>
          </cell>
          <cell r="C500">
            <v>1402</v>
          </cell>
          <cell r="D500">
            <v>4490</v>
          </cell>
          <cell r="F500" t="str">
            <v>Citiwaste Transfer</v>
          </cell>
          <cell r="G500" t="str">
            <v>BU-042</v>
          </cell>
          <cell r="H500" t="str">
            <v>PONTIAC/OTTAWA/JOLIET</v>
          </cell>
          <cell r="I500" t="str">
            <v>CHICAGO</v>
          </cell>
          <cell r="J500" t="str">
            <v>CHICAGO DISTRICT</v>
          </cell>
          <cell r="K500" t="str">
            <v>MIDWEST</v>
          </cell>
          <cell r="L500" t="str">
            <v>MIDWEST REGION</v>
          </cell>
        </row>
        <row r="501">
          <cell r="A501">
            <v>491</v>
          </cell>
          <cell r="B501" t="str">
            <v>491-10-A-MI-13O-050</v>
          </cell>
          <cell r="C501">
            <v>227</v>
          </cell>
          <cell r="D501">
            <v>4491</v>
          </cell>
          <cell r="E501" t="str">
            <v>Yes</v>
          </cell>
          <cell r="F501" t="str">
            <v>AWS - Pierson</v>
          </cell>
          <cell r="G501" t="str">
            <v>BU-084</v>
          </cell>
          <cell r="H501" t="str">
            <v>MANISTEE/PIERSON</v>
          </cell>
          <cell r="I501" t="str">
            <v>MICHIGAN</v>
          </cell>
          <cell r="J501" t="str">
            <v>MICHIGAN DISTRICT</v>
          </cell>
          <cell r="K501" t="str">
            <v>MIDWEST</v>
          </cell>
          <cell r="L501" t="str">
            <v>MIDWEST REGION</v>
          </cell>
        </row>
        <row r="502">
          <cell r="A502">
            <v>492</v>
          </cell>
          <cell r="B502" t="str">
            <v>492-10-A-WA-80O-050</v>
          </cell>
          <cell r="C502">
            <v>228</v>
          </cell>
          <cell r="D502">
            <v>4492</v>
          </cell>
          <cell r="F502" t="str">
            <v>Kent-Meridian JV Adj Company</v>
          </cell>
          <cell r="G502" t="str">
            <v>BU-269</v>
          </cell>
          <cell r="H502" t="str">
            <v>S. SEATTLE</v>
          </cell>
          <cell r="I502" t="str">
            <v>WASHINGTON</v>
          </cell>
          <cell r="J502" t="str">
            <v>WASHINGTON DISTRICT</v>
          </cell>
          <cell r="K502" t="str">
            <v>WEST</v>
          </cell>
          <cell r="L502" t="str">
            <v>WEST REGION</v>
          </cell>
        </row>
        <row r="503">
          <cell r="A503">
            <v>493</v>
          </cell>
          <cell r="B503" t="str">
            <v>493-10-A-UT-C1O-050</v>
          </cell>
          <cell r="C503">
            <v>229</v>
          </cell>
          <cell r="D503">
            <v>4493</v>
          </cell>
          <cell r="E503" t="str">
            <v>Yes</v>
          </cell>
          <cell r="F503" t="str">
            <v>AWS - Northern Utah</v>
          </cell>
          <cell r="G503" t="str">
            <v>BU-115</v>
          </cell>
          <cell r="H503" t="str">
            <v>SALT LAKE CITY / UTAH COUNTY</v>
          </cell>
          <cell r="I503" t="str">
            <v>MOUNTAIN</v>
          </cell>
          <cell r="J503" t="str">
            <v>MOUNTAIN DISTRICT</v>
          </cell>
          <cell r="K503" t="str">
            <v>WEST</v>
          </cell>
          <cell r="L503" t="str">
            <v>WEST REGION</v>
          </cell>
        </row>
        <row r="504">
          <cell r="A504">
            <v>494</v>
          </cell>
          <cell r="B504" t="str">
            <v>494-10-A-UT-C1O-050</v>
          </cell>
          <cell r="C504">
            <v>230</v>
          </cell>
          <cell r="D504">
            <v>4494</v>
          </cell>
          <cell r="E504" t="str">
            <v>Yes</v>
          </cell>
          <cell r="F504" t="str">
            <v>AWS - Summit County</v>
          </cell>
          <cell r="G504" t="str">
            <v>BU-115</v>
          </cell>
          <cell r="H504" t="str">
            <v>SALT LAKE CITY / UTAH COUNTY</v>
          </cell>
          <cell r="I504" t="str">
            <v>MOUNTAIN</v>
          </cell>
          <cell r="J504" t="str">
            <v>MOUNTAIN DISTRICT</v>
          </cell>
          <cell r="K504" t="str">
            <v>WEST</v>
          </cell>
          <cell r="L504" t="str">
            <v>WEST REGION</v>
          </cell>
        </row>
        <row r="505">
          <cell r="A505">
            <v>495</v>
          </cell>
          <cell r="B505" t="str">
            <v>495-10-A-UT-C1O-050</v>
          </cell>
          <cell r="C505">
            <v>231</v>
          </cell>
          <cell r="D505">
            <v>4495</v>
          </cell>
          <cell r="E505" t="str">
            <v>Yes</v>
          </cell>
          <cell r="F505" t="str">
            <v>AWS - Utah County</v>
          </cell>
          <cell r="G505" t="str">
            <v>BU-115</v>
          </cell>
          <cell r="H505" t="str">
            <v>SALT LAKE CITY / UTAH COUNTY</v>
          </cell>
          <cell r="I505" t="str">
            <v>MOUNTAIN</v>
          </cell>
          <cell r="J505" t="str">
            <v>MOUNTAIN DISTRICT</v>
          </cell>
          <cell r="K505" t="str">
            <v>WEST</v>
          </cell>
          <cell r="L505" t="str">
            <v>WEST REGION</v>
          </cell>
        </row>
        <row r="506">
          <cell r="A506">
            <v>496</v>
          </cell>
          <cell r="B506" t="str">
            <v>496-10-A-MN-3PO-050</v>
          </cell>
          <cell r="C506">
            <v>232</v>
          </cell>
          <cell r="D506">
            <v>4496</v>
          </cell>
          <cell r="E506" t="str">
            <v>Yes</v>
          </cell>
          <cell r="F506" t="str">
            <v>AWS - Exp Roll-Off-Twin Cities</v>
          </cell>
          <cell r="G506" t="str">
            <v>BU-047</v>
          </cell>
          <cell r="H506" t="str">
            <v>ST. PAUL</v>
          </cell>
          <cell r="I506" t="str">
            <v>MINNESOTA</v>
          </cell>
          <cell r="J506" t="str">
            <v>MINNESOTA DISTRICT</v>
          </cell>
          <cell r="K506" t="str">
            <v>MIDWEST</v>
          </cell>
          <cell r="L506" t="str">
            <v>MIDWEST REGION</v>
          </cell>
        </row>
        <row r="507">
          <cell r="A507">
            <v>497</v>
          </cell>
          <cell r="B507" t="str">
            <v>497-10-A-MO-A2O-050</v>
          </cell>
          <cell r="C507">
            <v>233</v>
          </cell>
          <cell r="D507">
            <v>4497</v>
          </cell>
          <cell r="E507" t="str">
            <v>Yes</v>
          </cell>
          <cell r="F507" t="str">
            <v>AWS - Liberty</v>
          </cell>
          <cell r="G507" t="str">
            <v>BU-096</v>
          </cell>
          <cell r="H507" t="str">
            <v>KANSAS CITY</v>
          </cell>
          <cell r="I507" t="str">
            <v>W MO/OK</v>
          </cell>
          <cell r="J507" t="str">
            <v>W MISSOURI/OKLAHOMA DISTRICT</v>
          </cell>
          <cell r="K507" t="str">
            <v>MIDWEST</v>
          </cell>
          <cell r="L507" t="str">
            <v>MIDWEST REGION</v>
          </cell>
        </row>
        <row r="508">
          <cell r="A508">
            <v>498</v>
          </cell>
          <cell r="B508" t="str">
            <v>498-10-A-TX-8ZO-050</v>
          </cell>
          <cell r="C508">
            <v>234</v>
          </cell>
          <cell r="D508">
            <v>4498</v>
          </cell>
          <cell r="F508" t="str">
            <v>Houston Container Maintainence</v>
          </cell>
          <cell r="G508" t="str">
            <v>BU-057</v>
          </cell>
          <cell r="H508" t="str">
            <v>HOUSTON POST COLLECTION</v>
          </cell>
          <cell r="I508" t="str">
            <v>HOUSTON</v>
          </cell>
          <cell r="J508" t="str">
            <v>HOUSTON DISTRICT</v>
          </cell>
          <cell r="K508" t="str">
            <v>SOUTH</v>
          </cell>
          <cell r="L508" t="str">
            <v>SOUTH REGION</v>
          </cell>
        </row>
        <row r="509">
          <cell r="A509">
            <v>499</v>
          </cell>
          <cell r="B509" t="str">
            <v>499-10-A-MN-6UO-050</v>
          </cell>
          <cell r="C509">
            <v>235</v>
          </cell>
          <cell r="D509">
            <v>4499</v>
          </cell>
          <cell r="E509" t="str">
            <v>Yes</v>
          </cell>
          <cell r="F509" t="str">
            <v>PSI Waste Systems - Idaho Fall</v>
          </cell>
          <cell r="G509" t="str">
            <v>BU-116</v>
          </cell>
          <cell r="H509" t="str">
            <v>BOISE</v>
          </cell>
          <cell r="I509" t="str">
            <v>ORIDMT</v>
          </cell>
          <cell r="J509" t="str">
            <v>OREGON-IDAHO-MONTANA DISTRICT</v>
          </cell>
          <cell r="K509" t="str">
            <v>WEST</v>
          </cell>
          <cell r="L509" t="str">
            <v>WEST REGION</v>
          </cell>
        </row>
        <row r="510">
          <cell r="A510">
            <v>500</v>
          </cell>
          <cell r="B510" t="str">
            <v>500-10-A-MN-6UO-050</v>
          </cell>
          <cell r="C510">
            <v>236</v>
          </cell>
          <cell r="D510">
            <v>4500</v>
          </cell>
          <cell r="E510" t="str">
            <v>Yes</v>
          </cell>
          <cell r="F510" t="str">
            <v>Wood River Rubbish</v>
          </cell>
          <cell r="G510" t="str">
            <v>BU-116</v>
          </cell>
          <cell r="H510" t="str">
            <v>BOISE</v>
          </cell>
          <cell r="I510" t="str">
            <v>ORIDMT</v>
          </cell>
          <cell r="J510" t="str">
            <v>OREGON-IDAHO-MONTANA DISTRICT</v>
          </cell>
          <cell r="K510" t="str">
            <v>WEST</v>
          </cell>
          <cell r="L510" t="str">
            <v>WEST REGION</v>
          </cell>
        </row>
        <row r="511">
          <cell r="A511">
            <v>501</v>
          </cell>
          <cell r="B511" t="str">
            <v>501-10-A-KS-06O-050</v>
          </cell>
          <cell r="C511">
            <v>237</v>
          </cell>
          <cell r="D511">
            <v>4501</v>
          </cell>
          <cell r="E511" t="str">
            <v>Yes</v>
          </cell>
          <cell r="F511" t="str">
            <v>AWS - Kansas City</v>
          </cell>
          <cell r="G511" t="str">
            <v>BU-096</v>
          </cell>
          <cell r="H511" t="str">
            <v>KANSAS CITY</v>
          </cell>
          <cell r="I511" t="str">
            <v>W MO/OK</v>
          </cell>
          <cell r="J511" t="str">
            <v>W MISSOURI/OKLAHOMA DISTRICT</v>
          </cell>
          <cell r="K511" t="str">
            <v>MIDWEST</v>
          </cell>
          <cell r="L511" t="str">
            <v>MIDWEST REGION</v>
          </cell>
        </row>
        <row r="512">
          <cell r="A512" t="str">
            <v>U29</v>
          </cell>
          <cell r="B512" t="str">
            <v>U29-10-A-MO-06O-050</v>
          </cell>
          <cell r="C512">
            <v>1403</v>
          </cell>
          <cell r="D512">
            <v>4502</v>
          </cell>
          <cell r="F512" t="str">
            <v>Jackson Transfer</v>
          </cell>
          <cell r="G512" t="str">
            <v>BU-106</v>
          </cell>
          <cell r="H512" t="str">
            <v>SOUTHEAST MISSOURI</v>
          </cell>
          <cell r="I512" t="str">
            <v>STL METRO</v>
          </cell>
          <cell r="J512" t="str">
            <v>ST LOUIS METRO DISTRICT</v>
          </cell>
          <cell r="K512" t="str">
            <v>MIDWEST</v>
          </cell>
          <cell r="L512" t="str">
            <v>MIDWEST REGION</v>
          </cell>
        </row>
        <row r="513">
          <cell r="A513" t="str">
            <v>U31</v>
          </cell>
          <cell r="B513" t="str">
            <v>U31-10-A-TN-9BO-050</v>
          </cell>
          <cell r="C513">
            <v>1404</v>
          </cell>
          <cell r="D513">
            <v>4503</v>
          </cell>
          <cell r="F513" t="str">
            <v>AAA MSW Transfer</v>
          </cell>
          <cell r="G513" t="str">
            <v>BU-145</v>
          </cell>
          <cell r="H513" t="str">
            <v>NASHVILLE HAULING</v>
          </cell>
          <cell r="I513" t="str">
            <v>KENTUCKYTN</v>
          </cell>
          <cell r="J513" t="str">
            <v>KENTUCKY-TENNESSEE DISTRICT</v>
          </cell>
          <cell r="K513" t="str">
            <v>MIDWEST</v>
          </cell>
          <cell r="L513" t="str">
            <v>MIDWEST REGION</v>
          </cell>
        </row>
        <row r="514">
          <cell r="A514" t="str">
            <v>U32</v>
          </cell>
          <cell r="B514" t="str">
            <v>U32-10-A-TN-9BO-050</v>
          </cell>
          <cell r="C514">
            <v>1405</v>
          </cell>
          <cell r="D514">
            <v>4504</v>
          </cell>
          <cell r="F514" t="str">
            <v>ISWA Transfer Stations</v>
          </cell>
          <cell r="G514" t="str">
            <v>BU-197</v>
          </cell>
          <cell r="H514" t="str">
            <v>MURFREESBORO</v>
          </cell>
          <cell r="I514" t="str">
            <v>KENTUCKYTN</v>
          </cell>
          <cell r="J514" t="str">
            <v>KENTUCKY-TENNESSEE DISTRICT</v>
          </cell>
          <cell r="K514" t="str">
            <v>MIDWEST</v>
          </cell>
          <cell r="L514" t="str">
            <v>MIDWEST REGION</v>
          </cell>
        </row>
        <row r="515">
          <cell r="A515" t="str">
            <v>U33</v>
          </cell>
          <cell r="B515" t="str">
            <v>U33-10-A-AL-9BO-050</v>
          </cell>
          <cell r="C515">
            <v>1406</v>
          </cell>
          <cell r="D515">
            <v>4505</v>
          </cell>
          <cell r="F515" t="str">
            <v>Andalusia Transfer Station</v>
          </cell>
          <cell r="G515" t="str">
            <v>BU-200</v>
          </cell>
          <cell r="H515" t="str">
            <v>PENSACOLA</v>
          </cell>
          <cell r="I515" t="str">
            <v>GULFCOAST</v>
          </cell>
          <cell r="J515" t="str">
            <v>GULF COAST DISTRICT</v>
          </cell>
          <cell r="K515" t="str">
            <v>SOUTH</v>
          </cell>
          <cell r="L515" t="str">
            <v>SOUTH REGION</v>
          </cell>
        </row>
        <row r="516">
          <cell r="A516" t="str">
            <v>U34</v>
          </cell>
          <cell r="B516" t="str">
            <v>U34-10-A-FL-3PO-050</v>
          </cell>
          <cell r="C516">
            <v>1407</v>
          </cell>
          <cell r="D516">
            <v>4506</v>
          </cell>
          <cell r="F516" t="str">
            <v>Pensacola Transfer Station</v>
          </cell>
          <cell r="G516" t="str">
            <v>BU-200</v>
          </cell>
          <cell r="H516" t="str">
            <v>PENSACOLA</v>
          </cell>
          <cell r="I516" t="str">
            <v>GULFCOAST</v>
          </cell>
          <cell r="J516" t="str">
            <v>GULF COAST DISTRICT</v>
          </cell>
          <cell r="K516" t="str">
            <v>SOUTH</v>
          </cell>
          <cell r="L516" t="str">
            <v>SOUTH REGION</v>
          </cell>
        </row>
        <row r="517">
          <cell r="A517" t="str">
            <v>U35</v>
          </cell>
          <cell r="B517" t="str">
            <v>U35-10-A-AL-9BO-050</v>
          </cell>
          <cell r="C517">
            <v>1408</v>
          </cell>
          <cell r="D517">
            <v>4507</v>
          </cell>
          <cell r="F517" t="str">
            <v>Greenville(AL) Transfer</v>
          </cell>
          <cell r="G517" t="str">
            <v>BU-199</v>
          </cell>
          <cell r="H517" t="str">
            <v>SOUTH CENTRAL ALABAMA</v>
          </cell>
          <cell r="I517" t="str">
            <v>GULFCOAST</v>
          </cell>
          <cell r="J517" t="str">
            <v>GULF COAST DISTRICT</v>
          </cell>
          <cell r="K517" t="str">
            <v>SOUTH</v>
          </cell>
          <cell r="L517" t="str">
            <v>SOUTH REGION</v>
          </cell>
        </row>
        <row r="518">
          <cell r="A518" t="str">
            <v>U36</v>
          </cell>
          <cell r="B518" t="str">
            <v>U36-10-A-AL-9BO-050</v>
          </cell>
          <cell r="C518">
            <v>1409</v>
          </cell>
          <cell r="D518">
            <v>4508</v>
          </cell>
          <cell r="F518" t="str">
            <v>Mobile Transfer Station</v>
          </cell>
          <cell r="G518" t="str">
            <v>BU-198</v>
          </cell>
          <cell r="H518" t="str">
            <v>MOBILE</v>
          </cell>
          <cell r="I518" t="str">
            <v>GULFCOAST</v>
          </cell>
          <cell r="J518" t="str">
            <v>GULF COAST DISTRICT</v>
          </cell>
          <cell r="K518" t="str">
            <v>SOUTH</v>
          </cell>
          <cell r="L518" t="str">
            <v>SOUTH REGION</v>
          </cell>
        </row>
        <row r="519">
          <cell r="A519">
            <v>509</v>
          </cell>
          <cell r="B519" t="str">
            <v>509-10-A-CA-13O-050</v>
          </cell>
          <cell r="C519">
            <v>238</v>
          </cell>
          <cell r="D519">
            <v>4509</v>
          </cell>
          <cell r="E519" t="str">
            <v>Yes</v>
          </cell>
          <cell r="F519" t="str">
            <v>Pacific Waste Svcs</v>
          </cell>
          <cell r="G519" t="str">
            <v>BU-265</v>
          </cell>
          <cell r="H519" t="str">
            <v>SAN DIEGO HAULING</v>
          </cell>
          <cell r="I519" t="str">
            <v>SOCAL</v>
          </cell>
          <cell r="J519" t="str">
            <v>SOUTHERN CALIFORNIA DISTRICT</v>
          </cell>
          <cell r="K519" t="str">
            <v>WEST</v>
          </cell>
          <cell r="L519" t="str">
            <v>WEST REGION</v>
          </cell>
        </row>
        <row r="520">
          <cell r="A520" t="str">
            <v>U37</v>
          </cell>
          <cell r="B520" t="str">
            <v>U37-10-A-IA-06O-050</v>
          </cell>
          <cell r="C520">
            <v>1410</v>
          </cell>
          <cell r="D520">
            <v>4510</v>
          </cell>
          <cell r="F520" t="str">
            <v>Hawkeye Transfer</v>
          </cell>
          <cell r="G520" t="str">
            <v>BU-051</v>
          </cell>
          <cell r="H520" t="str">
            <v>BETTENDORF / CLINTON IA</v>
          </cell>
          <cell r="I520" t="str">
            <v>WILLINOIS</v>
          </cell>
          <cell r="J520" t="str">
            <v>WESTERN ILLINOIS DISTRICT</v>
          </cell>
          <cell r="K520" t="str">
            <v>MIDWEST</v>
          </cell>
          <cell r="L520" t="str">
            <v>MIDWEST REGION</v>
          </cell>
        </row>
        <row r="521">
          <cell r="A521" t="str">
            <v>U38</v>
          </cell>
          <cell r="B521" t="str">
            <v>U38-10-A-PR-6AO-050</v>
          </cell>
          <cell r="C521">
            <v>1411</v>
          </cell>
          <cell r="D521">
            <v>4511</v>
          </cell>
          <cell r="F521" t="str">
            <v>Cirda T/S</v>
          </cell>
          <cell r="G521" t="str">
            <v>BU-034</v>
          </cell>
          <cell r="H521" t="str">
            <v>SAN JUAN RESIDENTIAL</v>
          </cell>
          <cell r="I521" t="str">
            <v>PUERTORICO</v>
          </cell>
          <cell r="J521" t="str">
            <v>PUERTO RICO DISTRICT</v>
          </cell>
          <cell r="K521" t="str">
            <v>SOUTH</v>
          </cell>
          <cell r="L521" t="str">
            <v>SOUTH REGION</v>
          </cell>
        </row>
        <row r="522">
          <cell r="A522" t="str">
            <v>U39</v>
          </cell>
          <cell r="B522" t="str">
            <v>U39-10-A-ID-C1O-050</v>
          </cell>
          <cell r="C522">
            <v>1412</v>
          </cell>
          <cell r="D522">
            <v>4512</v>
          </cell>
          <cell r="F522" t="str">
            <v>Boise Transfer Station</v>
          </cell>
          <cell r="G522" t="str">
            <v>BU-116</v>
          </cell>
          <cell r="H522" t="str">
            <v>BOISE</v>
          </cell>
          <cell r="I522" t="str">
            <v>ORIDMT</v>
          </cell>
          <cell r="J522" t="str">
            <v>OREGON-IDAHO-MONTANA DISTRICT</v>
          </cell>
          <cell r="K522" t="str">
            <v>WEST</v>
          </cell>
          <cell r="L522" t="str">
            <v>WEST REGION</v>
          </cell>
        </row>
        <row r="523">
          <cell r="A523" t="str">
            <v>U41</v>
          </cell>
          <cell r="B523" t="str">
            <v>U41-10-A-IL-2BO-050</v>
          </cell>
          <cell r="C523">
            <v>1414</v>
          </cell>
          <cell r="D523">
            <v>4513</v>
          </cell>
          <cell r="F523" t="str">
            <v>Bloomington Transfer</v>
          </cell>
          <cell r="G523" t="str">
            <v>BU-028</v>
          </cell>
          <cell r="H523" t="str">
            <v>BLOOMINGTON</v>
          </cell>
          <cell r="I523" t="str">
            <v>WILLINOIS</v>
          </cell>
          <cell r="J523" t="str">
            <v>WESTERN ILLINOIS DISTRICT</v>
          </cell>
          <cell r="K523" t="str">
            <v>MIDWEST</v>
          </cell>
          <cell r="L523" t="str">
            <v>MIDWEST REGION</v>
          </cell>
        </row>
        <row r="524">
          <cell r="A524">
            <v>514</v>
          </cell>
          <cell r="B524" t="str">
            <v>514-10-A-AZ-07O-050</v>
          </cell>
          <cell r="C524">
            <v>239</v>
          </cell>
          <cell r="D524">
            <v>4514</v>
          </cell>
          <cell r="F524" t="str">
            <v>Chandler L/F</v>
          </cell>
          <cell r="G524" t="str">
            <v>BU-240</v>
          </cell>
          <cell r="H524" t="str">
            <v>EAST PHOENIX</v>
          </cell>
          <cell r="I524" t="str">
            <v>ARIZONA</v>
          </cell>
          <cell r="J524" t="str">
            <v>ARIZONA DISTRICT</v>
          </cell>
          <cell r="K524" t="str">
            <v>WEST</v>
          </cell>
          <cell r="L524" t="str">
            <v>WEST REGION</v>
          </cell>
        </row>
        <row r="525">
          <cell r="A525">
            <v>515</v>
          </cell>
          <cell r="B525" t="str">
            <v>515-10-A-AZ-63O-050</v>
          </cell>
          <cell r="C525">
            <v>240</v>
          </cell>
          <cell r="D525">
            <v>4515</v>
          </cell>
          <cell r="F525" t="str">
            <v>Queen Creek L/F</v>
          </cell>
          <cell r="G525" t="str">
            <v>BU-240</v>
          </cell>
          <cell r="H525" t="str">
            <v>EAST PHOENIX</v>
          </cell>
          <cell r="I525" t="str">
            <v>ARIZONA</v>
          </cell>
          <cell r="J525" t="str">
            <v>ARIZONA DISTRICT</v>
          </cell>
          <cell r="K525" t="str">
            <v>WEST</v>
          </cell>
          <cell r="L525" t="str">
            <v>WEST REGION</v>
          </cell>
        </row>
        <row r="526">
          <cell r="A526">
            <v>516</v>
          </cell>
          <cell r="B526" t="str">
            <v>516-10-A-AZ-6UO-050</v>
          </cell>
          <cell r="C526">
            <v>241</v>
          </cell>
          <cell r="D526">
            <v>4516</v>
          </cell>
          <cell r="E526" t="str">
            <v>Yes</v>
          </cell>
          <cell r="F526" t="str">
            <v>AWS - Page</v>
          </cell>
          <cell r="G526" t="str">
            <v>BU-114</v>
          </cell>
          <cell r="H526" t="str">
            <v>WESTERN UTAH</v>
          </cell>
          <cell r="I526" t="str">
            <v>MOUNTAIN</v>
          </cell>
          <cell r="J526" t="str">
            <v>MOUNTAIN DISTRICT</v>
          </cell>
          <cell r="K526" t="str">
            <v>WEST</v>
          </cell>
          <cell r="L526" t="str">
            <v>WEST REGION</v>
          </cell>
        </row>
        <row r="527">
          <cell r="A527" t="str">
            <v>U42</v>
          </cell>
          <cell r="B527" t="str">
            <v>U42-10-A-CA-9VO-050</v>
          </cell>
          <cell r="C527">
            <v>1415</v>
          </cell>
          <cell r="D527">
            <v>4517</v>
          </cell>
          <cell r="F527" t="str">
            <v>Palomar Transfer Station</v>
          </cell>
          <cell r="G527" t="str">
            <v>BU-263</v>
          </cell>
          <cell r="H527" t="str">
            <v>SAN DIEGO LANDFILLS</v>
          </cell>
          <cell r="I527" t="str">
            <v>SOCAL</v>
          </cell>
          <cell r="J527" t="str">
            <v>SOUTHERN CALIFORNIA DISTRICT</v>
          </cell>
          <cell r="K527" t="str">
            <v>WEST</v>
          </cell>
          <cell r="L527" t="str">
            <v>WEST REGION</v>
          </cell>
        </row>
        <row r="528">
          <cell r="A528" t="str">
            <v>U43</v>
          </cell>
          <cell r="B528" t="str">
            <v>U43-10-A-SC-06O-050</v>
          </cell>
          <cell r="C528">
            <v>1416</v>
          </cell>
          <cell r="D528">
            <v>4518</v>
          </cell>
          <cell r="F528" t="str">
            <v>Newberry T/S</v>
          </cell>
          <cell r="G528" t="str">
            <v>BU-147</v>
          </cell>
          <cell r="H528" t="str">
            <v>COLUMBIA MARKET/LEE COUNTY</v>
          </cell>
          <cell r="I528" t="str">
            <v>CAROLINAS</v>
          </cell>
          <cell r="J528" t="str">
            <v>CAROLINAS DISTRICT</v>
          </cell>
          <cell r="K528" t="str">
            <v>EAST</v>
          </cell>
          <cell r="L528" t="str">
            <v>EAST REGION</v>
          </cell>
        </row>
        <row r="529">
          <cell r="A529" t="str">
            <v>U47</v>
          </cell>
          <cell r="B529" t="str">
            <v>U47-10-A-NC-9BO-050</v>
          </cell>
          <cell r="C529">
            <v>1420</v>
          </cell>
          <cell r="D529">
            <v>4519</v>
          </cell>
          <cell r="F529" t="str">
            <v>Cary Transfer</v>
          </cell>
          <cell r="G529" t="str">
            <v>BU-157</v>
          </cell>
          <cell r="H529" t="str">
            <v>RALEIGH / DURHAM</v>
          </cell>
          <cell r="I529" t="str">
            <v>CAROLINAS</v>
          </cell>
          <cell r="J529" t="str">
            <v>CAROLINAS DISTRICT</v>
          </cell>
          <cell r="K529" t="str">
            <v>EAST</v>
          </cell>
          <cell r="L529" t="str">
            <v>EAST REGION</v>
          </cell>
        </row>
        <row r="530">
          <cell r="A530" t="str">
            <v>U48</v>
          </cell>
          <cell r="B530" t="str">
            <v>U48-10-A-OK-13O-050</v>
          </cell>
          <cell r="C530">
            <v>1421</v>
          </cell>
          <cell r="D530">
            <v>4520</v>
          </cell>
          <cell r="F530" t="str">
            <v>Clinton Transfer Station</v>
          </cell>
          <cell r="G530" t="str">
            <v>BU-019</v>
          </cell>
          <cell r="H530" t="str">
            <v>OKLAHOMA CITY</v>
          </cell>
          <cell r="I530" t="str">
            <v>W MO/OK</v>
          </cell>
          <cell r="J530" t="str">
            <v>W MISSOURI/OKLAHOMA DISTRICT</v>
          </cell>
          <cell r="K530" t="str">
            <v>MIDWEST</v>
          </cell>
          <cell r="L530" t="str">
            <v>MIDWEST REGION</v>
          </cell>
        </row>
        <row r="531">
          <cell r="A531" t="str">
            <v>U49</v>
          </cell>
          <cell r="B531" t="str">
            <v>U49-10-A-OK-13O-050</v>
          </cell>
          <cell r="C531">
            <v>1422</v>
          </cell>
          <cell r="D531">
            <v>4521</v>
          </cell>
          <cell r="F531" t="str">
            <v>Weatherford Transfer Station</v>
          </cell>
          <cell r="G531" t="str">
            <v>BU-019</v>
          </cell>
          <cell r="H531" t="str">
            <v>OKLAHOMA CITY</v>
          </cell>
          <cell r="I531" t="str">
            <v>W MO/OK</v>
          </cell>
          <cell r="J531" t="str">
            <v>W MISSOURI/OKLAHOMA DISTRICT</v>
          </cell>
          <cell r="K531" t="str">
            <v>MIDWEST</v>
          </cell>
          <cell r="L531" t="str">
            <v>MIDWEST REGION</v>
          </cell>
        </row>
        <row r="532">
          <cell r="A532">
            <v>522</v>
          </cell>
          <cell r="B532" t="str">
            <v>522-10-A-AZ-3QO-050</v>
          </cell>
          <cell r="C532">
            <v>242</v>
          </cell>
          <cell r="D532">
            <v>4522</v>
          </cell>
          <cell r="F532" t="str">
            <v>Mojave County L/F</v>
          </cell>
          <cell r="G532" t="str">
            <v>BU-242</v>
          </cell>
          <cell r="H532" t="str">
            <v>WESTERN ARIZONA</v>
          </cell>
          <cell r="I532" t="str">
            <v>ARIZONA</v>
          </cell>
          <cell r="J532" t="str">
            <v>ARIZONA DISTRICT</v>
          </cell>
          <cell r="K532" t="str">
            <v>WEST</v>
          </cell>
          <cell r="L532" t="str">
            <v>WEST REGION</v>
          </cell>
        </row>
        <row r="533">
          <cell r="A533">
            <v>523</v>
          </cell>
          <cell r="B533" t="str">
            <v>523-10-A-TX-13O-050</v>
          </cell>
          <cell r="C533">
            <v>243</v>
          </cell>
          <cell r="D533">
            <v>4523</v>
          </cell>
          <cell r="E533" t="str">
            <v>Yes</v>
          </cell>
          <cell r="F533" t="str">
            <v>AWS - Hutchins</v>
          </cell>
          <cell r="G533" t="str">
            <v>BU-014</v>
          </cell>
          <cell r="H533" t="str">
            <v>S. DALLAS / ITASCA</v>
          </cell>
          <cell r="I533" t="str">
            <v>DFW/WESTTX</v>
          </cell>
          <cell r="J533" t="str">
            <v>DFW/WEST TEXAS DISTIRCT</v>
          </cell>
          <cell r="K533" t="str">
            <v>SOUTH</v>
          </cell>
          <cell r="L533" t="str">
            <v>SOUTH REGION</v>
          </cell>
        </row>
        <row r="534">
          <cell r="A534">
            <v>524</v>
          </cell>
          <cell r="B534" t="str">
            <v>524-10-A-TX-58O-050</v>
          </cell>
          <cell r="C534">
            <v>244</v>
          </cell>
          <cell r="D534">
            <v>4524</v>
          </cell>
          <cell r="F534" t="str">
            <v>Trinity Oaks L/F</v>
          </cell>
          <cell r="G534" t="str">
            <v>BU-982</v>
          </cell>
          <cell r="H534" t="str">
            <v>NON-OP DALLAS FORT WORTH</v>
          </cell>
          <cell r="I534" t="str">
            <v>DFW/WESTTX</v>
          </cell>
          <cell r="J534" t="str">
            <v>DFW/WEST TEXAS DISTIRCT</v>
          </cell>
          <cell r="K534" t="str">
            <v>SOUTH</v>
          </cell>
          <cell r="L534" t="str">
            <v>SOUTH REGION</v>
          </cell>
        </row>
        <row r="535">
          <cell r="A535">
            <v>525</v>
          </cell>
          <cell r="B535" t="str">
            <v>525-10-A-TX-1XO-050</v>
          </cell>
          <cell r="C535">
            <v>245</v>
          </cell>
          <cell r="D535">
            <v>4525</v>
          </cell>
          <cell r="F535" t="str">
            <v>Camelot L/F</v>
          </cell>
          <cell r="G535" t="str">
            <v>BU-015</v>
          </cell>
          <cell r="H535" t="str">
            <v>DALLAS FTWORTH POST COLLECTION</v>
          </cell>
          <cell r="I535" t="str">
            <v>DFW/WESTTX</v>
          </cell>
          <cell r="J535" t="str">
            <v>DFW/WEST TEXAS DISTIRCT</v>
          </cell>
          <cell r="K535" t="str">
            <v>SOUTH</v>
          </cell>
          <cell r="L535" t="str">
            <v>SOUTH REGION</v>
          </cell>
        </row>
        <row r="536">
          <cell r="A536">
            <v>526</v>
          </cell>
          <cell r="B536" t="str">
            <v>526-10-A-AZ-07O-050</v>
          </cell>
          <cell r="C536">
            <v>246</v>
          </cell>
          <cell r="D536">
            <v>4526</v>
          </cell>
          <cell r="F536" t="str">
            <v>Lake Havasu Landfill</v>
          </cell>
          <cell r="G536" t="str">
            <v>BU-242</v>
          </cell>
          <cell r="H536" t="str">
            <v>WESTERN ARIZONA</v>
          </cell>
          <cell r="I536" t="str">
            <v>ARIZONA</v>
          </cell>
          <cell r="J536" t="str">
            <v>ARIZONA DISTRICT</v>
          </cell>
          <cell r="K536" t="str">
            <v>WEST</v>
          </cell>
          <cell r="L536" t="str">
            <v>WEST REGION</v>
          </cell>
        </row>
        <row r="537">
          <cell r="A537">
            <v>527</v>
          </cell>
          <cell r="B537" t="str">
            <v>527-10-A-AZ-07O-050</v>
          </cell>
          <cell r="C537">
            <v>247</v>
          </cell>
          <cell r="D537">
            <v>4527</v>
          </cell>
          <cell r="E537" t="str">
            <v>Yes</v>
          </cell>
          <cell r="F537" t="str">
            <v>AWS - Lake Havasu</v>
          </cell>
          <cell r="G537" t="str">
            <v>BU-242</v>
          </cell>
          <cell r="H537" t="str">
            <v>WESTERN ARIZONA</v>
          </cell>
          <cell r="I537" t="str">
            <v>ARIZONA</v>
          </cell>
          <cell r="J537" t="str">
            <v>ARIZONA DISTRICT</v>
          </cell>
          <cell r="K537" t="str">
            <v>WEST</v>
          </cell>
          <cell r="L537" t="str">
            <v>WEST REGION</v>
          </cell>
        </row>
        <row r="538">
          <cell r="A538" t="str">
            <v>U50</v>
          </cell>
          <cell r="B538" t="str">
            <v>U50-10-A-TX-8ZO-050</v>
          </cell>
          <cell r="C538">
            <v>1423</v>
          </cell>
          <cell r="D538">
            <v>4528</v>
          </cell>
          <cell r="F538" t="str">
            <v>Lubbock Transfer/Recyclery</v>
          </cell>
          <cell r="G538" t="str">
            <v>BU-021</v>
          </cell>
          <cell r="H538" t="str">
            <v>WEST TEXAS</v>
          </cell>
          <cell r="I538" t="str">
            <v>DFW/WESTTX</v>
          </cell>
          <cell r="J538" t="str">
            <v>DFW/WEST TEXAS DISTIRCT</v>
          </cell>
          <cell r="K538" t="str">
            <v>SOUTH</v>
          </cell>
          <cell r="L538" t="str">
            <v>SOUTH REGION</v>
          </cell>
        </row>
        <row r="539">
          <cell r="A539">
            <v>529</v>
          </cell>
          <cell r="B539" t="str">
            <v>529-10-A-CA-13O-050</v>
          </cell>
          <cell r="C539">
            <v>248</v>
          </cell>
          <cell r="D539">
            <v>4529</v>
          </cell>
          <cell r="E539" t="str">
            <v>Yes</v>
          </cell>
          <cell r="F539" t="str">
            <v>AWS - San Diego</v>
          </cell>
          <cell r="G539" t="str">
            <v>BU-265</v>
          </cell>
          <cell r="H539" t="str">
            <v>SAN DIEGO HAULING</v>
          </cell>
          <cell r="I539" t="str">
            <v>SOCAL</v>
          </cell>
          <cell r="J539" t="str">
            <v>SOUTHERN CALIFORNIA DISTRICT</v>
          </cell>
          <cell r="K539" t="str">
            <v>WEST</v>
          </cell>
          <cell r="L539" t="str">
            <v>WEST REGION</v>
          </cell>
        </row>
        <row r="540">
          <cell r="A540">
            <v>530</v>
          </cell>
          <cell r="B540" t="str">
            <v>530-10-A-CA-64O-050</v>
          </cell>
          <cell r="C540">
            <v>249</v>
          </cell>
          <cell r="D540">
            <v>4530</v>
          </cell>
          <cell r="F540" t="str">
            <v>Sycamore L/F</v>
          </cell>
          <cell r="G540" t="str">
            <v>BU-263</v>
          </cell>
          <cell r="H540" t="str">
            <v>SAN DIEGO LANDFILLS</v>
          </cell>
          <cell r="I540" t="str">
            <v>SOCAL</v>
          </cell>
          <cell r="J540" t="str">
            <v>SOUTHERN CALIFORNIA DISTRICT</v>
          </cell>
          <cell r="K540" t="str">
            <v>WEST</v>
          </cell>
          <cell r="L540" t="str">
            <v>WEST REGION</v>
          </cell>
        </row>
        <row r="541">
          <cell r="A541">
            <v>531</v>
          </cell>
          <cell r="B541" t="str">
            <v>531-10-A-CA-65O-050</v>
          </cell>
          <cell r="C541">
            <v>250</v>
          </cell>
          <cell r="D541">
            <v>4531</v>
          </cell>
          <cell r="F541" t="str">
            <v>Otay L/F</v>
          </cell>
          <cell r="G541" t="str">
            <v>BU-263</v>
          </cell>
          <cell r="H541" t="str">
            <v>SAN DIEGO LANDFILLS</v>
          </cell>
          <cell r="I541" t="str">
            <v>SOCAL</v>
          </cell>
          <cell r="J541" t="str">
            <v>SOUTHERN CALIFORNIA DISTRICT</v>
          </cell>
          <cell r="K541" t="str">
            <v>WEST</v>
          </cell>
          <cell r="L541" t="str">
            <v>WEST REGION</v>
          </cell>
        </row>
        <row r="542">
          <cell r="A542">
            <v>532</v>
          </cell>
          <cell r="B542" t="str">
            <v>532-10-A-CA-66O-050</v>
          </cell>
          <cell r="C542">
            <v>251</v>
          </cell>
          <cell r="D542">
            <v>4532</v>
          </cell>
          <cell r="F542" t="str">
            <v>Ramona L/F</v>
          </cell>
          <cell r="G542" t="str">
            <v>BU-263</v>
          </cell>
          <cell r="H542" t="str">
            <v>SAN DIEGO LANDFILLS</v>
          </cell>
          <cell r="I542" t="str">
            <v>SOCAL</v>
          </cell>
          <cell r="J542" t="str">
            <v>SOUTHERN CALIFORNIA DISTRICT</v>
          </cell>
          <cell r="K542" t="str">
            <v>WEST</v>
          </cell>
          <cell r="L542" t="str">
            <v>WEST REGION</v>
          </cell>
        </row>
        <row r="543">
          <cell r="A543">
            <v>533</v>
          </cell>
          <cell r="B543" t="str">
            <v>533-10-A-CA-67O-050</v>
          </cell>
          <cell r="C543">
            <v>252</v>
          </cell>
          <cell r="D543">
            <v>4533</v>
          </cell>
          <cell r="F543" t="str">
            <v>Borrego Springs L/F</v>
          </cell>
          <cell r="G543" t="str">
            <v>BU-263</v>
          </cell>
          <cell r="H543" t="str">
            <v>SAN DIEGO LANDFILLS</v>
          </cell>
          <cell r="I543" t="str">
            <v>SOCAL</v>
          </cell>
          <cell r="J543" t="str">
            <v>SOUTHERN CALIFORNIA DISTRICT</v>
          </cell>
          <cell r="K543" t="str">
            <v>WEST</v>
          </cell>
          <cell r="L543" t="str">
            <v>WEST REGION</v>
          </cell>
        </row>
        <row r="544">
          <cell r="A544">
            <v>534</v>
          </cell>
          <cell r="B544" t="str">
            <v>534-10-A-CO-A6O-050</v>
          </cell>
          <cell r="C544">
            <v>253</v>
          </cell>
          <cell r="D544">
            <v>4534</v>
          </cell>
          <cell r="F544" t="str">
            <v>Denver Regional L/F South</v>
          </cell>
          <cell r="G544" t="str">
            <v>BU-192</v>
          </cell>
          <cell r="H544" t="str">
            <v>NON-OP COLORADO</v>
          </cell>
          <cell r="I544" t="str">
            <v>MOUNTAIN</v>
          </cell>
          <cell r="J544" t="str">
            <v>MOUNTAIN DISTRICT</v>
          </cell>
          <cell r="K544" t="str">
            <v>WEST</v>
          </cell>
          <cell r="L544" t="str">
            <v>WEST REGION</v>
          </cell>
        </row>
        <row r="545">
          <cell r="A545">
            <v>535</v>
          </cell>
          <cell r="B545" t="str">
            <v>535-10-A-CO-07O-050</v>
          </cell>
          <cell r="C545">
            <v>254</v>
          </cell>
          <cell r="D545">
            <v>4535</v>
          </cell>
          <cell r="E545" t="str">
            <v>Yes</v>
          </cell>
          <cell r="F545" t="str">
            <v>AWS - Denver</v>
          </cell>
          <cell r="G545" t="str">
            <v>BU-070</v>
          </cell>
          <cell r="H545" t="str">
            <v>DENVER HAULING</v>
          </cell>
          <cell r="I545" t="str">
            <v>MOUNTAIN</v>
          </cell>
          <cell r="J545" t="str">
            <v>MOUNTAIN DISTRICT</v>
          </cell>
          <cell r="K545" t="str">
            <v>WEST</v>
          </cell>
          <cell r="L545" t="str">
            <v>WEST REGION</v>
          </cell>
        </row>
        <row r="546">
          <cell r="A546">
            <v>536</v>
          </cell>
          <cell r="B546" t="str">
            <v>536-10-A-TX-59O-050</v>
          </cell>
          <cell r="C546">
            <v>255</v>
          </cell>
          <cell r="D546">
            <v>4536</v>
          </cell>
          <cell r="F546" t="str">
            <v>Turkey Creek L/F</v>
          </cell>
          <cell r="G546" t="str">
            <v>BU-015</v>
          </cell>
          <cell r="H546" t="str">
            <v>DALLAS FTWORTH POST COLLECTION</v>
          </cell>
          <cell r="I546" t="str">
            <v>DFW/WESTTX</v>
          </cell>
          <cell r="J546" t="str">
            <v>DFW/WEST TEXAS DISTIRCT</v>
          </cell>
          <cell r="K546" t="str">
            <v>SOUTH</v>
          </cell>
          <cell r="L546" t="str">
            <v>SOUTH REGION</v>
          </cell>
        </row>
        <row r="547">
          <cell r="A547">
            <v>537</v>
          </cell>
          <cell r="B547" t="str">
            <v>537-10-A-TX-60O-050</v>
          </cell>
          <cell r="C547">
            <v>256</v>
          </cell>
          <cell r="D547">
            <v>4537</v>
          </cell>
          <cell r="F547" t="str">
            <v>Ft.Worth L/F</v>
          </cell>
          <cell r="G547" t="str">
            <v>BU-982</v>
          </cell>
          <cell r="H547" t="str">
            <v>NON-OP DALLAS FORT WORTH</v>
          </cell>
          <cell r="I547" t="str">
            <v>DFW/WESTTX</v>
          </cell>
          <cell r="J547" t="str">
            <v>DFW/WEST TEXAS DISTIRCT</v>
          </cell>
          <cell r="K547" t="str">
            <v>SOUTH</v>
          </cell>
          <cell r="L547" t="str">
            <v>SOUTH REGION</v>
          </cell>
        </row>
        <row r="548">
          <cell r="A548">
            <v>538</v>
          </cell>
          <cell r="B548" t="str">
            <v>538-10-A-TX-13O-050</v>
          </cell>
          <cell r="C548">
            <v>257</v>
          </cell>
          <cell r="D548">
            <v>4538</v>
          </cell>
          <cell r="E548" t="str">
            <v>Yes</v>
          </cell>
          <cell r="F548" t="str">
            <v>AWS - Ft. Worth</v>
          </cell>
          <cell r="G548" t="str">
            <v>BU-017</v>
          </cell>
          <cell r="H548" t="str">
            <v>FT WORTH</v>
          </cell>
          <cell r="I548" t="str">
            <v>DFW/WESTTX</v>
          </cell>
          <cell r="J548" t="str">
            <v>DFW/WEST TEXAS DISTIRCT</v>
          </cell>
          <cell r="K548" t="str">
            <v>SOUTH</v>
          </cell>
          <cell r="L548" t="str">
            <v>SOUTH REGION</v>
          </cell>
        </row>
        <row r="549">
          <cell r="A549" t="str">
            <v>U52</v>
          </cell>
          <cell r="B549" t="str">
            <v>U52-10-A-IL-2LO-050</v>
          </cell>
          <cell r="C549">
            <v>1425</v>
          </cell>
          <cell r="D549">
            <v>4539</v>
          </cell>
          <cell r="F549" t="str">
            <v>D &amp; L Transfer Station</v>
          </cell>
          <cell r="G549" t="str">
            <v>BU-969</v>
          </cell>
          <cell r="H549" t="str">
            <v>NON-OP ST. LOUIS</v>
          </cell>
          <cell r="I549" t="str">
            <v>STL METRO</v>
          </cell>
          <cell r="J549" t="str">
            <v>ST LOUIS METRO DISTRICT</v>
          </cell>
          <cell r="K549" t="str">
            <v>MIDWEST</v>
          </cell>
          <cell r="L549" t="str">
            <v>MIDWEST REGION</v>
          </cell>
        </row>
        <row r="550">
          <cell r="A550">
            <v>540</v>
          </cell>
          <cell r="B550" t="str">
            <v>540-10-A-TX-61O-050</v>
          </cell>
          <cell r="C550">
            <v>258</v>
          </cell>
          <cell r="D550">
            <v>4540</v>
          </cell>
          <cell r="F550" t="str">
            <v>Mill Creek L/F</v>
          </cell>
          <cell r="G550" t="str">
            <v>BU-982</v>
          </cell>
          <cell r="H550" t="str">
            <v>NON-OP DALLAS FORT WORTH</v>
          </cell>
          <cell r="I550" t="str">
            <v>DFW/WESTTX</v>
          </cell>
          <cell r="J550" t="str">
            <v>DFW/WEST TEXAS DISTIRCT</v>
          </cell>
          <cell r="K550" t="str">
            <v>SOUTH</v>
          </cell>
          <cell r="L550" t="str">
            <v>SOUTH REGION</v>
          </cell>
        </row>
        <row r="551">
          <cell r="A551" t="str">
            <v>U53</v>
          </cell>
          <cell r="B551" t="str">
            <v>U53-10-A-MO-06O-050</v>
          </cell>
          <cell r="C551">
            <v>1426</v>
          </cell>
          <cell r="D551">
            <v>4541</v>
          </cell>
          <cell r="F551" t="str">
            <v>Modern Sanitation Transfer</v>
          </cell>
          <cell r="G551" t="str">
            <v>BU-097</v>
          </cell>
          <cell r="H551" t="str">
            <v>JEFFERSON CITY</v>
          </cell>
          <cell r="I551" t="str">
            <v>STL METRO</v>
          </cell>
          <cell r="J551" t="str">
            <v>ST LOUIS METRO DISTRICT</v>
          </cell>
          <cell r="K551" t="str">
            <v>MIDWEST</v>
          </cell>
          <cell r="L551" t="str">
            <v>MIDWEST REGION</v>
          </cell>
        </row>
        <row r="552">
          <cell r="A552" t="str">
            <v>U54</v>
          </cell>
          <cell r="B552" t="str">
            <v>U54-10-A-MO-06O-050</v>
          </cell>
          <cell r="C552">
            <v>1427</v>
          </cell>
          <cell r="D552">
            <v>4542</v>
          </cell>
          <cell r="F552" t="str">
            <v>Springfield Transfer Station</v>
          </cell>
          <cell r="G552" t="str">
            <v>BU-099</v>
          </cell>
          <cell r="H552" t="str">
            <v>SPRINGFIELD MO</v>
          </cell>
          <cell r="I552" t="str">
            <v>W MO/OK</v>
          </cell>
          <cell r="J552" t="str">
            <v>W MISSOURI/OKLAHOMA DISTRICT</v>
          </cell>
          <cell r="K552" t="str">
            <v>MIDWEST</v>
          </cell>
          <cell r="L552" t="str">
            <v>MIDWEST REGION</v>
          </cell>
        </row>
        <row r="553">
          <cell r="A553" t="str">
            <v>U55</v>
          </cell>
          <cell r="B553" t="str">
            <v>U55-10-A-MO-06O-050</v>
          </cell>
          <cell r="C553">
            <v>1428</v>
          </cell>
          <cell r="D553">
            <v>4543</v>
          </cell>
          <cell r="F553" t="str">
            <v>Reeds Springs Transfer</v>
          </cell>
          <cell r="G553" t="str">
            <v>BU-099</v>
          </cell>
          <cell r="H553" t="str">
            <v>SPRINGFIELD MO</v>
          </cell>
          <cell r="I553" t="str">
            <v>W MO/OK</v>
          </cell>
          <cell r="J553" t="str">
            <v>W MISSOURI/OKLAHOMA DISTRICT</v>
          </cell>
          <cell r="K553" t="str">
            <v>MIDWEST</v>
          </cell>
          <cell r="L553" t="str">
            <v>MIDWEST REGION</v>
          </cell>
        </row>
        <row r="554">
          <cell r="A554" t="str">
            <v>U56</v>
          </cell>
          <cell r="B554" t="str">
            <v>U56-10-A-AR-06O-050</v>
          </cell>
          <cell r="C554">
            <v>1429</v>
          </cell>
          <cell r="D554">
            <v>4544</v>
          </cell>
          <cell r="F554" t="str">
            <v>Bella Vista Transfer</v>
          </cell>
          <cell r="G554" t="str">
            <v>BU-098</v>
          </cell>
          <cell r="H554" t="str">
            <v>SE KANSAS</v>
          </cell>
          <cell r="I554" t="str">
            <v>W MO/OK</v>
          </cell>
          <cell r="J554" t="str">
            <v>W MISSOURI/OKLAHOMA DISTRICT</v>
          </cell>
          <cell r="K554" t="str">
            <v>MIDWEST</v>
          </cell>
          <cell r="L554" t="str">
            <v>MIDWEST REGION</v>
          </cell>
        </row>
        <row r="555">
          <cell r="A555" t="str">
            <v>U58</v>
          </cell>
          <cell r="B555" t="str">
            <v>U58-10-A-KS-06O-050</v>
          </cell>
          <cell r="C555">
            <v>1431</v>
          </cell>
          <cell r="D555">
            <v>4545</v>
          </cell>
          <cell r="F555" t="str">
            <v>Galena Transfer Station</v>
          </cell>
          <cell r="G555" t="str">
            <v>BU-098</v>
          </cell>
          <cell r="H555" t="str">
            <v>SE KANSAS</v>
          </cell>
          <cell r="I555" t="str">
            <v>W MO/OK</v>
          </cell>
          <cell r="J555" t="str">
            <v>W MISSOURI/OKLAHOMA DISTRICT</v>
          </cell>
          <cell r="K555" t="str">
            <v>MIDWEST</v>
          </cell>
          <cell r="L555" t="str">
            <v>MIDWEST REGION</v>
          </cell>
        </row>
        <row r="556">
          <cell r="A556" t="str">
            <v>U63</v>
          </cell>
          <cell r="B556" t="str">
            <v>U63-10-A-AL-8PO-050</v>
          </cell>
          <cell r="C556">
            <v>1436</v>
          </cell>
          <cell r="D556">
            <v>4547</v>
          </cell>
          <cell r="F556" t="str">
            <v>Talladega T/S</v>
          </cell>
          <cell r="G556" t="str">
            <v>BU-002</v>
          </cell>
          <cell r="H556" t="str">
            <v>ANNISTON</v>
          </cell>
          <cell r="I556" t="str">
            <v>GEORGIA</v>
          </cell>
          <cell r="J556" t="str">
            <v>GEORGIA DISTRICT</v>
          </cell>
          <cell r="K556" t="str">
            <v>SOUTH</v>
          </cell>
          <cell r="L556" t="str">
            <v>SOUTH REGION</v>
          </cell>
        </row>
        <row r="557">
          <cell r="A557" t="str">
            <v>U64</v>
          </cell>
          <cell r="B557" t="str">
            <v>U64-10-A-TX-9UO-050</v>
          </cell>
          <cell r="C557">
            <v>1437</v>
          </cell>
          <cell r="D557">
            <v>4548</v>
          </cell>
          <cell r="F557" t="str">
            <v>Total Roll-Offs Transfer</v>
          </cell>
          <cell r="G557" t="str">
            <v>BU-061</v>
          </cell>
          <cell r="H557" t="str">
            <v>WEST HOUSTON</v>
          </cell>
          <cell r="I557" t="str">
            <v>HOUSTON</v>
          </cell>
          <cell r="J557" t="str">
            <v>HOUSTON DISTRICT</v>
          </cell>
          <cell r="K557" t="str">
            <v>SOUTH</v>
          </cell>
          <cell r="L557" t="str">
            <v>SOUTH REGION</v>
          </cell>
        </row>
        <row r="558">
          <cell r="A558" t="str">
            <v>U65</v>
          </cell>
          <cell r="B558" t="str">
            <v>U65-10-A-GA-06O-050</v>
          </cell>
          <cell r="C558">
            <v>1438</v>
          </cell>
          <cell r="D558">
            <v>4549</v>
          </cell>
          <cell r="F558" t="str">
            <v>Fayette Transfer Station</v>
          </cell>
          <cell r="G558" t="str">
            <v>BU-931</v>
          </cell>
          <cell r="H558" t="str">
            <v>NON-OP ATLANTA</v>
          </cell>
          <cell r="I558" t="str">
            <v>GEORGIA</v>
          </cell>
          <cell r="J558" t="str">
            <v>GEORGIA DISTRICT</v>
          </cell>
          <cell r="K558" t="str">
            <v>SOUTH</v>
          </cell>
          <cell r="L558" t="str">
            <v>SOUTH REGION</v>
          </cell>
        </row>
        <row r="559">
          <cell r="A559" t="str">
            <v>U67</v>
          </cell>
          <cell r="B559" t="str">
            <v>U67-10-A-OH-3FO-050</v>
          </cell>
          <cell r="C559">
            <v>1440</v>
          </cell>
          <cell r="D559">
            <v>4550</v>
          </cell>
          <cell r="F559" t="str">
            <v>Marion Transfer Station</v>
          </cell>
          <cell r="G559" t="str">
            <v>BU-094</v>
          </cell>
          <cell r="H559" t="str">
            <v>CENTRAL OHIO</v>
          </cell>
          <cell r="I559" t="str">
            <v>OHIO</v>
          </cell>
          <cell r="J559" t="str">
            <v>OHIO DISTRICT</v>
          </cell>
          <cell r="K559" t="str">
            <v>EAST</v>
          </cell>
          <cell r="L559" t="str">
            <v>EAST REGION</v>
          </cell>
        </row>
        <row r="560">
          <cell r="A560">
            <v>551</v>
          </cell>
          <cell r="B560" t="str">
            <v>551-10-A-IL-C1O-050</v>
          </cell>
          <cell r="C560">
            <v>260</v>
          </cell>
          <cell r="D560">
            <v>4551</v>
          </cell>
          <cell r="E560" t="str">
            <v>Yes</v>
          </cell>
          <cell r="F560" t="str">
            <v>AWS - Melrose Park</v>
          </cell>
          <cell r="G560" t="str">
            <v>BU-040</v>
          </cell>
          <cell r="H560" t="str">
            <v>MELROSE PARK</v>
          </cell>
          <cell r="I560" t="str">
            <v>CHICAGO</v>
          </cell>
          <cell r="J560" t="str">
            <v>CHICAGO DISTRICT</v>
          </cell>
          <cell r="K560" t="str">
            <v>MIDWEST</v>
          </cell>
          <cell r="L560" t="str">
            <v>MIDWEST REGION</v>
          </cell>
        </row>
        <row r="561">
          <cell r="A561" t="str">
            <v>U68</v>
          </cell>
          <cell r="B561" t="str">
            <v>U68-10-A-FL-06O-050</v>
          </cell>
          <cell r="C561">
            <v>1441</v>
          </cell>
          <cell r="D561">
            <v>4552</v>
          </cell>
          <cell r="F561" t="str">
            <v>Ft Walton Transfer Station</v>
          </cell>
          <cell r="G561" t="str">
            <v>BU-200</v>
          </cell>
          <cell r="H561" t="str">
            <v>PENSACOLA</v>
          </cell>
          <cell r="I561" t="str">
            <v>GULFCOAST</v>
          </cell>
          <cell r="J561" t="str">
            <v>GULF COAST DISTRICT</v>
          </cell>
          <cell r="K561" t="str">
            <v>SOUTH</v>
          </cell>
          <cell r="L561" t="str">
            <v>SOUTH REGION</v>
          </cell>
        </row>
        <row r="562">
          <cell r="A562" t="str">
            <v>U70</v>
          </cell>
          <cell r="B562" t="str">
            <v>U70-10-A-MN-C1O-050</v>
          </cell>
          <cell r="C562">
            <v>1443</v>
          </cell>
          <cell r="D562">
            <v>4553</v>
          </cell>
          <cell r="F562" t="str">
            <v>AW  Flying Cloud T/S</v>
          </cell>
          <cell r="G562" t="str">
            <v>BU-044</v>
          </cell>
          <cell r="H562" t="str">
            <v>MINNEAPOLIS</v>
          </cell>
          <cell r="I562" t="str">
            <v>MINNESOTA</v>
          </cell>
          <cell r="J562" t="str">
            <v>MINNESOTA DISTRICT</v>
          </cell>
          <cell r="K562" t="str">
            <v>MIDWEST</v>
          </cell>
          <cell r="L562" t="str">
            <v>MIDWEST REGION</v>
          </cell>
        </row>
        <row r="563">
          <cell r="A563" t="str">
            <v>U71</v>
          </cell>
          <cell r="B563" t="str">
            <v>U71-10-A-MN-C1O-050</v>
          </cell>
          <cell r="C563">
            <v>1444</v>
          </cell>
          <cell r="D563">
            <v>4554</v>
          </cell>
          <cell r="F563" t="str">
            <v>Blaine Transfer Station</v>
          </cell>
          <cell r="G563" t="str">
            <v>BU-043</v>
          </cell>
          <cell r="H563" t="str">
            <v>BLAINE</v>
          </cell>
          <cell r="I563" t="str">
            <v>MINNESOTA</v>
          </cell>
          <cell r="J563" t="str">
            <v>MINNESOTA DISTRICT</v>
          </cell>
          <cell r="K563" t="str">
            <v>MIDWEST</v>
          </cell>
          <cell r="L563" t="str">
            <v>MIDWEST REGION</v>
          </cell>
        </row>
        <row r="564">
          <cell r="A564" t="str">
            <v>U72</v>
          </cell>
          <cell r="B564" t="str">
            <v>U72-10-A-IL-07O-050</v>
          </cell>
          <cell r="C564">
            <v>1445</v>
          </cell>
          <cell r="D564">
            <v>4555</v>
          </cell>
          <cell r="F564" t="str">
            <v>Urbana Transfer Station</v>
          </cell>
          <cell r="G564" t="str">
            <v>BU-029</v>
          </cell>
          <cell r="H564" t="str">
            <v>DANVILLE</v>
          </cell>
          <cell r="I564" t="str">
            <v>INDIANA</v>
          </cell>
          <cell r="J564" t="str">
            <v>INDIANA DISTRICT</v>
          </cell>
          <cell r="K564" t="str">
            <v>MIDWEST</v>
          </cell>
          <cell r="L564" t="str">
            <v>MIDWEST REGION</v>
          </cell>
        </row>
        <row r="565">
          <cell r="A565">
            <v>556</v>
          </cell>
          <cell r="B565" t="str">
            <v>556-10-A-IL-1LO-050</v>
          </cell>
          <cell r="C565">
            <v>261</v>
          </cell>
          <cell r="D565">
            <v>4556</v>
          </cell>
          <cell r="F565" t="str">
            <v>IRS - Loop Transfer</v>
          </cell>
          <cell r="G565" t="str">
            <v>BU-215</v>
          </cell>
          <cell r="H565" t="str">
            <v>CHICAGO TRANSFER STATIONS</v>
          </cell>
          <cell r="I565" t="str">
            <v>CHICAGO</v>
          </cell>
          <cell r="J565" t="str">
            <v>CHICAGO DISTRICT</v>
          </cell>
          <cell r="K565" t="str">
            <v>MIDWEST</v>
          </cell>
          <cell r="L565" t="str">
            <v>MIDWEST REGION</v>
          </cell>
        </row>
        <row r="566">
          <cell r="A566" t="str">
            <v>U73</v>
          </cell>
          <cell r="B566" t="str">
            <v>U73-10-A-IN-2SO-050</v>
          </cell>
          <cell r="C566">
            <v>1446</v>
          </cell>
          <cell r="D566">
            <v>4557</v>
          </cell>
          <cell r="F566" t="str">
            <v>Tri County Transfer Station</v>
          </cell>
          <cell r="G566" t="str">
            <v>BU-029</v>
          </cell>
          <cell r="H566" t="str">
            <v>DANVILLE</v>
          </cell>
          <cell r="I566" t="str">
            <v>INDIANA</v>
          </cell>
          <cell r="J566" t="str">
            <v>INDIANA DISTRICT</v>
          </cell>
          <cell r="K566" t="str">
            <v>MIDWEST</v>
          </cell>
          <cell r="L566" t="str">
            <v>MIDWEST REGION</v>
          </cell>
        </row>
        <row r="567">
          <cell r="A567" t="str">
            <v>U74</v>
          </cell>
          <cell r="B567" t="str">
            <v>U74-10-A-WA-72O-050</v>
          </cell>
          <cell r="C567">
            <v>1447</v>
          </cell>
          <cell r="D567">
            <v>4558</v>
          </cell>
          <cell r="F567" t="str">
            <v>RDC-Intermodal</v>
          </cell>
          <cell r="G567" t="str">
            <v>BU-274</v>
          </cell>
          <cell r="H567" t="str">
            <v>WASHINGTON INTERMODEL</v>
          </cell>
          <cell r="I567" t="str">
            <v>WASHINGTON</v>
          </cell>
          <cell r="J567" t="str">
            <v>WASHINGTON DISTRICT</v>
          </cell>
          <cell r="K567" t="str">
            <v>WEST</v>
          </cell>
          <cell r="L567" t="str">
            <v>WEST REGION</v>
          </cell>
        </row>
        <row r="568">
          <cell r="A568" t="str">
            <v>U75</v>
          </cell>
          <cell r="B568" t="str">
            <v>U75-10-A-WA-72O-050</v>
          </cell>
          <cell r="C568">
            <v>1448</v>
          </cell>
          <cell r="D568">
            <v>4559</v>
          </cell>
          <cell r="F568" t="str">
            <v>Black River T/S</v>
          </cell>
          <cell r="G568" t="str">
            <v>BU-276</v>
          </cell>
          <cell r="H568" t="str">
            <v>WASHINGTON PROCESSING</v>
          </cell>
          <cell r="I568" t="str">
            <v>WASHINGTON</v>
          </cell>
          <cell r="J568" t="str">
            <v>WASHINGTON DISTRICT</v>
          </cell>
          <cell r="K568" t="str">
            <v>WEST</v>
          </cell>
          <cell r="L568" t="str">
            <v>WEST REGION</v>
          </cell>
        </row>
        <row r="569">
          <cell r="A569" t="str">
            <v>U76</v>
          </cell>
          <cell r="B569" t="str">
            <v>U76-10-A-IL-07O-050</v>
          </cell>
          <cell r="C569">
            <v>1449</v>
          </cell>
          <cell r="D569">
            <v>4560</v>
          </cell>
          <cell r="F569" t="str">
            <v>Robbins Transfer Station</v>
          </cell>
          <cell r="G569" t="str">
            <v>BU-035</v>
          </cell>
          <cell r="H569" t="str">
            <v>CRESTWOOD</v>
          </cell>
          <cell r="I569" t="str">
            <v>CHICAGO</v>
          </cell>
          <cell r="J569" t="str">
            <v>CHICAGO DISTRICT</v>
          </cell>
          <cell r="K569" t="str">
            <v>MIDWEST</v>
          </cell>
          <cell r="L569" t="str">
            <v>MIDWEST REGION</v>
          </cell>
        </row>
        <row r="570">
          <cell r="A570" t="str">
            <v>U77</v>
          </cell>
          <cell r="B570" t="str">
            <v>U77-10-A-MN-3PO-050</v>
          </cell>
          <cell r="C570">
            <v>1450</v>
          </cell>
          <cell r="D570">
            <v>4561</v>
          </cell>
          <cell r="F570" t="str">
            <v>Minden Transfer Station</v>
          </cell>
          <cell r="G570" t="str">
            <v>BU-272</v>
          </cell>
          <cell r="H570" t="str">
            <v>ST CLOUD</v>
          </cell>
          <cell r="I570" t="str">
            <v>MINNESOTA</v>
          </cell>
          <cell r="J570" t="str">
            <v>MINNESOTA DISTRICT</v>
          </cell>
          <cell r="K570" t="str">
            <v>MIDWEST</v>
          </cell>
          <cell r="L570" t="str">
            <v>MIDWEST REGION</v>
          </cell>
        </row>
        <row r="571">
          <cell r="A571" t="str">
            <v>U78</v>
          </cell>
          <cell r="B571" t="str">
            <v>U78-10-A-LA-9BO-050</v>
          </cell>
          <cell r="C571">
            <v>1451</v>
          </cell>
          <cell r="D571">
            <v>4562</v>
          </cell>
          <cell r="F571" t="str">
            <v>St John Pickup Station</v>
          </cell>
          <cell r="G571" t="str">
            <v>BU-202</v>
          </cell>
          <cell r="H571" t="str">
            <v>NEW ORLEANS</v>
          </cell>
          <cell r="I571" t="str">
            <v>GULFCOAST</v>
          </cell>
          <cell r="J571" t="str">
            <v>GULF COAST DISTRICT</v>
          </cell>
          <cell r="K571" t="str">
            <v>SOUTH</v>
          </cell>
          <cell r="L571" t="str">
            <v>SOUTH REGION</v>
          </cell>
        </row>
        <row r="572">
          <cell r="A572" t="str">
            <v>U79</v>
          </cell>
          <cell r="B572" t="str">
            <v>U79-10-A-MO-A9O-050</v>
          </cell>
          <cell r="C572">
            <v>1452</v>
          </cell>
          <cell r="D572">
            <v>4563</v>
          </cell>
          <cell r="F572" t="str">
            <v>Bridgeton Transfer Station</v>
          </cell>
          <cell r="G572" t="str">
            <v>BU-108</v>
          </cell>
          <cell r="H572" t="str">
            <v>ST LOUIS</v>
          </cell>
          <cell r="I572" t="str">
            <v>STL METRO</v>
          </cell>
          <cell r="J572" t="str">
            <v>ST LOUIS METRO DISTRICT</v>
          </cell>
          <cell r="K572" t="str">
            <v>MIDWEST</v>
          </cell>
          <cell r="L572" t="str">
            <v>MIDWEST REGION</v>
          </cell>
        </row>
        <row r="573">
          <cell r="A573" t="str">
            <v>U80</v>
          </cell>
          <cell r="B573" t="str">
            <v>U80-10-A-OR-72O-050</v>
          </cell>
          <cell r="C573">
            <v>1453</v>
          </cell>
          <cell r="D573">
            <v>4564</v>
          </cell>
          <cell r="F573" t="str">
            <v>Klamath Falls T/S</v>
          </cell>
          <cell r="G573" t="str">
            <v>BU-254</v>
          </cell>
          <cell r="H573" t="str">
            <v>ALBANY/CORVALIS</v>
          </cell>
          <cell r="I573" t="str">
            <v>ORIDMT</v>
          </cell>
          <cell r="J573" t="str">
            <v>OREGON-IDAHO-MONTANA DISTRICT</v>
          </cell>
          <cell r="K573" t="str">
            <v>WEST</v>
          </cell>
          <cell r="L573" t="str">
            <v>WEST REGION</v>
          </cell>
        </row>
        <row r="574">
          <cell r="A574">
            <v>565</v>
          </cell>
          <cell r="B574" t="str">
            <v>565-10-A-IL-1VO-050</v>
          </cell>
          <cell r="C574">
            <v>262</v>
          </cell>
          <cell r="D574">
            <v>4565</v>
          </cell>
          <cell r="F574" t="str">
            <v>Suburban Warehouse</v>
          </cell>
          <cell r="G574" t="str">
            <v>BU-035</v>
          </cell>
          <cell r="H574" t="str">
            <v>CRESTWOOD</v>
          </cell>
          <cell r="I574" t="str">
            <v>CHICAGO</v>
          </cell>
          <cell r="J574" t="str">
            <v>CHICAGO DISTRICT</v>
          </cell>
          <cell r="K574" t="str">
            <v>MIDWEST</v>
          </cell>
          <cell r="L574" t="str">
            <v>MIDWEST REGION</v>
          </cell>
        </row>
        <row r="575">
          <cell r="A575" t="str">
            <v>U81</v>
          </cell>
          <cell r="B575" t="str">
            <v>U81-10-A-AZ-07O-050</v>
          </cell>
          <cell r="C575">
            <v>1454</v>
          </cell>
          <cell r="D575">
            <v>4566</v>
          </cell>
          <cell r="F575" t="str">
            <v>Washington Transfer Station</v>
          </cell>
          <cell r="G575" t="str">
            <v>BU-240</v>
          </cell>
          <cell r="H575" t="str">
            <v>EAST PHOENIX</v>
          </cell>
          <cell r="I575" t="str">
            <v>ARIZONA</v>
          </cell>
          <cell r="J575" t="str">
            <v>ARIZONA DISTRICT</v>
          </cell>
          <cell r="K575" t="str">
            <v>WEST</v>
          </cell>
          <cell r="L575" t="str">
            <v>WEST REGION</v>
          </cell>
        </row>
        <row r="576">
          <cell r="A576" t="str">
            <v>U82</v>
          </cell>
          <cell r="B576" t="str">
            <v>U82-10-A-AZ-07O-050</v>
          </cell>
          <cell r="C576">
            <v>1455</v>
          </cell>
          <cell r="D576">
            <v>4567</v>
          </cell>
          <cell r="F576" t="str">
            <v>CAVE CREEK TRANSFER STATION</v>
          </cell>
          <cell r="G576" t="str">
            <v>BU-239</v>
          </cell>
          <cell r="H576" t="str">
            <v>WEST PHOENIX</v>
          </cell>
          <cell r="I576" t="str">
            <v>ARIZONA</v>
          </cell>
          <cell r="J576" t="str">
            <v>ARIZONA DISTRICT</v>
          </cell>
          <cell r="K576" t="str">
            <v>WEST</v>
          </cell>
          <cell r="L576" t="str">
            <v>WEST REGION</v>
          </cell>
        </row>
        <row r="577">
          <cell r="A577" t="str">
            <v>U83</v>
          </cell>
          <cell r="B577" t="str">
            <v>U83-10-A-AZ-C9O-050</v>
          </cell>
          <cell r="C577">
            <v>1456</v>
          </cell>
          <cell r="D577">
            <v>4568</v>
          </cell>
          <cell r="F577" t="str">
            <v>Central Arizona Transfer</v>
          </cell>
          <cell r="G577" t="str">
            <v>BU-240</v>
          </cell>
          <cell r="H577" t="str">
            <v>EAST PHOENIX</v>
          </cell>
          <cell r="I577" t="str">
            <v>ARIZONA</v>
          </cell>
          <cell r="J577" t="str">
            <v>ARIZONA DISTRICT</v>
          </cell>
          <cell r="K577" t="str">
            <v>WEST</v>
          </cell>
          <cell r="L577" t="str">
            <v>WEST REGION</v>
          </cell>
        </row>
        <row r="578">
          <cell r="A578" t="str">
            <v>U84</v>
          </cell>
          <cell r="B578" t="str">
            <v>U84-10-A-UT-C3O-050</v>
          </cell>
          <cell r="C578">
            <v>1457</v>
          </cell>
          <cell r="D578">
            <v>4569</v>
          </cell>
          <cell r="F578" t="str">
            <v>Salt Lake City T/S</v>
          </cell>
          <cell r="G578" t="str">
            <v>BU-114</v>
          </cell>
          <cell r="H578" t="str">
            <v>WESTERN UTAH</v>
          </cell>
          <cell r="I578" t="str">
            <v>MOUNTAIN</v>
          </cell>
          <cell r="J578" t="str">
            <v>MOUNTAIN DISTRICT</v>
          </cell>
          <cell r="K578" t="str">
            <v>WEST</v>
          </cell>
          <cell r="L578" t="str">
            <v>WEST REGION</v>
          </cell>
        </row>
        <row r="579">
          <cell r="A579" t="str">
            <v>U85</v>
          </cell>
          <cell r="B579" t="str">
            <v>U85-10-A-UT-C3O-050</v>
          </cell>
          <cell r="C579">
            <v>1458</v>
          </cell>
          <cell r="D579">
            <v>4570</v>
          </cell>
          <cell r="F579" t="str">
            <v>Geneva Transfer Station</v>
          </cell>
          <cell r="G579" t="str">
            <v>BU-115</v>
          </cell>
          <cell r="H579" t="str">
            <v>SALT LAKE CITY / UTAH COUNTY</v>
          </cell>
          <cell r="I579" t="str">
            <v>MOUNTAIN</v>
          </cell>
          <cell r="J579" t="str">
            <v>MOUNTAIN DISTRICT</v>
          </cell>
          <cell r="K579" t="str">
            <v>WEST</v>
          </cell>
          <cell r="L579" t="str">
            <v>WEST REGION</v>
          </cell>
        </row>
        <row r="580">
          <cell r="A580" t="str">
            <v>U86</v>
          </cell>
          <cell r="B580" t="str">
            <v>U86-10-A-IA-C4O-050</v>
          </cell>
          <cell r="C580">
            <v>1459</v>
          </cell>
          <cell r="D580">
            <v>4571</v>
          </cell>
          <cell r="F580" t="str">
            <v>Delaware Transfer Station</v>
          </cell>
          <cell r="G580" t="str">
            <v>BU-049</v>
          </cell>
          <cell r="H580" t="str">
            <v>DUBUQUE</v>
          </cell>
          <cell r="I580" t="str">
            <v>WILLINOIS</v>
          </cell>
          <cell r="J580" t="str">
            <v>WESTERN ILLINOIS DISTRICT</v>
          </cell>
          <cell r="K580" t="str">
            <v>MIDWEST</v>
          </cell>
          <cell r="L580" t="str">
            <v>MIDWEST REGION</v>
          </cell>
        </row>
        <row r="581">
          <cell r="A581" t="str">
            <v>U87</v>
          </cell>
          <cell r="B581" t="str">
            <v>U87-10-A-GA-06O-050</v>
          </cell>
          <cell r="C581">
            <v>1460</v>
          </cell>
          <cell r="D581">
            <v>4572</v>
          </cell>
          <cell r="F581" t="str">
            <v>North Georgia Transfer Station</v>
          </cell>
          <cell r="G581" t="str">
            <v>BU-006</v>
          </cell>
          <cell r="H581" t="str">
            <v>CHATTANOOGA</v>
          </cell>
          <cell r="I581" t="str">
            <v>GEORGIA</v>
          </cell>
          <cell r="J581" t="str">
            <v>GEORGIA DISTRICT</v>
          </cell>
          <cell r="K581" t="str">
            <v>SOUTH</v>
          </cell>
          <cell r="L581" t="str">
            <v>SOUTH REGION</v>
          </cell>
        </row>
        <row r="582">
          <cell r="A582" t="str">
            <v>U88</v>
          </cell>
          <cell r="B582" t="str">
            <v>U88-10-A-LA-9BO-050</v>
          </cell>
          <cell r="C582">
            <v>1461</v>
          </cell>
          <cell r="D582">
            <v>4573</v>
          </cell>
          <cell r="F582" t="str">
            <v>New Orleans T/S Temp</v>
          </cell>
          <cell r="G582" t="str">
            <v>BU-202</v>
          </cell>
          <cell r="H582" t="str">
            <v>NEW ORLEANS</v>
          </cell>
          <cell r="I582" t="str">
            <v>GULFCOAST</v>
          </cell>
          <cell r="J582" t="str">
            <v>GULF COAST DISTRICT</v>
          </cell>
          <cell r="K582" t="str">
            <v>SOUTH</v>
          </cell>
          <cell r="L582" t="str">
            <v>SOUTH REGION</v>
          </cell>
        </row>
        <row r="583">
          <cell r="A583" t="str">
            <v>U89</v>
          </cell>
          <cell r="B583" t="str">
            <v>U89-10-A-NY-13O-050</v>
          </cell>
          <cell r="C583">
            <v>1462</v>
          </cell>
          <cell r="D583">
            <v>4574</v>
          </cell>
          <cell r="F583" t="str">
            <v>Staten Island T/S</v>
          </cell>
          <cell r="G583" t="str">
            <v>BU-163</v>
          </cell>
          <cell r="H583" t="str">
            <v>BROOKLYN / STATEN ISLAND</v>
          </cell>
          <cell r="I583" t="str">
            <v>NEW YORK</v>
          </cell>
          <cell r="J583" t="str">
            <v>NEW YORK DISTRICT</v>
          </cell>
          <cell r="K583" t="str">
            <v>EAST</v>
          </cell>
          <cell r="L583" t="str">
            <v>EAST REGION</v>
          </cell>
        </row>
        <row r="584">
          <cell r="A584">
            <v>575</v>
          </cell>
          <cell r="B584" t="str">
            <v>575-10-A-IL-07O-050</v>
          </cell>
          <cell r="C584">
            <v>263</v>
          </cell>
          <cell r="D584">
            <v>4575</v>
          </cell>
          <cell r="F584" t="str">
            <v>Midtown Transfer Station</v>
          </cell>
          <cell r="G584" t="str">
            <v>BU-215</v>
          </cell>
          <cell r="H584" t="str">
            <v>CHICAGO TRANSFER STATIONS</v>
          </cell>
          <cell r="I584" t="str">
            <v>CHICAGO</v>
          </cell>
          <cell r="J584" t="str">
            <v>CHICAGO DISTRICT</v>
          </cell>
          <cell r="K584" t="str">
            <v>MIDWEST</v>
          </cell>
          <cell r="L584" t="str">
            <v>MIDWEST REGION</v>
          </cell>
        </row>
        <row r="585">
          <cell r="A585" t="str">
            <v>U90</v>
          </cell>
          <cell r="B585" t="str">
            <v>U90-10-A-OH-13O-050</v>
          </cell>
          <cell r="C585">
            <v>1463</v>
          </cell>
          <cell r="D585">
            <v>4576</v>
          </cell>
          <cell r="F585" t="str">
            <v>Shelby County T/S</v>
          </cell>
          <cell r="G585" t="str">
            <v>BU-089</v>
          </cell>
          <cell r="H585" t="str">
            <v>WESTERN OHIO</v>
          </cell>
          <cell r="I585" t="str">
            <v>OHIO</v>
          </cell>
          <cell r="J585" t="str">
            <v>OHIO DISTRICT</v>
          </cell>
          <cell r="K585" t="str">
            <v>EAST</v>
          </cell>
          <cell r="L585" t="str">
            <v>EAST REGION</v>
          </cell>
        </row>
        <row r="586">
          <cell r="A586" t="str">
            <v>U92</v>
          </cell>
          <cell r="B586" t="str">
            <v>U92-10-A-IL-D7O-050</v>
          </cell>
          <cell r="C586">
            <v>1464</v>
          </cell>
          <cell r="D586">
            <v>4577</v>
          </cell>
          <cell r="F586" t="str">
            <v>AWS-Northlake Transfer Station</v>
          </cell>
          <cell r="G586" t="str">
            <v>BU-040</v>
          </cell>
          <cell r="H586" t="str">
            <v>MELROSE PARK</v>
          </cell>
          <cell r="I586" t="str">
            <v>CHICAGO</v>
          </cell>
          <cell r="J586" t="str">
            <v>CHICAGO DISTRICT</v>
          </cell>
          <cell r="K586" t="str">
            <v>MIDWEST</v>
          </cell>
          <cell r="L586" t="str">
            <v>MIDWEST REGION</v>
          </cell>
        </row>
        <row r="587">
          <cell r="A587" t="str">
            <v>U93</v>
          </cell>
          <cell r="B587" t="str">
            <v>U93-10-A-AZ-E2O-050</v>
          </cell>
          <cell r="C587">
            <v>1465</v>
          </cell>
          <cell r="D587">
            <v>4578</v>
          </cell>
          <cell r="F587" t="str">
            <v>7th St Transfer</v>
          </cell>
          <cell r="G587" t="str">
            <v>BU-239</v>
          </cell>
          <cell r="H587" t="str">
            <v>WEST PHOENIX</v>
          </cell>
          <cell r="I587" t="str">
            <v>ARIZONA</v>
          </cell>
          <cell r="J587" t="str">
            <v>ARIZONA DISTRICT</v>
          </cell>
          <cell r="K587" t="str">
            <v>WEST</v>
          </cell>
          <cell r="L587" t="str">
            <v>WEST REGION</v>
          </cell>
        </row>
        <row r="588">
          <cell r="A588" t="str">
            <v>U94</v>
          </cell>
          <cell r="B588" t="str">
            <v>U94-10-A-AZ-E2O-050</v>
          </cell>
          <cell r="C588">
            <v>1466</v>
          </cell>
          <cell r="D588">
            <v>4579</v>
          </cell>
          <cell r="F588" t="str">
            <v>Mesa T/S</v>
          </cell>
          <cell r="G588" t="str">
            <v>BU-240</v>
          </cell>
          <cell r="H588" t="str">
            <v>EAST PHOENIX</v>
          </cell>
          <cell r="I588" t="str">
            <v>ARIZONA</v>
          </cell>
          <cell r="J588" t="str">
            <v>ARIZONA DISTRICT</v>
          </cell>
          <cell r="K588" t="str">
            <v>WEST</v>
          </cell>
          <cell r="L588" t="str">
            <v>WEST REGION</v>
          </cell>
        </row>
        <row r="589">
          <cell r="A589" t="str">
            <v>U96</v>
          </cell>
          <cell r="B589" t="str">
            <v>U96-10-A-TX-9AO-050</v>
          </cell>
          <cell r="C589">
            <v>1467</v>
          </cell>
          <cell r="D589">
            <v>4580</v>
          </cell>
          <cell r="F589" t="str">
            <v>Kerrville Transfer Station</v>
          </cell>
          <cell r="G589" t="str">
            <v>BU-025</v>
          </cell>
          <cell r="H589" t="str">
            <v>SAN ANTONIO</v>
          </cell>
          <cell r="I589" t="str">
            <v>SCTEXAS</v>
          </cell>
          <cell r="J589" t="str">
            <v>SOUTH CENTRAL TEXAS DISTRICT</v>
          </cell>
          <cell r="K589" t="str">
            <v>SOUTH</v>
          </cell>
          <cell r="L589" t="str">
            <v>SOUTH REGION</v>
          </cell>
        </row>
        <row r="590">
          <cell r="A590" t="str">
            <v>V01</v>
          </cell>
          <cell r="B590" t="str">
            <v>V01-10-A-TX-8ZO-050</v>
          </cell>
          <cell r="C590">
            <v>1468</v>
          </cell>
          <cell r="D590">
            <v>4581</v>
          </cell>
          <cell r="F590" t="str">
            <v>Corpus Christi Recyclery</v>
          </cell>
          <cell r="G590" t="str">
            <v>BU-024</v>
          </cell>
          <cell r="H590" t="str">
            <v>CORPUS CHRISTI</v>
          </cell>
          <cell r="I590" t="str">
            <v>SCTEXAS</v>
          </cell>
          <cell r="J590" t="str">
            <v>SOUTH CENTRAL TEXAS DISTRICT</v>
          </cell>
          <cell r="K590" t="str">
            <v>SOUTH</v>
          </cell>
          <cell r="L590" t="str">
            <v>SOUTH REGION</v>
          </cell>
        </row>
        <row r="591">
          <cell r="A591" t="str">
            <v>V02</v>
          </cell>
          <cell r="B591" t="str">
            <v>V02-10-A-TX-8ZO-050</v>
          </cell>
          <cell r="C591">
            <v>1469</v>
          </cell>
          <cell r="D591">
            <v>4582</v>
          </cell>
          <cell r="F591" t="str">
            <v>Rio Grande Valley Recyclery</v>
          </cell>
          <cell r="G591" t="str">
            <v>BU-026</v>
          </cell>
          <cell r="H591" t="str">
            <v>RIO GRANDE</v>
          </cell>
          <cell r="I591" t="str">
            <v>SCTEXAS</v>
          </cell>
          <cell r="J591" t="str">
            <v>SOUTH CENTRAL TEXAS DISTRICT</v>
          </cell>
          <cell r="K591" t="str">
            <v>SOUTH</v>
          </cell>
          <cell r="L591" t="str">
            <v>SOUTH REGION</v>
          </cell>
        </row>
        <row r="592">
          <cell r="A592" t="str">
            <v>V03</v>
          </cell>
          <cell r="B592" t="str">
            <v>V03-10-A-VA-9BO-050</v>
          </cell>
          <cell r="C592">
            <v>1470</v>
          </cell>
          <cell r="D592">
            <v>4583</v>
          </cell>
          <cell r="F592" t="str">
            <v>AW  Roanoke MRF</v>
          </cell>
          <cell r="G592" t="str">
            <v>BU-128</v>
          </cell>
          <cell r="H592" t="str">
            <v>SW VIRGINIA</v>
          </cell>
          <cell r="I592" t="str">
            <v>VIRGINIA</v>
          </cell>
          <cell r="J592" t="str">
            <v>VIRGINIA DISTRICT</v>
          </cell>
          <cell r="K592" t="str">
            <v>EAST</v>
          </cell>
          <cell r="L592" t="str">
            <v>EAST REGION</v>
          </cell>
        </row>
        <row r="593">
          <cell r="A593" t="str">
            <v>V04</v>
          </cell>
          <cell r="B593" t="str">
            <v>V04-10-A-WA-92O-050</v>
          </cell>
          <cell r="C593">
            <v>1471</v>
          </cell>
          <cell r="D593">
            <v>4584</v>
          </cell>
          <cell r="F593" t="str">
            <v>Rabanco Recycling Company MRF</v>
          </cell>
          <cell r="G593" t="str">
            <v>BU-276</v>
          </cell>
          <cell r="H593" t="str">
            <v>WASHINGTON PROCESSING</v>
          </cell>
          <cell r="I593" t="str">
            <v>WASHINGTON</v>
          </cell>
          <cell r="J593" t="str">
            <v>WASHINGTON DISTRICT</v>
          </cell>
          <cell r="K593" t="str">
            <v>WEST</v>
          </cell>
          <cell r="L593" t="str">
            <v>WEST REGION</v>
          </cell>
        </row>
        <row r="594">
          <cell r="A594" t="str">
            <v>V05</v>
          </cell>
          <cell r="B594" t="str">
            <v>V05-10-A-CA-3PO-050</v>
          </cell>
          <cell r="C594">
            <v>1472</v>
          </cell>
          <cell r="D594">
            <v>4585</v>
          </cell>
          <cell r="F594" t="str">
            <v>Rice Road Recyclery</v>
          </cell>
          <cell r="G594" t="str">
            <v>BU-248</v>
          </cell>
          <cell r="H594" t="str">
            <v>FRESNO</v>
          </cell>
          <cell r="I594" t="str">
            <v>CCALIF</v>
          </cell>
          <cell r="J594" t="str">
            <v>CENTRAL CALIFORNIA DISTRICT</v>
          </cell>
          <cell r="K594" t="str">
            <v>WEST</v>
          </cell>
          <cell r="L594" t="str">
            <v>WEST REGION</v>
          </cell>
        </row>
        <row r="595">
          <cell r="A595" t="str">
            <v>V06</v>
          </cell>
          <cell r="B595" t="str">
            <v>V06-10-A-PA-8AO-050</v>
          </cell>
          <cell r="C595">
            <v>1473</v>
          </cell>
          <cell r="D595">
            <v>4586</v>
          </cell>
          <cell r="F595" t="str">
            <v>King of Prussia Recyclery</v>
          </cell>
          <cell r="G595" t="str">
            <v>BU-122</v>
          </cell>
          <cell r="H595" t="str">
            <v>VALLEY FORGE</v>
          </cell>
          <cell r="I595" t="str">
            <v>EPENN</v>
          </cell>
          <cell r="J595" t="str">
            <v>EASTERN PENNSYLVANIA DISTRICT</v>
          </cell>
          <cell r="K595" t="str">
            <v>EAST</v>
          </cell>
          <cell r="L595" t="str">
            <v>EAST REGION</v>
          </cell>
        </row>
        <row r="596">
          <cell r="A596" t="str">
            <v>V07</v>
          </cell>
          <cell r="B596" t="str">
            <v>V07-10-A-MD-8SO-050</v>
          </cell>
          <cell r="C596">
            <v>1474</v>
          </cell>
          <cell r="D596">
            <v>4587</v>
          </cell>
          <cell r="F596" t="str">
            <v>AW  Baltimore Processing MRF</v>
          </cell>
          <cell r="G596" t="str">
            <v>BU-206</v>
          </cell>
          <cell r="H596" t="str">
            <v>BALTIMORE</v>
          </cell>
          <cell r="I596" t="str">
            <v>CHESAPEAKE</v>
          </cell>
          <cell r="J596" t="str">
            <v>CHESAPEAKE DISTRICT</v>
          </cell>
          <cell r="K596" t="str">
            <v>EAST</v>
          </cell>
          <cell r="L596" t="str">
            <v>EAST REGION</v>
          </cell>
        </row>
        <row r="597">
          <cell r="A597" t="str">
            <v>V08</v>
          </cell>
          <cell r="B597" t="str">
            <v>V08-10-A-MD-9BO-050</v>
          </cell>
          <cell r="C597">
            <v>1475</v>
          </cell>
          <cell r="D597">
            <v>4588</v>
          </cell>
          <cell r="F597" t="str">
            <v>Hagerstown Recyclery</v>
          </cell>
          <cell r="G597" t="str">
            <v>BU-208</v>
          </cell>
          <cell r="H597" t="str">
            <v>WESTERN MARYLAND</v>
          </cell>
          <cell r="I597" t="str">
            <v>CHESAPEAKE</v>
          </cell>
          <cell r="J597" t="str">
            <v>CHESAPEAKE DISTRICT</v>
          </cell>
          <cell r="K597" t="str">
            <v>EAST</v>
          </cell>
          <cell r="L597" t="str">
            <v>EAST REGION</v>
          </cell>
        </row>
        <row r="598">
          <cell r="A598" t="str">
            <v>V11</v>
          </cell>
          <cell r="B598" t="str">
            <v>V11-10-A-NY-5NO-050</v>
          </cell>
          <cell r="C598">
            <v>1478</v>
          </cell>
          <cell r="D598">
            <v>4589</v>
          </cell>
          <cell r="F598" t="str">
            <v>Scott Avenue MRF</v>
          </cell>
          <cell r="G598" t="str">
            <v>BU-957</v>
          </cell>
          <cell r="H598" t="str">
            <v>NON-OP NEW YORK CITY METRO</v>
          </cell>
          <cell r="I598" t="str">
            <v>NEW YORK</v>
          </cell>
          <cell r="J598" t="str">
            <v>NEW YORK DISTRICT</v>
          </cell>
          <cell r="K598" t="str">
            <v>EAST</v>
          </cell>
          <cell r="L598" t="str">
            <v>EAST REGION</v>
          </cell>
        </row>
        <row r="599">
          <cell r="A599" t="str">
            <v>V12</v>
          </cell>
          <cell r="B599" t="str">
            <v>V12-10-A-NY-3XO-050</v>
          </cell>
          <cell r="C599">
            <v>1479</v>
          </cell>
          <cell r="D599">
            <v>4590</v>
          </cell>
          <cell r="F599" t="str">
            <v>Shepherd Avenue Recycling</v>
          </cell>
          <cell r="G599" t="str">
            <v>BU-957</v>
          </cell>
          <cell r="H599" t="str">
            <v>NON-OP NEW YORK CITY METRO</v>
          </cell>
          <cell r="I599" t="str">
            <v>NEW YORK</v>
          </cell>
          <cell r="J599" t="str">
            <v>NEW YORK DISTRICT</v>
          </cell>
          <cell r="K599" t="str">
            <v>EAST</v>
          </cell>
          <cell r="L599" t="str">
            <v>EAST REGION</v>
          </cell>
        </row>
        <row r="600">
          <cell r="A600" t="str">
            <v>V14</v>
          </cell>
          <cell r="B600" t="str">
            <v>V14-10-A-NY-C1O-050</v>
          </cell>
          <cell r="C600">
            <v>1481</v>
          </cell>
          <cell r="D600">
            <v>4591</v>
          </cell>
          <cell r="F600" t="str">
            <v>Buffalo MRF</v>
          </cell>
          <cell r="G600" t="str">
            <v>BU-191</v>
          </cell>
          <cell r="H600" t="str">
            <v>BUFFALO POST COLLECTION</v>
          </cell>
          <cell r="I600" t="str">
            <v>WPENN</v>
          </cell>
          <cell r="J600" t="str">
            <v>WESTERN PENNSYLVANIA DISTRICT</v>
          </cell>
          <cell r="K600" t="str">
            <v>EAST</v>
          </cell>
          <cell r="L600" t="str">
            <v>EAST REGION</v>
          </cell>
        </row>
        <row r="601">
          <cell r="A601" t="str">
            <v>V15</v>
          </cell>
          <cell r="B601" t="str">
            <v>V15-10-A-OR-D6O-050</v>
          </cell>
          <cell r="C601">
            <v>1482</v>
          </cell>
          <cell r="D601">
            <v>4592</v>
          </cell>
          <cell r="F601" t="str">
            <v>AW -Trans Industries MRF</v>
          </cell>
          <cell r="G601" t="str">
            <v>BU-256</v>
          </cell>
          <cell r="H601" t="str">
            <v>OREGON METRO</v>
          </cell>
          <cell r="I601" t="str">
            <v>ORIDMT</v>
          </cell>
          <cell r="J601" t="str">
            <v>OREGON-IDAHO-MONTANA DISTRICT</v>
          </cell>
          <cell r="K601" t="str">
            <v>WEST</v>
          </cell>
          <cell r="L601" t="str">
            <v>WEST REGION</v>
          </cell>
        </row>
        <row r="602">
          <cell r="A602" t="str">
            <v>V16</v>
          </cell>
          <cell r="B602" t="str">
            <v>V16-10-A-PA-8UO-050</v>
          </cell>
          <cell r="C602">
            <v>1483</v>
          </cell>
          <cell r="D602">
            <v>4593</v>
          </cell>
          <cell r="F602" t="str">
            <v>Philadelphia Recyclery</v>
          </cell>
          <cell r="G602" t="str">
            <v>BU-120</v>
          </cell>
          <cell r="H602" t="str">
            <v>PHILADELPHIA</v>
          </cell>
          <cell r="I602" t="str">
            <v>EPENN</v>
          </cell>
          <cell r="J602" t="str">
            <v>EASTERN PENNSYLVANIA DISTRICT</v>
          </cell>
          <cell r="K602" t="str">
            <v>EAST</v>
          </cell>
          <cell r="L602" t="str">
            <v>EAST REGION</v>
          </cell>
        </row>
        <row r="603">
          <cell r="A603" t="str">
            <v>V17</v>
          </cell>
          <cell r="B603" t="str">
            <v>V17-10-A-NY-6VO-050</v>
          </cell>
          <cell r="C603">
            <v>1484</v>
          </cell>
          <cell r="D603">
            <v>4594</v>
          </cell>
          <cell r="F603" t="str">
            <v>Recycling Industries, Inc MRF</v>
          </cell>
          <cell r="G603" t="str">
            <v>BU-958</v>
          </cell>
          <cell r="H603" t="str">
            <v>NON-OP EASTERN NEWYORK</v>
          </cell>
          <cell r="I603" t="str">
            <v>NEW YORK</v>
          </cell>
          <cell r="J603" t="str">
            <v>NEW YORK DISTRICT</v>
          </cell>
          <cell r="K603" t="str">
            <v>EAST</v>
          </cell>
          <cell r="L603" t="str">
            <v>EAST REGION</v>
          </cell>
        </row>
        <row r="604">
          <cell r="A604" t="str">
            <v>V18</v>
          </cell>
          <cell r="B604" t="str">
            <v>V18-10-A-PA-8AO-050</v>
          </cell>
          <cell r="C604">
            <v>1485</v>
          </cell>
          <cell r="D604">
            <v>4595</v>
          </cell>
          <cell r="F604" t="str">
            <v>BCRC Recyclery</v>
          </cell>
          <cell r="G604" t="str">
            <v>BU-118</v>
          </cell>
          <cell r="H604" t="str">
            <v>BUCKS-MONT</v>
          </cell>
          <cell r="I604" t="str">
            <v>EPENN</v>
          </cell>
          <cell r="J604" t="str">
            <v>EASTERN PENNSYLVANIA DISTRICT</v>
          </cell>
          <cell r="K604" t="str">
            <v>EAST</v>
          </cell>
          <cell r="L604" t="str">
            <v>EAST REGION</v>
          </cell>
        </row>
        <row r="605">
          <cell r="A605" t="str">
            <v>V19</v>
          </cell>
          <cell r="B605" t="str">
            <v>V19-10-A-IL-07O-050</v>
          </cell>
          <cell r="C605">
            <v>1486</v>
          </cell>
          <cell r="D605">
            <v>4596</v>
          </cell>
          <cell r="F605" t="str">
            <v>Chicago Blue Bag Sorting Ctr</v>
          </cell>
          <cell r="G605" t="str">
            <v>BU-270</v>
          </cell>
          <cell r="H605" t="str">
            <v>CITY OF CHICAGO - BLUE BAG SOR</v>
          </cell>
          <cell r="I605" t="str">
            <v>CHICAGO</v>
          </cell>
          <cell r="J605" t="str">
            <v>CHICAGO DISTRICT</v>
          </cell>
          <cell r="K605" t="str">
            <v>MIDWEST</v>
          </cell>
          <cell r="L605" t="str">
            <v>MIDWEST REGION</v>
          </cell>
        </row>
        <row r="606">
          <cell r="A606" t="str">
            <v>V20</v>
          </cell>
          <cell r="B606" t="str">
            <v>V20-10-A-IL-1GO-050</v>
          </cell>
          <cell r="C606">
            <v>1487</v>
          </cell>
          <cell r="D606">
            <v>4597</v>
          </cell>
          <cell r="F606" t="str">
            <v>Illinois Valley Recycling(IVR)</v>
          </cell>
          <cell r="G606" t="str">
            <v>BU-042</v>
          </cell>
          <cell r="H606" t="str">
            <v>PONTIAC/OTTAWA/JOLIET</v>
          </cell>
          <cell r="I606" t="str">
            <v>CHICAGO</v>
          </cell>
          <cell r="J606" t="str">
            <v>CHICAGO DISTRICT</v>
          </cell>
          <cell r="K606" t="str">
            <v>MIDWEST</v>
          </cell>
          <cell r="L606" t="str">
            <v>MIDWEST REGION</v>
          </cell>
        </row>
        <row r="607">
          <cell r="A607" t="str">
            <v>V21</v>
          </cell>
          <cell r="B607" t="str">
            <v>V21-10-A-TX-13O-050</v>
          </cell>
          <cell r="C607">
            <v>1488</v>
          </cell>
          <cell r="D607">
            <v>4598</v>
          </cell>
          <cell r="F607" t="str">
            <v>T-Station OCC MRF</v>
          </cell>
          <cell r="G607" t="str">
            <v>BU-015</v>
          </cell>
          <cell r="H607" t="str">
            <v>DALLAS FTWORTH POST COLLECTION</v>
          </cell>
          <cell r="I607" t="str">
            <v>DFW/WESTTX</v>
          </cell>
          <cell r="J607" t="str">
            <v>DFW/WEST TEXAS DISTIRCT</v>
          </cell>
          <cell r="K607" t="str">
            <v>SOUTH</v>
          </cell>
          <cell r="L607" t="str">
            <v>SOUTH REGION</v>
          </cell>
        </row>
        <row r="608">
          <cell r="A608" t="str">
            <v>V22</v>
          </cell>
          <cell r="B608" t="str">
            <v>V22-10-A-AZ-E2O-050</v>
          </cell>
          <cell r="C608">
            <v>1489</v>
          </cell>
          <cell r="D608">
            <v>4599</v>
          </cell>
          <cell r="F608" t="str">
            <v>7th Street MRF</v>
          </cell>
          <cell r="G608" t="str">
            <v>BU-239</v>
          </cell>
          <cell r="H608" t="str">
            <v>WEST PHOENIX</v>
          </cell>
          <cell r="I608" t="str">
            <v>ARIZONA</v>
          </cell>
          <cell r="J608" t="str">
            <v>ARIZONA DISTRICT</v>
          </cell>
          <cell r="K608" t="str">
            <v>WEST</v>
          </cell>
          <cell r="L608" t="str">
            <v>WEST REGION</v>
          </cell>
        </row>
        <row r="609">
          <cell r="A609">
            <v>633</v>
          </cell>
          <cell r="B609" t="str">
            <v>633-10-A-AL-9BO-050</v>
          </cell>
          <cell r="C609">
            <v>264</v>
          </cell>
          <cell r="D609">
            <v>4633</v>
          </cell>
          <cell r="E609" t="str">
            <v>Yes</v>
          </cell>
          <cell r="F609" t="str">
            <v>AWS - Anniston - Cleveland</v>
          </cell>
          <cell r="G609" t="str">
            <v>BU-002</v>
          </cell>
          <cell r="H609" t="str">
            <v>ANNISTON</v>
          </cell>
          <cell r="I609" t="str">
            <v>GEORGIA</v>
          </cell>
          <cell r="J609" t="str">
            <v>GEORGIA DISTRICT</v>
          </cell>
          <cell r="K609" t="str">
            <v>SOUTH</v>
          </cell>
          <cell r="L609" t="str">
            <v>SOUTH REGION</v>
          </cell>
        </row>
        <row r="610">
          <cell r="A610">
            <v>674</v>
          </cell>
          <cell r="B610" t="str">
            <v>674-10-A-PA-9LO-050</v>
          </cell>
          <cell r="C610">
            <v>269</v>
          </cell>
          <cell r="D610">
            <v>4674</v>
          </cell>
          <cell r="E610" t="str">
            <v>Yes</v>
          </cell>
          <cell r="F610" t="str">
            <v>AWS - Scottdale</v>
          </cell>
          <cell r="G610" t="str">
            <v>BU-188</v>
          </cell>
          <cell r="H610" t="str">
            <v>SCOTTDALE</v>
          </cell>
          <cell r="I610" t="str">
            <v>WPENN</v>
          </cell>
          <cell r="J610" t="str">
            <v>WESTERN PENNSYLVANIA DISTRICT</v>
          </cell>
          <cell r="K610" t="str">
            <v>EAST</v>
          </cell>
          <cell r="L610" t="str">
            <v>EAST REGION</v>
          </cell>
        </row>
        <row r="611">
          <cell r="A611">
            <v>710</v>
          </cell>
          <cell r="B611" t="str">
            <v>710-10-A-IL-07O-050</v>
          </cell>
          <cell r="C611">
            <v>287</v>
          </cell>
          <cell r="D611">
            <v>4710</v>
          </cell>
          <cell r="E611" t="str">
            <v>Yes</v>
          </cell>
          <cell r="F611" t="str">
            <v>AWS - Chicago</v>
          </cell>
          <cell r="G611" t="str">
            <v>BU-036</v>
          </cell>
          <cell r="H611" t="str">
            <v>CHICAGO METRO</v>
          </cell>
          <cell r="I611" t="str">
            <v>CHICAGO</v>
          </cell>
          <cell r="J611" t="str">
            <v>CHICAGO DISTRICT</v>
          </cell>
          <cell r="K611" t="str">
            <v>MIDWEST</v>
          </cell>
          <cell r="L611" t="str">
            <v>MIDWEST REGION</v>
          </cell>
        </row>
        <row r="612">
          <cell r="A612">
            <v>711</v>
          </cell>
          <cell r="B612" t="str">
            <v>711-10-A-IL-07O-050</v>
          </cell>
          <cell r="C612">
            <v>288</v>
          </cell>
          <cell r="D612">
            <v>4711</v>
          </cell>
          <cell r="F612" t="str">
            <v>Planet Recovery Transfer</v>
          </cell>
          <cell r="G612" t="str">
            <v>BU-215</v>
          </cell>
          <cell r="H612" t="str">
            <v>CHICAGO TRANSFER STATIONS</v>
          </cell>
          <cell r="I612" t="str">
            <v>CHICAGO</v>
          </cell>
          <cell r="J612" t="str">
            <v>CHICAGO DISTRICT</v>
          </cell>
          <cell r="K612" t="str">
            <v>MIDWEST</v>
          </cell>
          <cell r="L612" t="str">
            <v>MIDWEST REGION</v>
          </cell>
        </row>
        <row r="613">
          <cell r="A613">
            <v>714</v>
          </cell>
          <cell r="B613" t="str">
            <v>714-10-A-IN-22O-050</v>
          </cell>
          <cell r="C613">
            <v>289</v>
          </cell>
          <cell r="D613">
            <v>4714</v>
          </cell>
          <cell r="F613" t="str">
            <v>County Line L/F</v>
          </cell>
          <cell r="G613" t="str">
            <v>BU-072</v>
          </cell>
          <cell r="H613" t="str">
            <v>NORTHERN INDIANA POST COLLECT</v>
          </cell>
          <cell r="I613" t="str">
            <v>INDIANA</v>
          </cell>
          <cell r="J613" t="str">
            <v>INDIANA DISTRICT</v>
          </cell>
          <cell r="K613" t="str">
            <v>MIDWEST</v>
          </cell>
          <cell r="L613" t="str">
            <v>MIDWEST REGION</v>
          </cell>
        </row>
        <row r="614">
          <cell r="A614">
            <v>715</v>
          </cell>
          <cell r="B614" t="str">
            <v>715-10-A-IN-23O-050</v>
          </cell>
          <cell r="C614">
            <v>290</v>
          </cell>
          <cell r="D614">
            <v>4715</v>
          </cell>
          <cell r="E614" t="str">
            <v>Yes</v>
          </cell>
          <cell r="F614" t="str">
            <v>AWS - Northwest Indiana</v>
          </cell>
          <cell r="G614" t="str">
            <v>BU-007</v>
          </cell>
          <cell r="H614" t="str">
            <v>NORTHWEST INDIANA</v>
          </cell>
          <cell r="I614" t="str">
            <v>INDIANA</v>
          </cell>
          <cell r="J614" t="str">
            <v>INDIANA DISTRICT</v>
          </cell>
          <cell r="K614" t="str">
            <v>MIDWEST</v>
          </cell>
          <cell r="L614" t="str">
            <v>MIDWEST REGION</v>
          </cell>
        </row>
        <row r="615">
          <cell r="A615">
            <v>716</v>
          </cell>
          <cell r="B615" t="str">
            <v>716-10-A-IN-23O-050</v>
          </cell>
          <cell r="C615">
            <v>291</v>
          </cell>
          <cell r="D615">
            <v>4716</v>
          </cell>
          <cell r="E615" t="str">
            <v>Yes</v>
          </cell>
          <cell r="F615" t="str">
            <v>AWS - DeMotte</v>
          </cell>
          <cell r="G615" t="str">
            <v>BU-007</v>
          </cell>
          <cell r="H615" t="str">
            <v>NORTHWEST INDIANA</v>
          </cell>
          <cell r="I615" t="str">
            <v>INDIANA</v>
          </cell>
          <cell r="J615" t="str">
            <v>INDIANA DISTRICT</v>
          </cell>
          <cell r="K615" t="str">
            <v>MIDWEST</v>
          </cell>
          <cell r="L615" t="str">
            <v>MIDWEST REGION</v>
          </cell>
        </row>
        <row r="616">
          <cell r="A616">
            <v>717</v>
          </cell>
          <cell r="B616" t="str">
            <v>717-10-A-IN-24O-050</v>
          </cell>
          <cell r="C616">
            <v>292</v>
          </cell>
          <cell r="D616">
            <v>4717</v>
          </cell>
          <cell r="E616" t="str">
            <v>Yes</v>
          </cell>
          <cell r="F616" t="str">
            <v>AWS - Central Indiana</v>
          </cell>
          <cell r="G616" t="str">
            <v>BU-071</v>
          </cell>
          <cell r="H616" t="str">
            <v>CENTRAL / NE INDIANA</v>
          </cell>
          <cell r="I616" t="str">
            <v>INDIANA</v>
          </cell>
          <cell r="J616" t="str">
            <v>INDIANA DISTRICT</v>
          </cell>
          <cell r="K616" t="str">
            <v>MIDWEST</v>
          </cell>
          <cell r="L616" t="str">
            <v>MIDWEST REGION</v>
          </cell>
        </row>
        <row r="617">
          <cell r="A617">
            <v>718</v>
          </cell>
          <cell r="B617" t="str">
            <v>718-10-A-IN-25O-050</v>
          </cell>
          <cell r="C617">
            <v>293</v>
          </cell>
          <cell r="D617">
            <v>4718</v>
          </cell>
          <cell r="F617" t="str">
            <v>Newton Co. L/F</v>
          </cell>
          <cell r="G617" t="str">
            <v>BU-072</v>
          </cell>
          <cell r="H617" t="str">
            <v>NORTHERN INDIANA POST COLLECT</v>
          </cell>
          <cell r="I617" t="str">
            <v>INDIANA</v>
          </cell>
          <cell r="J617" t="str">
            <v>INDIANA DISTRICT</v>
          </cell>
          <cell r="K617" t="str">
            <v>MIDWEST</v>
          </cell>
          <cell r="L617" t="str">
            <v>MIDWEST REGION</v>
          </cell>
        </row>
        <row r="618">
          <cell r="A618">
            <v>719</v>
          </cell>
          <cell r="B618" t="str">
            <v>719-10-A-IL-07O-050</v>
          </cell>
          <cell r="C618">
            <v>294</v>
          </cell>
          <cell r="D618">
            <v>4719</v>
          </cell>
          <cell r="E618" t="str">
            <v>Yes</v>
          </cell>
          <cell r="F618" t="str">
            <v>AWS - Joliet</v>
          </cell>
          <cell r="G618" t="str">
            <v>BU-042</v>
          </cell>
          <cell r="H618" t="str">
            <v>PONTIAC/OTTAWA/JOLIET</v>
          </cell>
          <cell r="I618" t="str">
            <v>CHICAGO</v>
          </cell>
          <cell r="J618" t="str">
            <v>CHICAGO DISTRICT</v>
          </cell>
          <cell r="K618" t="str">
            <v>MIDWEST</v>
          </cell>
          <cell r="L618" t="str">
            <v>MIDWEST REGION</v>
          </cell>
        </row>
        <row r="619">
          <cell r="A619">
            <v>720</v>
          </cell>
          <cell r="B619" t="str">
            <v>720-10-A-IL-9HO-050</v>
          </cell>
          <cell r="C619">
            <v>295</v>
          </cell>
          <cell r="D619">
            <v>4720</v>
          </cell>
          <cell r="F619" t="str">
            <v>Lee County (IL) L/F</v>
          </cell>
          <cell r="G619" t="str">
            <v>BU-048</v>
          </cell>
          <cell r="H619" t="str">
            <v>DIXON</v>
          </cell>
          <cell r="I619" t="str">
            <v>WILLINOIS</v>
          </cell>
          <cell r="J619" t="str">
            <v>WESTERN ILLINOIS DISTRICT</v>
          </cell>
          <cell r="K619" t="str">
            <v>MIDWEST</v>
          </cell>
          <cell r="L619" t="str">
            <v>MIDWEST REGION</v>
          </cell>
        </row>
        <row r="620">
          <cell r="A620">
            <v>721</v>
          </cell>
          <cell r="B620" t="str">
            <v>721-10-A-IL-07O-050</v>
          </cell>
          <cell r="C620">
            <v>296</v>
          </cell>
          <cell r="D620">
            <v>4721</v>
          </cell>
          <cell r="E620" t="str">
            <v>Yes</v>
          </cell>
          <cell r="F620" t="str">
            <v>AWS - Crestwood</v>
          </cell>
          <cell r="G620" t="str">
            <v>BU-035</v>
          </cell>
          <cell r="H620" t="str">
            <v>CRESTWOOD</v>
          </cell>
          <cell r="I620" t="str">
            <v>CHICAGO</v>
          </cell>
          <cell r="J620" t="str">
            <v>CHICAGO DISTRICT</v>
          </cell>
          <cell r="K620" t="str">
            <v>MIDWEST</v>
          </cell>
          <cell r="L620" t="str">
            <v>MIDWEST REGION</v>
          </cell>
        </row>
        <row r="621">
          <cell r="A621">
            <v>722</v>
          </cell>
          <cell r="B621" t="str">
            <v>722-10-A-IL-07O-050</v>
          </cell>
          <cell r="C621">
            <v>297</v>
          </cell>
          <cell r="D621">
            <v>4722</v>
          </cell>
          <cell r="F621" t="str">
            <v>John Spot</v>
          </cell>
          <cell r="G621" t="str">
            <v>BU-040</v>
          </cell>
          <cell r="H621" t="str">
            <v>MELROSE PARK</v>
          </cell>
          <cell r="I621" t="str">
            <v>CHICAGO</v>
          </cell>
          <cell r="J621" t="str">
            <v>CHICAGO DISTRICT</v>
          </cell>
          <cell r="K621" t="str">
            <v>MIDWEST</v>
          </cell>
          <cell r="L621" t="str">
            <v>MIDWEST REGION</v>
          </cell>
        </row>
        <row r="622">
          <cell r="A622">
            <v>723</v>
          </cell>
          <cell r="B622" t="str">
            <v>723-10-A-IL-28O-050</v>
          </cell>
          <cell r="C622">
            <v>298</v>
          </cell>
          <cell r="D622">
            <v>4723</v>
          </cell>
          <cell r="F622" t="str">
            <v>Streator Area L/F</v>
          </cell>
          <cell r="G622" t="str">
            <v>BU-042</v>
          </cell>
          <cell r="H622" t="str">
            <v>PONTIAC/OTTAWA/JOLIET</v>
          </cell>
          <cell r="I622" t="str">
            <v>CHICAGO</v>
          </cell>
          <cell r="J622" t="str">
            <v>CHICAGO DISTRICT</v>
          </cell>
          <cell r="K622" t="str">
            <v>MIDWEST</v>
          </cell>
          <cell r="L622" t="str">
            <v>MIDWEST REGION</v>
          </cell>
        </row>
        <row r="623">
          <cell r="A623">
            <v>724</v>
          </cell>
          <cell r="B623" t="str">
            <v>724-10-A-IL-29O-050</v>
          </cell>
          <cell r="C623">
            <v>299</v>
          </cell>
          <cell r="D623">
            <v>4724</v>
          </cell>
          <cell r="F623" t="str">
            <v>Upper Rock Island L/F</v>
          </cell>
          <cell r="G623" t="str">
            <v>BU-048</v>
          </cell>
          <cell r="H623" t="str">
            <v>DIXON</v>
          </cell>
          <cell r="I623" t="str">
            <v>WILLINOIS</v>
          </cell>
          <cell r="J623" t="str">
            <v>WESTERN ILLINOIS DISTRICT</v>
          </cell>
          <cell r="K623" t="str">
            <v>MIDWEST</v>
          </cell>
          <cell r="L623" t="str">
            <v>MIDWEST REGION</v>
          </cell>
        </row>
        <row r="624">
          <cell r="A624">
            <v>725</v>
          </cell>
          <cell r="B624" t="str">
            <v>725-10-A-IL-39O-050</v>
          </cell>
          <cell r="C624">
            <v>300</v>
          </cell>
          <cell r="D624">
            <v>4725</v>
          </cell>
          <cell r="F624" t="str">
            <v>Brickyard L/F</v>
          </cell>
          <cell r="G624" t="str">
            <v>BU-029</v>
          </cell>
          <cell r="H624" t="str">
            <v>DANVILLE</v>
          </cell>
          <cell r="I624" t="str">
            <v>INDIANA</v>
          </cell>
          <cell r="J624" t="str">
            <v>INDIANA DISTRICT</v>
          </cell>
          <cell r="K624" t="str">
            <v>MIDWEST</v>
          </cell>
          <cell r="L624" t="str">
            <v>MIDWEST REGION</v>
          </cell>
        </row>
        <row r="625">
          <cell r="A625">
            <v>726</v>
          </cell>
          <cell r="B625" t="str">
            <v>726-10-A-IL-07O-050</v>
          </cell>
          <cell r="C625">
            <v>301</v>
          </cell>
          <cell r="D625">
            <v>4726</v>
          </cell>
          <cell r="E625" t="str">
            <v>Yes</v>
          </cell>
          <cell r="F625" t="str">
            <v>AWS - Danville</v>
          </cell>
          <cell r="G625" t="str">
            <v>BU-029</v>
          </cell>
          <cell r="H625" t="str">
            <v>DANVILLE</v>
          </cell>
          <cell r="I625" t="str">
            <v>INDIANA</v>
          </cell>
          <cell r="J625" t="str">
            <v>INDIANA DISTRICT</v>
          </cell>
          <cell r="K625" t="str">
            <v>MIDWEST</v>
          </cell>
          <cell r="L625" t="str">
            <v>MIDWEST REGION</v>
          </cell>
        </row>
        <row r="626">
          <cell r="A626">
            <v>729</v>
          </cell>
          <cell r="B626" t="str">
            <v>729-10-A-IL-07O-050</v>
          </cell>
          <cell r="C626">
            <v>302</v>
          </cell>
          <cell r="D626">
            <v>4729</v>
          </cell>
          <cell r="E626" t="str">
            <v>Yes</v>
          </cell>
          <cell r="F626" t="str">
            <v>AWS - Urbana</v>
          </cell>
          <cell r="G626" t="str">
            <v>BU-029</v>
          </cell>
          <cell r="H626" t="str">
            <v>DANVILLE</v>
          </cell>
          <cell r="I626" t="str">
            <v>INDIANA</v>
          </cell>
          <cell r="J626" t="str">
            <v>INDIANA DISTRICT</v>
          </cell>
          <cell r="K626" t="str">
            <v>MIDWEST</v>
          </cell>
          <cell r="L626" t="str">
            <v>MIDWEST REGION</v>
          </cell>
        </row>
        <row r="627">
          <cell r="A627">
            <v>730</v>
          </cell>
          <cell r="B627" t="str">
            <v>730-10-A-MO-06O-050</v>
          </cell>
          <cell r="C627">
            <v>303</v>
          </cell>
          <cell r="D627">
            <v>4730</v>
          </cell>
          <cell r="E627" t="str">
            <v>Yes</v>
          </cell>
          <cell r="F627" t="str">
            <v>AWS - Poplar Bluff</v>
          </cell>
          <cell r="G627" t="str">
            <v>BU-106</v>
          </cell>
          <cell r="H627" t="str">
            <v>SOUTHEAST MISSOURI</v>
          </cell>
          <cell r="I627" t="str">
            <v>STL METRO</v>
          </cell>
          <cell r="J627" t="str">
            <v>ST LOUIS METRO DISTRICT</v>
          </cell>
          <cell r="K627" t="str">
            <v>MIDWEST</v>
          </cell>
          <cell r="L627" t="str">
            <v>MIDWEST REGION</v>
          </cell>
        </row>
        <row r="628">
          <cell r="A628">
            <v>731</v>
          </cell>
          <cell r="B628" t="str">
            <v>731-10-A-MO-44O-050</v>
          </cell>
          <cell r="C628">
            <v>304</v>
          </cell>
          <cell r="D628">
            <v>4731</v>
          </cell>
          <cell r="F628" t="str">
            <v>Lemons East L/F</v>
          </cell>
          <cell r="G628" t="str">
            <v>BU-106</v>
          </cell>
          <cell r="H628" t="str">
            <v>SOUTHEAST MISSOURI</v>
          </cell>
          <cell r="I628" t="str">
            <v>STL METRO</v>
          </cell>
          <cell r="J628" t="str">
            <v>ST LOUIS METRO DISTRICT</v>
          </cell>
          <cell r="K628" t="str">
            <v>MIDWEST</v>
          </cell>
          <cell r="L628" t="str">
            <v>MIDWEST REGION</v>
          </cell>
        </row>
        <row r="629">
          <cell r="A629">
            <v>732</v>
          </cell>
          <cell r="B629" t="str">
            <v>732-10-A-MO-06O-050</v>
          </cell>
          <cell r="C629">
            <v>305</v>
          </cell>
          <cell r="D629">
            <v>4732</v>
          </cell>
          <cell r="E629" t="str">
            <v>Yes</v>
          </cell>
          <cell r="F629" t="str">
            <v>AW - Dexter</v>
          </cell>
          <cell r="G629" t="str">
            <v>BU-106</v>
          </cell>
          <cell r="H629" t="str">
            <v>SOUTHEAST MISSOURI</v>
          </cell>
          <cell r="I629" t="str">
            <v>STL METRO</v>
          </cell>
          <cell r="J629" t="str">
            <v>ST LOUIS METRO DISTRICT</v>
          </cell>
          <cell r="K629" t="str">
            <v>MIDWEST</v>
          </cell>
          <cell r="L629" t="str">
            <v>MIDWEST REGION</v>
          </cell>
        </row>
        <row r="630">
          <cell r="A630">
            <v>733</v>
          </cell>
          <cell r="B630" t="str">
            <v>733-10-A-MO-45O-050</v>
          </cell>
          <cell r="C630">
            <v>306</v>
          </cell>
          <cell r="D630">
            <v>4733</v>
          </cell>
          <cell r="F630" t="str">
            <v>Butler County L/F</v>
          </cell>
          <cell r="G630" t="str">
            <v>BU-106</v>
          </cell>
          <cell r="H630" t="str">
            <v>SOUTHEAST MISSOURI</v>
          </cell>
          <cell r="I630" t="str">
            <v>STL METRO</v>
          </cell>
          <cell r="J630" t="str">
            <v>ST LOUIS METRO DISTRICT</v>
          </cell>
          <cell r="K630" t="str">
            <v>MIDWEST</v>
          </cell>
          <cell r="L630" t="str">
            <v>MIDWEST REGION</v>
          </cell>
        </row>
        <row r="631">
          <cell r="A631">
            <v>734</v>
          </cell>
          <cell r="B631" t="str">
            <v>734-10-A-IL-26O-050</v>
          </cell>
          <cell r="C631">
            <v>307</v>
          </cell>
          <cell r="D631">
            <v>4734</v>
          </cell>
          <cell r="F631" t="str">
            <v>Illinois Waste Systems L/F</v>
          </cell>
          <cell r="G631" t="str">
            <v>BU-029</v>
          </cell>
          <cell r="H631" t="str">
            <v>DANVILLE</v>
          </cell>
          <cell r="I631" t="str">
            <v>INDIANA</v>
          </cell>
          <cell r="J631" t="str">
            <v>INDIANA DISTRICT</v>
          </cell>
          <cell r="K631" t="str">
            <v>MIDWEST</v>
          </cell>
          <cell r="L631" t="str">
            <v>MIDWEST REGION</v>
          </cell>
        </row>
        <row r="632">
          <cell r="A632">
            <v>735</v>
          </cell>
          <cell r="B632" t="str">
            <v>735-10-A-IL-37O-050</v>
          </cell>
          <cell r="C632">
            <v>308</v>
          </cell>
          <cell r="D632">
            <v>4735</v>
          </cell>
          <cell r="F632" t="str">
            <v>RCS L/F</v>
          </cell>
          <cell r="G632" t="str">
            <v>BU-110</v>
          </cell>
          <cell r="H632" t="str">
            <v>EDWARDSVILLE/STL POST COLLLECT</v>
          </cell>
          <cell r="I632" t="str">
            <v>STL METRO</v>
          </cell>
          <cell r="J632" t="str">
            <v>ST LOUIS METRO DISTRICT</v>
          </cell>
          <cell r="K632" t="str">
            <v>MIDWEST</v>
          </cell>
          <cell r="L632" t="str">
            <v>MIDWEST REGION</v>
          </cell>
        </row>
        <row r="633">
          <cell r="A633">
            <v>740</v>
          </cell>
          <cell r="B633" t="str">
            <v>740-10-A-MO-48O-050</v>
          </cell>
          <cell r="C633">
            <v>309</v>
          </cell>
          <cell r="D633">
            <v>4740</v>
          </cell>
          <cell r="F633" t="str">
            <v>ShowMe L/F</v>
          </cell>
          <cell r="G633" t="str">
            <v>BU-268</v>
          </cell>
          <cell r="H633" t="str">
            <v>KANSAS CITY POST COLLECTION</v>
          </cell>
          <cell r="I633" t="str">
            <v>W MO/OK</v>
          </cell>
          <cell r="J633" t="str">
            <v>W MISSOURI/OKLAHOMA DISTRICT</v>
          </cell>
          <cell r="K633" t="str">
            <v>MIDWEST</v>
          </cell>
          <cell r="L633" t="str">
            <v>MIDWEST REGION</v>
          </cell>
        </row>
        <row r="634">
          <cell r="A634">
            <v>742</v>
          </cell>
          <cell r="B634" t="str">
            <v>742-10-A-SC-06O-050</v>
          </cell>
          <cell r="C634">
            <v>310</v>
          </cell>
          <cell r="D634">
            <v>4742</v>
          </cell>
          <cell r="E634" t="str">
            <v>Yes</v>
          </cell>
          <cell r="F634" t="str">
            <v>AWS - Fort Mill</v>
          </cell>
          <cell r="G634" t="str">
            <v>BU-203</v>
          </cell>
          <cell r="H634" t="str">
            <v>FT MILL HAULING</v>
          </cell>
          <cell r="I634" t="str">
            <v>CAROLINAS</v>
          </cell>
          <cell r="J634" t="str">
            <v>CAROLINAS DISTRICT</v>
          </cell>
          <cell r="K634" t="str">
            <v>EAST</v>
          </cell>
          <cell r="L634" t="str">
            <v>EAST REGION</v>
          </cell>
        </row>
        <row r="635">
          <cell r="A635">
            <v>743</v>
          </cell>
          <cell r="B635" t="str">
            <v>743-10-A-SC-06O-050</v>
          </cell>
          <cell r="C635">
            <v>311</v>
          </cell>
          <cell r="D635">
            <v>4743</v>
          </cell>
          <cell r="E635" t="str">
            <v>Yes</v>
          </cell>
          <cell r="F635" t="str">
            <v>AWS - Columbia</v>
          </cell>
          <cell r="G635" t="str">
            <v>BU-147</v>
          </cell>
          <cell r="H635" t="str">
            <v>COLUMBIA MARKET/LEE COUNTY</v>
          </cell>
          <cell r="I635" t="str">
            <v>CAROLINAS</v>
          </cell>
          <cell r="J635" t="str">
            <v>CAROLINAS DISTRICT</v>
          </cell>
          <cell r="K635" t="str">
            <v>EAST</v>
          </cell>
          <cell r="L635" t="str">
            <v>EAST REGION</v>
          </cell>
        </row>
        <row r="636">
          <cell r="A636">
            <v>744</v>
          </cell>
          <cell r="B636" t="str">
            <v>744-10-A-SC-06O-050</v>
          </cell>
          <cell r="C636">
            <v>312</v>
          </cell>
          <cell r="D636">
            <v>4744</v>
          </cell>
          <cell r="E636" t="str">
            <v>Yes</v>
          </cell>
          <cell r="F636" t="str">
            <v>AWS - Greenville</v>
          </cell>
          <cell r="G636" t="str">
            <v>BU-149</v>
          </cell>
          <cell r="H636" t="str">
            <v>GREENVILLE SC</v>
          </cell>
          <cell r="I636" t="str">
            <v>CAROLINAS</v>
          </cell>
          <cell r="J636" t="str">
            <v>CAROLINAS DISTRICT</v>
          </cell>
          <cell r="K636" t="str">
            <v>EAST</v>
          </cell>
          <cell r="L636" t="str">
            <v>EAST REGION</v>
          </cell>
        </row>
        <row r="637">
          <cell r="A637">
            <v>745</v>
          </cell>
          <cell r="B637" t="str">
            <v>745-10-A-VA-51O-050</v>
          </cell>
          <cell r="C637">
            <v>313</v>
          </cell>
          <cell r="D637">
            <v>4745</v>
          </cell>
          <cell r="F637" t="str">
            <v>Brunswick L/F</v>
          </cell>
          <cell r="G637" t="str">
            <v>BU-126</v>
          </cell>
          <cell r="H637" t="str">
            <v>RICHMOND / LAWRENCEVILLE</v>
          </cell>
          <cell r="I637" t="str">
            <v>VIRGINIA</v>
          </cell>
          <cell r="J637" t="str">
            <v>VIRGINIA DISTRICT</v>
          </cell>
          <cell r="K637" t="str">
            <v>EAST</v>
          </cell>
          <cell r="L637" t="str">
            <v>EAST REGION</v>
          </cell>
        </row>
        <row r="638">
          <cell r="A638">
            <v>752</v>
          </cell>
          <cell r="B638" t="str">
            <v>752-10-A-AZ-62O-050</v>
          </cell>
          <cell r="C638">
            <v>316</v>
          </cell>
          <cell r="D638">
            <v>4752</v>
          </cell>
          <cell r="F638" t="str">
            <v>Apache Junction L/F</v>
          </cell>
          <cell r="G638" t="str">
            <v>BU-240</v>
          </cell>
          <cell r="H638" t="str">
            <v>EAST PHOENIX</v>
          </cell>
          <cell r="I638" t="str">
            <v>ARIZONA</v>
          </cell>
          <cell r="J638" t="str">
            <v>ARIZONA DISTRICT</v>
          </cell>
          <cell r="K638" t="str">
            <v>WEST</v>
          </cell>
          <cell r="L638" t="str">
            <v>WEST REGION</v>
          </cell>
        </row>
        <row r="639">
          <cell r="A639">
            <v>753</v>
          </cell>
          <cell r="B639" t="str">
            <v>753-10-A-AZ-07O-050</v>
          </cell>
          <cell r="C639">
            <v>317</v>
          </cell>
          <cell r="D639">
            <v>4753</v>
          </cell>
          <cell r="E639" t="str">
            <v>Yes</v>
          </cell>
          <cell r="F639" t="str">
            <v>AWS - Phoenix</v>
          </cell>
          <cell r="G639" t="str">
            <v>BU-239</v>
          </cell>
          <cell r="H639" t="str">
            <v>WEST PHOENIX</v>
          </cell>
          <cell r="I639" t="str">
            <v>ARIZONA</v>
          </cell>
          <cell r="J639" t="str">
            <v>ARIZONA DISTRICT</v>
          </cell>
          <cell r="K639" t="str">
            <v>WEST</v>
          </cell>
          <cell r="L639" t="str">
            <v>WEST REGION</v>
          </cell>
        </row>
        <row r="640">
          <cell r="A640">
            <v>754</v>
          </cell>
          <cell r="B640" t="str">
            <v>754-10-A-AZ-07O-050</v>
          </cell>
          <cell r="C640">
            <v>318</v>
          </cell>
          <cell r="D640">
            <v>4754</v>
          </cell>
          <cell r="F640" t="str">
            <v>Paradise T/S</v>
          </cell>
          <cell r="G640" t="str">
            <v>BU-239</v>
          </cell>
          <cell r="H640" t="str">
            <v>WEST PHOENIX</v>
          </cell>
          <cell r="I640" t="str">
            <v>ARIZONA</v>
          </cell>
          <cell r="J640" t="str">
            <v>ARIZONA DISTRICT</v>
          </cell>
          <cell r="K640" t="str">
            <v>WEST</v>
          </cell>
          <cell r="L640" t="str">
            <v>WEST REGION</v>
          </cell>
        </row>
        <row r="641">
          <cell r="A641">
            <v>755</v>
          </cell>
          <cell r="B641" t="str">
            <v>755-10-A-AZ-63O-050</v>
          </cell>
          <cell r="C641">
            <v>319</v>
          </cell>
          <cell r="D641">
            <v>4755</v>
          </cell>
          <cell r="F641" t="str">
            <v>Southwest Regional L/F</v>
          </cell>
          <cell r="G641" t="str">
            <v>BU-239</v>
          </cell>
          <cell r="H641" t="str">
            <v>WEST PHOENIX</v>
          </cell>
          <cell r="I641" t="str">
            <v>ARIZONA</v>
          </cell>
          <cell r="J641" t="str">
            <v>ARIZONA DISTRICT</v>
          </cell>
          <cell r="K641" t="str">
            <v>WEST</v>
          </cell>
          <cell r="L641" t="str">
            <v>WEST REGION</v>
          </cell>
        </row>
        <row r="642">
          <cell r="A642">
            <v>764</v>
          </cell>
          <cell r="B642" t="str">
            <v>764-10-A-MO-06O-050</v>
          </cell>
          <cell r="C642">
            <v>321</v>
          </cell>
          <cell r="D642">
            <v>4764</v>
          </cell>
          <cell r="F642" t="str">
            <v>Midwest Waste L/F</v>
          </cell>
          <cell r="G642" t="str">
            <v>BU-969</v>
          </cell>
          <cell r="H642" t="str">
            <v>NON-OP ST. LOUIS</v>
          </cell>
          <cell r="I642" t="str">
            <v>STL METRO</v>
          </cell>
          <cell r="J642" t="str">
            <v>ST LOUIS METRO DISTRICT</v>
          </cell>
          <cell r="K642" t="str">
            <v>MIDWEST</v>
          </cell>
          <cell r="L642" t="str">
            <v>MIDWEST REGION</v>
          </cell>
        </row>
        <row r="643">
          <cell r="A643">
            <v>765</v>
          </cell>
          <cell r="B643" t="str">
            <v>765-10-A-AZ-07O-050</v>
          </cell>
          <cell r="C643">
            <v>322</v>
          </cell>
          <cell r="D643">
            <v>4765</v>
          </cell>
          <cell r="F643" t="str">
            <v>Arizona District Ofc</v>
          </cell>
          <cell r="G643" t="str">
            <v>BU-962</v>
          </cell>
          <cell r="H643" t="str">
            <v>NON-OP PHOENIX</v>
          </cell>
          <cell r="I643" t="str">
            <v>ARIZONA</v>
          </cell>
          <cell r="J643" t="str">
            <v>ARIZONA DISTRICT</v>
          </cell>
          <cell r="K643" t="str">
            <v>WEST</v>
          </cell>
          <cell r="L643" t="str">
            <v>WEST REGION</v>
          </cell>
        </row>
        <row r="644">
          <cell r="A644">
            <v>766</v>
          </cell>
          <cell r="B644" t="str">
            <v>766-10-A-IL-07O-050</v>
          </cell>
          <cell r="C644">
            <v>323</v>
          </cell>
          <cell r="D644">
            <v>4766</v>
          </cell>
          <cell r="E644" t="str">
            <v>Yes</v>
          </cell>
          <cell r="F644" t="str">
            <v>AWS - Dixon</v>
          </cell>
          <cell r="G644" t="str">
            <v>BU-048</v>
          </cell>
          <cell r="H644" t="str">
            <v>DIXON</v>
          </cell>
          <cell r="I644" t="str">
            <v>WILLINOIS</v>
          </cell>
          <cell r="J644" t="str">
            <v>WESTERN ILLINOIS DISTRICT</v>
          </cell>
          <cell r="K644" t="str">
            <v>MIDWEST</v>
          </cell>
          <cell r="L644" t="str">
            <v>MIDWEST REGION</v>
          </cell>
        </row>
        <row r="645">
          <cell r="A645">
            <v>767</v>
          </cell>
          <cell r="B645" t="str">
            <v>767-10-A-SC-53O-050</v>
          </cell>
          <cell r="C645">
            <v>324</v>
          </cell>
          <cell r="D645">
            <v>4767</v>
          </cell>
          <cell r="F645" t="str">
            <v>Lee County L/F</v>
          </cell>
          <cell r="G645" t="str">
            <v>BU-153</v>
          </cell>
          <cell r="H645" t="str">
            <v>LEE COUNTY POST COLLECTION</v>
          </cell>
          <cell r="I645" t="str">
            <v>CAROLINAS</v>
          </cell>
          <cell r="J645" t="str">
            <v>CAROLINAS DISTRICT</v>
          </cell>
          <cell r="K645" t="str">
            <v>EAST</v>
          </cell>
          <cell r="L645" t="str">
            <v>EAST REGION</v>
          </cell>
        </row>
        <row r="646">
          <cell r="A646">
            <v>768</v>
          </cell>
          <cell r="B646" t="str">
            <v>768-10-A-NC-52O-050</v>
          </cell>
          <cell r="C646">
            <v>325</v>
          </cell>
          <cell r="D646">
            <v>4768</v>
          </cell>
          <cell r="F646" t="str">
            <v>Anson County L/F</v>
          </cell>
          <cell r="G646" t="str">
            <v>BU-156</v>
          </cell>
          <cell r="H646" t="str">
            <v>CHARLOTTE POST COLLECTION</v>
          </cell>
          <cell r="I646" t="str">
            <v>CAROLINAS</v>
          </cell>
          <cell r="J646" t="str">
            <v>CAROLINAS DISTRICT</v>
          </cell>
          <cell r="K646" t="str">
            <v>EAST</v>
          </cell>
          <cell r="L646" t="str">
            <v>EAST REGION</v>
          </cell>
        </row>
        <row r="647">
          <cell r="A647">
            <v>770</v>
          </cell>
          <cell r="B647" t="str">
            <v>770-10-A-IL-07O-050</v>
          </cell>
          <cell r="C647">
            <v>326</v>
          </cell>
          <cell r="D647">
            <v>4770</v>
          </cell>
          <cell r="E647" t="str">
            <v>Yes</v>
          </cell>
          <cell r="F647" t="str">
            <v>AWS - Momence</v>
          </cell>
          <cell r="G647" t="str">
            <v>BU-035</v>
          </cell>
          <cell r="H647" t="str">
            <v>CRESTWOOD</v>
          </cell>
          <cell r="I647" t="str">
            <v>CHICAGO</v>
          </cell>
          <cell r="J647" t="str">
            <v>CHICAGO DISTRICT</v>
          </cell>
          <cell r="K647" t="str">
            <v>MIDWEST</v>
          </cell>
          <cell r="L647" t="str">
            <v>MIDWEST REGION</v>
          </cell>
        </row>
        <row r="648">
          <cell r="A648">
            <v>771</v>
          </cell>
          <cell r="B648" t="str">
            <v>771-10-A-SC-69O-050</v>
          </cell>
          <cell r="C648">
            <v>327</v>
          </cell>
          <cell r="D648">
            <v>4771</v>
          </cell>
          <cell r="F648" t="str">
            <v>Anderson County Reg L/F</v>
          </cell>
          <cell r="G648" t="str">
            <v>BU-149</v>
          </cell>
          <cell r="H648" t="str">
            <v>GREENVILLE SC</v>
          </cell>
          <cell r="I648" t="str">
            <v>CAROLINAS</v>
          </cell>
          <cell r="J648" t="str">
            <v>CAROLINAS DISTRICT</v>
          </cell>
          <cell r="K648" t="str">
            <v>EAST</v>
          </cell>
          <cell r="L648" t="str">
            <v>EAST REGION</v>
          </cell>
        </row>
        <row r="649">
          <cell r="A649">
            <v>772</v>
          </cell>
          <cell r="B649" t="str">
            <v>772-10-A-SC-9XO-050</v>
          </cell>
          <cell r="C649">
            <v>328</v>
          </cell>
          <cell r="D649">
            <v>4772</v>
          </cell>
          <cell r="F649" t="str">
            <v>Northeast Landfill, LLC</v>
          </cell>
          <cell r="G649" t="str">
            <v>BU-147</v>
          </cell>
          <cell r="H649" t="str">
            <v>COLUMBIA MARKET/LEE COUNTY</v>
          </cell>
          <cell r="I649" t="str">
            <v>CAROLINAS</v>
          </cell>
          <cell r="J649" t="str">
            <v>CAROLINAS DISTRICT</v>
          </cell>
          <cell r="K649" t="str">
            <v>EAST</v>
          </cell>
          <cell r="L649" t="str">
            <v>EAST REGION</v>
          </cell>
        </row>
        <row r="650">
          <cell r="A650">
            <v>776</v>
          </cell>
          <cell r="B650" t="str">
            <v>776-10-A-IL-F5O-050</v>
          </cell>
          <cell r="C650">
            <v>330</v>
          </cell>
          <cell r="D650">
            <v>4776</v>
          </cell>
          <cell r="F650" t="str">
            <v>Illinois L/F</v>
          </cell>
          <cell r="G650" t="str">
            <v>BU-029</v>
          </cell>
          <cell r="H650" t="str">
            <v>DANVILLE</v>
          </cell>
          <cell r="I650" t="str">
            <v>INDIANA</v>
          </cell>
          <cell r="J650" t="str">
            <v>INDIANA DISTRICT</v>
          </cell>
          <cell r="K650" t="str">
            <v>MIDWEST</v>
          </cell>
          <cell r="L650" t="str">
            <v>MIDWEST REGION</v>
          </cell>
        </row>
        <row r="651">
          <cell r="A651">
            <v>777</v>
          </cell>
          <cell r="B651" t="str">
            <v>777-10-A-GA-06O-050</v>
          </cell>
          <cell r="C651">
            <v>331</v>
          </cell>
          <cell r="D651">
            <v>4777</v>
          </cell>
          <cell r="E651" t="str">
            <v>Yes</v>
          </cell>
          <cell r="F651" t="str">
            <v>AWS - Tyrone</v>
          </cell>
          <cell r="G651" t="str">
            <v>BU-181</v>
          </cell>
          <cell r="H651" t="str">
            <v>ATLANTA</v>
          </cell>
          <cell r="I651" t="str">
            <v>GEORGIA</v>
          </cell>
          <cell r="J651" t="str">
            <v>GEORGIA DISTRICT</v>
          </cell>
          <cell r="K651" t="str">
            <v>SOUTH</v>
          </cell>
          <cell r="L651" t="str">
            <v>SOUTH REGION</v>
          </cell>
        </row>
        <row r="652">
          <cell r="A652">
            <v>778</v>
          </cell>
          <cell r="B652" t="str">
            <v>778-10-A-NC-9BO-050</v>
          </cell>
          <cell r="C652">
            <v>332</v>
          </cell>
          <cell r="D652">
            <v>4778</v>
          </cell>
          <cell r="E652" t="str">
            <v>Yes</v>
          </cell>
          <cell r="F652" t="str">
            <v>AWS - Troy</v>
          </cell>
          <cell r="G652" t="str">
            <v>BU-158</v>
          </cell>
          <cell r="H652" t="str">
            <v>TROY</v>
          </cell>
          <cell r="I652" t="str">
            <v>CAROLINAS</v>
          </cell>
          <cell r="J652" t="str">
            <v>CAROLINAS DISTRICT</v>
          </cell>
          <cell r="K652" t="str">
            <v>EAST</v>
          </cell>
          <cell r="L652" t="str">
            <v>EAST REGION</v>
          </cell>
        </row>
        <row r="653">
          <cell r="A653">
            <v>780</v>
          </cell>
          <cell r="B653" t="str">
            <v>780-10-A-NC-9BO-050</v>
          </cell>
          <cell r="C653">
            <v>333</v>
          </cell>
          <cell r="D653">
            <v>4780</v>
          </cell>
          <cell r="E653" t="str">
            <v>Yes</v>
          </cell>
          <cell r="F653" t="str">
            <v>AWS - Peachland</v>
          </cell>
          <cell r="G653" t="str">
            <v>BU-203</v>
          </cell>
          <cell r="H653" t="str">
            <v>FT MILL HAULING</v>
          </cell>
          <cell r="I653" t="str">
            <v>CAROLINAS</v>
          </cell>
          <cell r="J653" t="str">
            <v>CAROLINAS DISTRICT</v>
          </cell>
          <cell r="K653" t="str">
            <v>EAST</v>
          </cell>
          <cell r="L653" t="str">
            <v>EAST REGION</v>
          </cell>
        </row>
        <row r="654">
          <cell r="A654">
            <v>781</v>
          </cell>
          <cell r="B654" t="str">
            <v>781-10-A-NC-9BO-050</v>
          </cell>
          <cell r="C654">
            <v>334</v>
          </cell>
          <cell r="D654">
            <v>4781</v>
          </cell>
          <cell r="E654" t="str">
            <v>Yes</v>
          </cell>
          <cell r="F654" t="str">
            <v>AWS - Salisbury</v>
          </cell>
          <cell r="G654" t="str">
            <v>BU-155</v>
          </cell>
          <cell r="H654" t="str">
            <v>CHARLOTTE HAULING</v>
          </cell>
          <cell r="I654" t="str">
            <v>CAROLINAS</v>
          </cell>
          <cell r="J654" t="str">
            <v>CAROLINAS DISTRICT</v>
          </cell>
          <cell r="K654" t="str">
            <v>EAST</v>
          </cell>
          <cell r="L654" t="str">
            <v>EAST REGION</v>
          </cell>
        </row>
        <row r="655">
          <cell r="A655">
            <v>782</v>
          </cell>
          <cell r="B655" t="str">
            <v>782-10-A-SC-06O-050</v>
          </cell>
          <cell r="C655">
            <v>335</v>
          </cell>
          <cell r="D655">
            <v>4782</v>
          </cell>
          <cell r="E655" t="str">
            <v>Yes</v>
          </cell>
          <cell r="F655" t="str">
            <v>AWS - Lee County</v>
          </cell>
          <cell r="G655" t="str">
            <v>BU-147</v>
          </cell>
          <cell r="H655" t="str">
            <v>COLUMBIA MARKET/LEE COUNTY</v>
          </cell>
          <cell r="I655" t="str">
            <v>CAROLINAS</v>
          </cell>
          <cell r="J655" t="str">
            <v>CAROLINAS DISTRICT</v>
          </cell>
          <cell r="K655" t="str">
            <v>EAST</v>
          </cell>
          <cell r="L655" t="str">
            <v>EAST REGION</v>
          </cell>
        </row>
        <row r="656">
          <cell r="A656">
            <v>784</v>
          </cell>
          <cell r="B656" t="str">
            <v>784-10-A-NC-9BO-050</v>
          </cell>
          <cell r="C656">
            <v>336</v>
          </cell>
          <cell r="D656">
            <v>4784</v>
          </cell>
          <cell r="E656" t="str">
            <v>Yes</v>
          </cell>
          <cell r="F656" t="str">
            <v>AWS - Charlotte</v>
          </cell>
          <cell r="G656" t="str">
            <v>BU-155</v>
          </cell>
          <cell r="H656" t="str">
            <v>CHARLOTTE HAULING</v>
          </cell>
          <cell r="I656" t="str">
            <v>CAROLINAS</v>
          </cell>
          <cell r="J656" t="str">
            <v>CAROLINAS DISTRICT</v>
          </cell>
          <cell r="K656" t="str">
            <v>EAST</v>
          </cell>
          <cell r="L656" t="str">
            <v>EAST REGION</v>
          </cell>
        </row>
        <row r="657">
          <cell r="A657">
            <v>785</v>
          </cell>
          <cell r="B657" t="str">
            <v>785-10-A-AZ-07O-050</v>
          </cell>
          <cell r="C657">
            <v>337</v>
          </cell>
          <cell r="D657">
            <v>4785</v>
          </cell>
          <cell r="E657" t="str">
            <v>Yes</v>
          </cell>
          <cell r="F657" t="str">
            <v>AWS - Bullhead City</v>
          </cell>
          <cell r="G657" t="str">
            <v>BU-242</v>
          </cell>
          <cell r="H657" t="str">
            <v>WESTERN ARIZONA</v>
          </cell>
          <cell r="I657" t="str">
            <v>ARIZONA</v>
          </cell>
          <cell r="J657" t="str">
            <v>ARIZONA DISTRICT</v>
          </cell>
          <cell r="K657" t="str">
            <v>WEST</v>
          </cell>
          <cell r="L657" t="str">
            <v>WEST REGION</v>
          </cell>
        </row>
        <row r="658">
          <cell r="A658">
            <v>786</v>
          </cell>
          <cell r="B658" t="str">
            <v>786-10-A-IN-B5O-050</v>
          </cell>
          <cell r="C658">
            <v>338</v>
          </cell>
          <cell r="D658">
            <v>4786</v>
          </cell>
          <cell r="E658" t="str">
            <v>Yes</v>
          </cell>
          <cell r="F658" t="str">
            <v>AWS - Tippecanoe County</v>
          </cell>
          <cell r="G658" t="str">
            <v>BU-060</v>
          </cell>
          <cell r="H658" t="str">
            <v>LAFAYETTE AREA</v>
          </cell>
          <cell r="I658" t="str">
            <v>INDIANA</v>
          </cell>
          <cell r="J658" t="str">
            <v>INDIANA DISTRICT</v>
          </cell>
          <cell r="K658" t="str">
            <v>MIDWEST</v>
          </cell>
          <cell r="L658" t="str">
            <v>MIDWEST REGION</v>
          </cell>
        </row>
        <row r="659">
          <cell r="A659">
            <v>787</v>
          </cell>
          <cell r="B659" t="str">
            <v>787-10-A-ID-C1O-050</v>
          </cell>
          <cell r="C659">
            <v>339</v>
          </cell>
          <cell r="D659">
            <v>4787</v>
          </cell>
          <cell r="E659" t="str">
            <v>Yes</v>
          </cell>
          <cell r="F659" t="str">
            <v>AWS - Nampa</v>
          </cell>
          <cell r="G659" t="str">
            <v>BU-116</v>
          </cell>
          <cell r="H659" t="str">
            <v>BOISE</v>
          </cell>
          <cell r="I659" t="str">
            <v>ORIDMT</v>
          </cell>
          <cell r="J659" t="str">
            <v>OREGON-IDAHO-MONTANA DISTRICT</v>
          </cell>
          <cell r="K659" t="str">
            <v>WEST</v>
          </cell>
          <cell r="L659" t="str">
            <v>WEST REGION</v>
          </cell>
        </row>
        <row r="660">
          <cell r="A660">
            <v>788</v>
          </cell>
          <cell r="B660" t="str">
            <v>788-10-A-ID-C1O-050</v>
          </cell>
          <cell r="C660">
            <v>340</v>
          </cell>
          <cell r="D660">
            <v>4788</v>
          </cell>
          <cell r="E660" t="str">
            <v>Yes</v>
          </cell>
          <cell r="F660" t="str">
            <v>AWS - Mountain Home</v>
          </cell>
          <cell r="G660" t="str">
            <v>BU-116</v>
          </cell>
          <cell r="H660" t="str">
            <v>BOISE</v>
          </cell>
          <cell r="I660" t="str">
            <v>ORIDMT</v>
          </cell>
          <cell r="J660" t="str">
            <v>OREGON-IDAHO-MONTANA DISTRICT</v>
          </cell>
          <cell r="K660" t="str">
            <v>WEST</v>
          </cell>
          <cell r="L660" t="str">
            <v>WEST REGION</v>
          </cell>
        </row>
        <row r="661">
          <cell r="A661">
            <v>789</v>
          </cell>
          <cell r="B661" t="str">
            <v>789-10-A-OK-B7O-050</v>
          </cell>
          <cell r="C661">
            <v>341</v>
          </cell>
          <cell r="D661">
            <v>4789</v>
          </cell>
          <cell r="E661" t="str">
            <v>Yes</v>
          </cell>
          <cell r="F661" t="str">
            <v>AWS - Stillwater</v>
          </cell>
          <cell r="G661" t="str">
            <v>BU-022</v>
          </cell>
          <cell r="H661" t="str">
            <v>EASTERN OKLAHOMA</v>
          </cell>
          <cell r="I661" t="str">
            <v>W MO/OK</v>
          </cell>
          <cell r="J661" t="str">
            <v>W MISSOURI/OKLAHOMA DISTRICT</v>
          </cell>
          <cell r="K661" t="str">
            <v>MIDWEST</v>
          </cell>
          <cell r="L661" t="str">
            <v>MIDWEST REGION</v>
          </cell>
        </row>
        <row r="662">
          <cell r="A662">
            <v>790</v>
          </cell>
          <cell r="B662" t="str">
            <v>790-10-A-TX-13O-050</v>
          </cell>
          <cell r="C662">
            <v>342</v>
          </cell>
          <cell r="D662">
            <v>4790</v>
          </cell>
          <cell r="E662" t="str">
            <v>Yes</v>
          </cell>
          <cell r="F662" t="str">
            <v>AWS - Justin</v>
          </cell>
          <cell r="G662" t="str">
            <v>BU-017</v>
          </cell>
          <cell r="H662" t="str">
            <v>FT WORTH</v>
          </cell>
          <cell r="I662" t="str">
            <v>DFW/WESTTX</v>
          </cell>
          <cell r="J662" t="str">
            <v>DFW/WEST TEXAS DISTIRCT</v>
          </cell>
          <cell r="K662" t="str">
            <v>SOUTH</v>
          </cell>
          <cell r="L662" t="str">
            <v>SOUTH REGION</v>
          </cell>
        </row>
        <row r="663">
          <cell r="A663">
            <v>791</v>
          </cell>
          <cell r="B663" t="str">
            <v>791-10-A-OK-B7O-050</v>
          </cell>
          <cell r="C663">
            <v>343</v>
          </cell>
          <cell r="D663">
            <v>4791</v>
          </cell>
          <cell r="F663" t="str">
            <v>Stillwater Recycling</v>
          </cell>
          <cell r="G663" t="str">
            <v>BU-022</v>
          </cell>
          <cell r="H663" t="str">
            <v>EASTERN OKLAHOMA</v>
          </cell>
          <cell r="I663" t="str">
            <v>W MO/OK</v>
          </cell>
          <cell r="J663" t="str">
            <v>W MISSOURI/OKLAHOMA DISTRICT</v>
          </cell>
          <cell r="K663" t="str">
            <v>MIDWEST</v>
          </cell>
          <cell r="L663" t="str">
            <v>MIDWEST REGION</v>
          </cell>
        </row>
        <row r="664">
          <cell r="A664">
            <v>792</v>
          </cell>
          <cell r="B664" t="str">
            <v>792-10-A-IL-C1O-050</v>
          </cell>
          <cell r="C664">
            <v>344</v>
          </cell>
          <cell r="D664">
            <v>4792</v>
          </cell>
          <cell r="E664" t="str">
            <v>Yes</v>
          </cell>
          <cell r="F664" t="str">
            <v>AWS of Ottawa</v>
          </cell>
          <cell r="G664" t="str">
            <v>BU-042</v>
          </cell>
          <cell r="H664" t="str">
            <v>PONTIAC/OTTAWA/JOLIET</v>
          </cell>
          <cell r="I664" t="str">
            <v>CHICAGO</v>
          </cell>
          <cell r="J664" t="str">
            <v>CHICAGO DISTRICT</v>
          </cell>
          <cell r="K664" t="str">
            <v>MIDWEST</v>
          </cell>
          <cell r="L664" t="str">
            <v>MIDWEST REGION</v>
          </cell>
        </row>
        <row r="665">
          <cell r="A665">
            <v>800</v>
          </cell>
          <cell r="B665" t="str">
            <v>800-10-A-GA-9BO-050</v>
          </cell>
          <cell r="C665">
            <v>345</v>
          </cell>
          <cell r="D665">
            <v>4800</v>
          </cell>
          <cell r="E665" t="str">
            <v>Yes</v>
          </cell>
          <cell r="F665" t="str">
            <v>AWS - Atlanta</v>
          </cell>
          <cell r="G665" t="str">
            <v>BU-181</v>
          </cell>
          <cell r="H665" t="str">
            <v>ATLANTA</v>
          </cell>
          <cell r="I665" t="str">
            <v>GEORGIA</v>
          </cell>
          <cell r="J665" t="str">
            <v>GEORGIA DISTRICT</v>
          </cell>
          <cell r="K665" t="str">
            <v>SOUTH</v>
          </cell>
          <cell r="L665" t="str">
            <v>SOUTH REGION</v>
          </cell>
        </row>
        <row r="666">
          <cell r="A666">
            <v>801</v>
          </cell>
          <cell r="B666" t="str">
            <v>801-10-A-GA-9BO-050</v>
          </cell>
          <cell r="C666">
            <v>346</v>
          </cell>
          <cell r="D666">
            <v>4801</v>
          </cell>
          <cell r="E666" t="str">
            <v>Yes</v>
          </cell>
          <cell r="F666" t="str">
            <v>AWS - Lawrenceville</v>
          </cell>
          <cell r="G666" t="str">
            <v>BU-187</v>
          </cell>
          <cell r="H666" t="str">
            <v>LAWRENCEVILLE</v>
          </cell>
          <cell r="I666" t="str">
            <v>GEORGIA</v>
          </cell>
          <cell r="J666" t="str">
            <v>GEORGIA DISTRICT</v>
          </cell>
          <cell r="K666" t="str">
            <v>SOUTH</v>
          </cell>
          <cell r="L666" t="str">
            <v>SOUTH REGION</v>
          </cell>
        </row>
        <row r="667">
          <cell r="A667">
            <v>802</v>
          </cell>
          <cell r="B667" t="str">
            <v>802-10-A-AL-9BO-050</v>
          </cell>
          <cell r="C667">
            <v>347</v>
          </cell>
          <cell r="D667">
            <v>4802</v>
          </cell>
          <cell r="E667" t="str">
            <v>Yes</v>
          </cell>
          <cell r="F667" t="str">
            <v>AWS - Birmingham</v>
          </cell>
          <cell r="G667" t="str">
            <v>BU-004</v>
          </cell>
          <cell r="H667" t="str">
            <v>BIRMINGHAM</v>
          </cell>
          <cell r="I667" t="str">
            <v>GEORGIA</v>
          </cell>
          <cell r="J667" t="str">
            <v>GEORGIA DISTRICT</v>
          </cell>
          <cell r="K667" t="str">
            <v>SOUTH</v>
          </cell>
          <cell r="L667" t="str">
            <v>SOUTH REGION</v>
          </cell>
        </row>
        <row r="668">
          <cell r="A668">
            <v>807</v>
          </cell>
          <cell r="B668" t="str">
            <v>807-10-A-AL-9BO-050</v>
          </cell>
          <cell r="C668">
            <v>348</v>
          </cell>
          <cell r="D668">
            <v>4807</v>
          </cell>
          <cell r="E668" t="str">
            <v>Yes</v>
          </cell>
          <cell r="F668" t="str">
            <v>AWS - Clarke County</v>
          </cell>
          <cell r="G668" t="str">
            <v>BU-198</v>
          </cell>
          <cell r="H668" t="str">
            <v>MOBILE</v>
          </cell>
          <cell r="I668" t="str">
            <v>GULFCOAST</v>
          </cell>
          <cell r="J668" t="str">
            <v>GULF COAST DISTRICT</v>
          </cell>
          <cell r="K668" t="str">
            <v>SOUTH</v>
          </cell>
          <cell r="L668" t="str">
            <v>SOUTH REGION</v>
          </cell>
        </row>
        <row r="669">
          <cell r="A669">
            <v>808</v>
          </cell>
          <cell r="B669" t="str">
            <v>808-10-A-AL-9BO-050</v>
          </cell>
          <cell r="C669">
            <v>349</v>
          </cell>
          <cell r="D669">
            <v>4808</v>
          </cell>
          <cell r="E669" t="str">
            <v>Yes</v>
          </cell>
          <cell r="F669" t="str">
            <v>AWS - Escambia County</v>
          </cell>
          <cell r="G669" t="str">
            <v>BU-199</v>
          </cell>
          <cell r="H669" t="str">
            <v>SOUTH CENTRAL ALABAMA</v>
          </cell>
          <cell r="I669" t="str">
            <v>GULFCOAST</v>
          </cell>
          <cell r="J669" t="str">
            <v>GULF COAST DISTRICT</v>
          </cell>
          <cell r="K669" t="str">
            <v>SOUTH</v>
          </cell>
          <cell r="L669" t="str">
            <v>SOUTH REGION</v>
          </cell>
        </row>
        <row r="670">
          <cell r="A670">
            <v>810</v>
          </cell>
          <cell r="B670" t="str">
            <v>810-10-A-PR-5JO-050</v>
          </cell>
          <cell r="C670">
            <v>350</v>
          </cell>
          <cell r="D670">
            <v>4810</v>
          </cell>
          <cell r="E670" t="str">
            <v>Yes</v>
          </cell>
          <cell r="F670" t="str">
            <v>Ponce Hauling</v>
          </cell>
          <cell r="G670" t="str">
            <v>BU-160</v>
          </cell>
          <cell r="H670" t="str">
            <v>PONCE</v>
          </cell>
          <cell r="I670" t="str">
            <v>PUERTORICO</v>
          </cell>
          <cell r="J670" t="str">
            <v>PUERTO RICO DISTRICT</v>
          </cell>
          <cell r="K670" t="str">
            <v>SOUTH</v>
          </cell>
          <cell r="L670" t="str">
            <v>SOUTH REGION</v>
          </cell>
        </row>
        <row r="671">
          <cell r="A671">
            <v>811</v>
          </cell>
          <cell r="B671" t="str">
            <v>811-10-A-PR-5JO-050</v>
          </cell>
          <cell r="C671">
            <v>351</v>
          </cell>
          <cell r="D671">
            <v>4811</v>
          </cell>
          <cell r="E671" t="str">
            <v>Yes</v>
          </cell>
          <cell r="F671" t="str">
            <v>Arceibo Satellite</v>
          </cell>
          <cell r="G671" t="str">
            <v>BU-159</v>
          </cell>
          <cell r="H671" t="str">
            <v>SAN JUAN COMMERCIAL</v>
          </cell>
          <cell r="I671" t="str">
            <v>PUERTORICO</v>
          </cell>
          <cell r="J671" t="str">
            <v>PUERTO RICO DISTRICT</v>
          </cell>
          <cell r="K671" t="str">
            <v>SOUTH</v>
          </cell>
          <cell r="L671" t="str">
            <v>SOUTH REGION</v>
          </cell>
        </row>
        <row r="672">
          <cell r="A672">
            <v>812</v>
          </cell>
          <cell r="B672" t="str">
            <v>812-10-A-PR-6AO-050</v>
          </cell>
          <cell r="C672">
            <v>352</v>
          </cell>
          <cell r="D672">
            <v>4812</v>
          </cell>
          <cell r="E672" t="str">
            <v>Yes</v>
          </cell>
          <cell r="F672" t="str">
            <v>San Juan</v>
          </cell>
          <cell r="G672" t="str">
            <v>BU-159</v>
          </cell>
          <cell r="H672" t="str">
            <v>SAN JUAN COMMERCIAL</v>
          </cell>
          <cell r="I672" t="str">
            <v>PUERTORICO</v>
          </cell>
          <cell r="J672" t="str">
            <v>PUERTO RICO DISTRICT</v>
          </cell>
          <cell r="K672" t="str">
            <v>SOUTH</v>
          </cell>
          <cell r="L672" t="str">
            <v>SOUTH REGION</v>
          </cell>
        </row>
        <row r="673">
          <cell r="A673">
            <v>813</v>
          </cell>
          <cell r="B673" t="str">
            <v>813-10-A-PR-6AO-050</v>
          </cell>
          <cell r="C673">
            <v>353</v>
          </cell>
          <cell r="D673">
            <v>4813</v>
          </cell>
          <cell r="E673" t="str">
            <v>Yes</v>
          </cell>
          <cell r="F673" t="str">
            <v>Fajardo Hauling</v>
          </cell>
          <cell r="G673" t="str">
            <v>BU-034</v>
          </cell>
          <cell r="H673" t="str">
            <v>SAN JUAN RESIDENTIAL</v>
          </cell>
          <cell r="I673" t="str">
            <v>PUERTORICO</v>
          </cell>
          <cell r="J673" t="str">
            <v>PUERTO RICO DISTRICT</v>
          </cell>
          <cell r="K673" t="str">
            <v>SOUTH</v>
          </cell>
          <cell r="L673" t="str">
            <v>SOUTH REGION</v>
          </cell>
        </row>
        <row r="674">
          <cell r="A674">
            <v>820</v>
          </cell>
          <cell r="B674" t="str">
            <v>820-10-A-LA-9BO-050</v>
          </cell>
          <cell r="C674">
            <v>357</v>
          </cell>
          <cell r="D674">
            <v>4820</v>
          </cell>
          <cell r="E674" t="str">
            <v>Yes</v>
          </cell>
          <cell r="F674" t="str">
            <v>AWS - Baton Rouge</v>
          </cell>
          <cell r="G674" t="str">
            <v>BU-201</v>
          </cell>
          <cell r="H674" t="str">
            <v>BATON ROUGE</v>
          </cell>
          <cell r="I674" t="str">
            <v>GULFCOAST</v>
          </cell>
          <cell r="J674" t="str">
            <v>GULF COAST DISTRICT</v>
          </cell>
          <cell r="K674" t="str">
            <v>SOUTH</v>
          </cell>
          <cell r="L674" t="str">
            <v>SOUTH REGION</v>
          </cell>
        </row>
        <row r="675">
          <cell r="A675">
            <v>821</v>
          </cell>
          <cell r="B675" t="str">
            <v>821-10-A-MS-9BO-050</v>
          </cell>
          <cell r="C675">
            <v>358</v>
          </cell>
          <cell r="D675">
            <v>4821</v>
          </cell>
          <cell r="E675" t="str">
            <v>Yes</v>
          </cell>
          <cell r="F675" t="str">
            <v>AWS - The Gulf Coast</v>
          </cell>
          <cell r="G675" t="str">
            <v>BU-198</v>
          </cell>
          <cell r="H675" t="str">
            <v>MOBILE</v>
          </cell>
          <cell r="I675" t="str">
            <v>GULFCOAST</v>
          </cell>
          <cell r="J675" t="str">
            <v>GULF COAST DISTRICT</v>
          </cell>
          <cell r="K675" t="str">
            <v>SOUTH</v>
          </cell>
          <cell r="L675" t="str">
            <v>SOUTH REGION</v>
          </cell>
        </row>
        <row r="676">
          <cell r="A676">
            <v>822</v>
          </cell>
          <cell r="B676" t="str">
            <v>822-10-A-PR-6AO-050</v>
          </cell>
          <cell r="C676">
            <v>359</v>
          </cell>
          <cell r="D676">
            <v>4822</v>
          </cell>
          <cell r="E676" t="str">
            <v>Yes</v>
          </cell>
          <cell r="F676" t="str">
            <v>Cidra Hauling</v>
          </cell>
          <cell r="G676" t="str">
            <v>BU-034</v>
          </cell>
          <cell r="H676" t="str">
            <v>SAN JUAN RESIDENTIAL</v>
          </cell>
          <cell r="I676" t="str">
            <v>PUERTORICO</v>
          </cell>
          <cell r="J676" t="str">
            <v>PUERTO RICO DISTRICT</v>
          </cell>
          <cell r="K676" t="str">
            <v>SOUTH</v>
          </cell>
          <cell r="L676" t="str">
            <v>SOUTH REGION</v>
          </cell>
        </row>
        <row r="677">
          <cell r="A677">
            <v>823</v>
          </cell>
          <cell r="B677" t="str">
            <v>823-10-A-MS-9BO-050</v>
          </cell>
          <cell r="C677">
            <v>360</v>
          </cell>
          <cell r="D677">
            <v>4823</v>
          </cell>
          <cell r="E677" t="str">
            <v>Yes</v>
          </cell>
          <cell r="F677" t="str">
            <v>AWS - Jackson</v>
          </cell>
          <cell r="G677" t="str">
            <v>BU-008</v>
          </cell>
          <cell r="H677" t="str">
            <v>JACKSON</v>
          </cell>
          <cell r="I677" t="str">
            <v>MISSVALLEY</v>
          </cell>
          <cell r="J677" t="str">
            <v>MISSISSIPPI VALLEY DISTRICT</v>
          </cell>
          <cell r="K677" t="str">
            <v>SOUTH</v>
          </cell>
          <cell r="L677" t="str">
            <v>SOUTH REGION</v>
          </cell>
        </row>
        <row r="678">
          <cell r="A678">
            <v>825</v>
          </cell>
          <cell r="B678" t="str">
            <v>825-10-A-TN-9BO-050</v>
          </cell>
          <cell r="C678">
            <v>362</v>
          </cell>
          <cell r="D678">
            <v>4825</v>
          </cell>
          <cell r="E678" t="str">
            <v>Yes</v>
          </cell>
          <cell r="F678" t="str">
            <v>AWS - Tri-Cities</v>
          </cell>
          <cell r="G678" t="str">
            <v>BU-142</v>
          </cell>
          <cell r="H678" t="str">
            <v>EASTERN TN</v>
          </cell>
          <cell r="I678" t="str">
            <v>KENTUCKYTN</v>
          </cell>
          <cell r="J678" t="str">
            <v>KENTUCKY-TENNESSEE DISTRICT</v>
          </cell>
          <cell r="K678" t="str">
            <v>MIDWEST</v>
          </cell>
          <cell r="L678" t="str">
            <v>MIDWEST REGION</v>
          </cell>
        </row>
        <row r="679">
          <cell r="A679">
            <v>832</v>
          </cell>
          <cell r="B679" t="str">
            <v>832-10-A-LA-9BO-050</v>
          </cell>
          <cell r="C679">
            <v>364</v>
          </cell>
          <cell r="D679">
            <v>4832</v>
          </cell>
          <cell r="E679" t="str">
            <v>Yes</v>
          </cell>
          <cell r="F679" t="str">
            <v>AWS - Lake Charles</v>
          </cell>
          <cell r="G679" t="str">
            <v>BU-204</v>
          </cell>
          <cell r="H679" t="str">
            <v>ACADIANA / LAKE CHARLES</v>
          </cell>
          <cell r="I679" t="str">
            <v>HOUSTON</v>
          </cell>
          <cell r="J679" t="str">
            <v>HOUSTON DISTRICT</v>
          </cell>
          <cell r="K679" t="str">
            <v>SOUTH</v>
          </cell>
          <cell r="L679" t="str">
            <v>SOUTH REGION</v>
          </cell>
        </row>
        <row r="680">
          <cell r="A680">
            <v>833</v>
          </cell>
          <cell r="B680" t="str">
            <v>833-10-A-LA-9BO-050</v>
          </cell>
          <cell r="C680">
            <v>365</v>
          </cell>
          <cell r="D680">
            <v>4833</v>
          </cell>
          <cell r="E680" t="str">
            <v>Yes</v>
          </cell>
          <cell r="F680" t="str">
            <v>AWS - Acadiana</v>
          </cell>
          <cell r="G680" t="str">
            <v>BU-204</v>
          </cell>
          <cell r="H680" t="str">
            <v>ACADIANA / LAKE CHARLES</v>
          </cell>
          <cell r="I680" t="str">
            <v>HOUSTON</v>
          </cell>
          <cell r="J680" t="str">
            <v>HOUSTON DISTRICT</v>
          </cell>
          <cell r="K680" t="str">
            <v>SOUTH</v>
          </cell>
          <cell r="L680" t="str">
            <v>SOUTH REGION</v>
          </cell>
        </row>
        <row r="681">
          <cell r="A681">
            <v>837</v>
          </cell>
          <cell r="B681" t="str">
            <v>837-10-A-TN-9BO-050</v>
          </cell>
          <cell r="C681">
            <v>366</v>
          </cell>
          <cell r="D681">
            <v>4837</v>
          </cell>
          <cell r="E681" t="str">
            <v>Yes</v>
          </cell>
          <cell r="F681" t="str">
            <v>AWS - Memphis</v>
          </cell>
          <cell r="G681" t="str">
            <v>BU-102</v>
          </cell>
          <cell r="H681" t="str">
            <v>MEMPHIS</v>
          </cell>
          <cell r="I681" t="str">
            <v>MISSVALLEY</v>
          </cell>
          <cell r="J681" t="str">
            <v>MISSISSIPPI VALLEY DISTRICT</v>
          </cell>
          <cell r="K681" t="str">
            <v>SOUTH</v>
          </cell>
          <cell r="L681" t="str">
            <v>SOUTH REGION</v>
          </cell>
        </row>
        <row r="682">
          <cell r="A682">
            <v>840</v>
          </cell>
          <cell r="B682" t="str">
            <v>840-10-A-TN-9BO-050</v>
          </cell>
          <cell r="C682">
            <v>367</v>
          </cell>
          <cell r="D682">
            <v>4840</v>
          </cell>
          <cell r="E682" t="str">
            <v>Yes</v>
          </cell>
          <cell r="F682" t="str">
            <v>AWS - Nashville</v>
          </cell>
          <cell r="G682" t="str">
            <v>BU-145</v>
          </cell>
          <cell r="H682" t="str">
            <v>NASHVILLE HAULING</v>
          </cell>
          <cell r="I682" t="str">
            <v>KENTUCKYTN</v>
          </cell>
          <cell r="J682" t="str">
            <v>KENTUCKY-TENNESSEE DISTRICT</v>
          </cell>
          <cell r="K682" t="str">
            <v>MIDWEST</v>
          </cell>
          <cell r="L682" t="str">
            <v>MIDWEST REGION</v>
          </cell>
        </row>
        <row r="683">
          <cell r="A683">
            <v>841</v>
          </cell>
          <cell r="B683" t="str">
            <v>841-10-A-TN-9BO-050</v>
          </cell>
          <cell r="C683">
            <v>368</v>
          </cell>
          <cell r="D683">
            <v>4841</v>
          </cell>
          <cell r="E683" t="str">
            <v>Yes</v>
          </cell>
          <cell r="F683" t="str">
            <v>AWS - Murfreesboro</v>
          </cell>
          <cell r="G683" t="str">
            <v>BU-197</v>
          </cell>
          <cell r="H683" t="str">
            <v>MURFREESBORO</v>
          </cell>
          <cell r="I683" t="str">
            <v>KENTUCKYTN</v>
          </cell>
          <cell r="J683" t="str">
            <v>KENTUCKY-TENNESSEE DISTRICT</v>
          </cell>
          <cell r="K683" t="str">
            <v>MIDWEST</v>
          </cell>
          <cell r="L683" t="str">
            <v>MIDWEST REGION</v>
          </cell>
        </row>
        <row r="684">
          <cell r="A684">
            <v>842</v>
          </cell>
          <cell r="B684" t="str">
            <v>842-10-A-LA-9BO-050</v>
          </cell>
          <cell r="C684">
            <v>369</v>
          </cell>
          <cell r="D684">
            <v>4842</v>
          </cell>
          <cell r="E684" t="str">
            <v>Yes</v>
          </cell>
          <cell r="F684" t="str">
            <v>AWS - New Orleans</v>
          </cell>
          <cell r="G684" t="str">
            <v>BU-202</v>
          </cell>
          <cell r="H684" t="str">
            <v>NEW ORLEANS</v>
          </cell>
          <cell r="I684" t="str">
            <v>GULFCOAST</v>
          </cell>
          <cell r="J684" t="str">
            <v>GULF COAST DISTRICT</v>
          </cell>
          <cell r="K684" t="str">
            <v>SOUTH</v>
          </cell>
          <cell r="L684" t="str">
            <v>SOUTH REGION</v>
          </cell>
        </row>
        <row r="685">
          <cell r="A685">
            <v>843</v>
          </cell>
          <cell r="B685" t="str">
            <v>843-10-A-TX-8ZO-050</v>
          </cell>
          <cell r="C685">
            <v>370</v>
          </cell>
          <cell r="D685">
            <v>4843</v>
          </cell>
          <cell r="E685" t="str">
            <v>Yes</v>
          </cell>
          <cell r="F685" t="str">
            <v>AWS - Austin</v>
          </cell>
          <cell r="G685" t="str">
            <v>BU-023</v>
          </cell>
          <cell r="H685" t="str">
            <v>AUSTIN</v>
          </cell>
          <cell r="I685" t="str">
            <v>SCTEXAS</v>
          </cell>
          <cell r="J685" t="str">
            <v>SOUTH CENTRAL TEXAS DISTRICT</v>
          </cell>
          <cell r="K685" t="str">
            <v>SOUTH</v>
          </cell>
          <cell r="L685" t="str">
            <v>SOUTH REGION</v>
          </cell>
        </row>
        <row r="686">
          <cell r="A686">
            <v>847</v>
          </cell>
          <cell r="B686" t="str">
            <v>847-10-A-TX-8ZO-050</v>
          </cell>
          <cell r="C686">
            <v>371</v>
          </cell>
          <cell r="D686">
            <v>4847</v>
          </cell>
          <cell r="E686" t="str">
            <v>Yes</v>
          </cell>
          <cell r="F686" t="str">
            <v>AWS - Corpus Christi</v>
          </cell>
          <cell r="G686" t="str">
            <v>BU-024</v>
          </cell>
          <cell r="H686" t="str">
            <v>CORPUS CHRISTI</v>
          </cell>
          <cell r="I686" t="str">
            <v>SCTEXAS</v>
          </cell>
          <cell r="J686" t="str">
            <v>SOUTH CENTRAL TEXAS DISTRICT</v>
          </cell>
          <cell r="K686" t="str">
            <v>SOUTH</v>
          </cell>
          <cell r="L686" t="str">
            <v>SOUTH REGION</v>
          </cell>
        </row>
        <row r="687">
          <cell r="A687">
            <v>852</v>
          </cell>
          <cell r="B687" t="str">
            <v>852-10-A-TX-8ZO-050</v>
          </cell>
          <cell r="C687">
            <v>372</v>
          </cell>
          <cell r="D687">
            <v>4852</v>
          </cell>
          <cell r="E687" t="str">
            <v>Yes</v>
          </cell>
          <cell r="F687" t="str">
            <v>AWS - Houston</v>
          </cell>
          <cell r="G687" t="str">
            <v>BU-063</v>
          </cell>
          <cell r="H687" t="str">
            <v>NORTH HOUSTON</v>
          </cell>
          <cell r="I687" t="str">
            <v>HOUSTON</v>
          </cell>
          <cell r="J687" t="str">
            <v>HOUSTON DISTRICT</v>
          </cell>
          <cell r="K687" t="str">
            <v>SOUTH</v>
          </cell>
          <cell r="L687" t="str">
            <v>SOUTH REGION</v>
          </cell>
        </row>
        <row r="688">
          <cell r="A688">
            <v>853</v>
          </cell>
          <cell r="B688" t="str">
            <v>853-10-A-TX-8ZO-050</v>
          </cell>
          <cell r="C688">
            <v>373</v>
          </cell>
          <cell r="D688">
            <v>4853</v>
          </cell>
          <cell r="E688" t="str">
            <v>Yes</v>
          </cell>
          <cell r="F688" t="str">
            <v>AWS - West Houston</v>
          </cell>
          <cell r="G688" t="str">
            <v>BU-061</v>
          </cell>
          <cell r="H688" t="str">
            <v>WEST HOUSTON</v>
          </cell>
          <cell r="I688" t="str">
            <v>HOUSTON</v>
          </cell>
          <cell r="J688" t="str">
            <v>HOUSTON DISTRICT</v>
          </cell>
          <cell r="K688" t="str">
            <v>SOUTH</v>
          </cell>
          <cell r="L688" t="str">
            <v>SOUTH REGION</v>
          </cell>
        </row>
        <row r="689">
          <cell r="A689">
            <v>854</v>
          </cell>
          <cell r="B689" t="str">
            <v>854-10-A-TX-8ZO-050</v>
          </cell>
          <cell r="C689">
            <v>374</v>
          </cell>
          <cell r="D689">
            <v>4854</v>
          </cell>
          <cell r="F689" t="str">
            <v>Acco-Houston</v>
          </cell>
          <cell r="G689" t="str">
            <v>BU-057</v>
          </cell>
          <cell r="H689" t="str">
            <v>HOUSTON POST COLLECTION</v>
          </cell>
          <cell r="I689" t="str">
            <v>HOUSTON</v>
          </cell>
          <cell r="J689" t="str">
            <v>HOUSTON DISTRICT</v>
          </cell>
          <cell r="K689" t="str">
            <v>SOUTH</v>
          </cell>
          <cell r="L689" t="str">
            <v>SOUTH REGION</v>
          </cell>
        </row>
        <row r="690">
          <cell r="A690">
            <v>855</v>
          </cell>
          <cell r="B690" t="str">
            <v>855-10-A-TX-8ZO-050</v>
          </cell>
          <cell r="C690">
            <v>375</v>
          </cell>
          <cell r="D690">
            <v>4855</v>
          </cell>
          <cell r="E690" t="str">
            <v>Yes</v>
          </cell>
          <cell r="F690" t="str">
            <v>AWS - Houston Services Group</v>
          </cell>
          <cell r="G690" t="str">
            <v>BU-064</v>
          </cell>
          <cell r="H690" t="str">
            <v>EAST HOUSTON</v>
          </cell>
          <cell r="I690" t="str">
            <v>HOUSTON</v>
          </cell>
          <cell r="J690" t="str">
            <v>HOUSTON DISTRICT</v>
          </cell>
          <cell r="K690" t="str">
            <v>SOUTH</v>
          </cell>
          <cell r="L690" t="str">
            <v>SOUTH REGION</v>
          </cell>
        </row>
        <row r="691">
          <cell r="A691">
            <v>856</v>
          </cell>
          <cell r="B691" t="str">
            <v>856-10-A-TX-3PO-050</v>
          </cell>
          <cell r="C691">
            <v>376</v>
          </cell>
          <cell r="D691">
            <v>4856</v>
          </cell>
          <cell r="F691" t="str">
            <v>Holmes Road</v>
          </cell>
          <cell r="G691" t="str">
            <v>BU-944</v>
          </cell>
          <cell r="H691" t="str">
            <v>NON-OP HOUSTON</v>
          </cell>
          <cell r="I691" t="str">
            <v>HOUSTON</v>
          </cell>
          <cell r="J691" t="str">
            <v>HOUSTON DISTRICT</v>
          </cell>
          <cell r="K691" t="str">
            <v>SOUTH</v>
          </cell>
          <cell r="L691" t="str">
            <v>SOUTH REGION</v>
          </cell>
        </row>
        <row r="692">
          <cell r="A692">
            <v>858</v>
          </cell>
          <cell r="B692" t="str">
            <v>858-10-A-AR-9BO-050</v>
          </cell>
          <cell r="C692">
            <v>377</v>
          </cell>
          <cell r="D692">
            <v>4858</v>
          </cell>
          <cell r="E692" t="str">
            <v>Yes</v>
          </cell>
          <cell r="F692" t="str">
            <v>AWS - Little Rock</v>
          </cell>
          <cell r="G692" t="str">
            <v>BU-101</v>
          </cell>
          <cell r="H692" t="str">
            <v>LITTLE ROCK</v>
          </cell>
          <cell r="I692" t="str">
            <v>MISSVALLEY</v>
          </cell>
          <cell r="J692" t="str">
            <v>MISSISSIPPI VALLEY DISTRICT</v>
          </cell>
          <cell r="K692" t="str">
            <v>SOUTH</v>
          </cell>
          <cell r="L692" t="str">
            <v>SOUTH REGION</v>
          </cell>
        </row>
        <row r="693">
          <cell r="A693">
            <v>859</v>
          </cell>
          <cell r="B693" t="str">
            <v>859-10-A-TX-8ZO-050</v>
          </cell>
          <cell r="C693">
            <v>378</v>
          </cell>
          <cell r="D693">
            <v>4859</v>
          </cell>
          <cell r="E693" t="str">
            <v>Yes</v>
          </cell>
          <cell r="F693" t="str">
            <v>AWS - San Antonio</v>
          </cell>
          <cell r="G693" t="str">
            <v>BU-025</v>
          </cell>
          <cell r="H693" t="str">
            <v>SAN ANTONIO</v>
          </cell>
          <cell r="I693" t="str">
            <v>SCTEXAS</v>
          </cell>
          <cell r="J693" t="str">
            <v>SOUTH CENTRAL TEXAS DISTRICT</v>
          </cell>
          <cell r="K693" t="str">
            <v>SOUTH</v>
          </cell>
          <cell r="L693" t="str">
            <v>SOUTH REGION</v>
          </cell>
        </row>
        <row r="694">
          <cell r="A694">
            <v>862</v>
          </cell>
          <cell r="B694" t="str">
            <v>862-10-A-TX-8ZO-050</v>
          </cell>
          <cell r="C694">
            <v>380</v>
          </cell>
          <cell r="D694">
            <v>4862</v>
          </cell>
          <cell r="E694" t="str">
            <v>Yes</v>
          </cell>
          <cell r="F694" t="str">
            <v>AW  Texas</v>
          </cell>
          <cell r="G694" t="str">
            <v>BU-064</v>
          </cell>
          <cell r="H694" t="str">
            <v>EAST HOUSTON</v>
          </cell>
          <cell r="I694" t="str">
            <v>HOUSTON</v>
          </cell>
          <cell r="J694" t="str">
            <v>HOUSTON DISTRICT</v>
          </cell>
          <cell r="K694" t="str">
            <v>SOUTH</v>
          </cell>
          <cell r="L694" t="str">
            <v>SOUTH REGION</v>
          </cell>
        </row>
        <row r="695">
          <cell r="A695">
            <v>863</v>
          </cell>
          <cell r="B695" t="str">
            <v>863-10-A-TX-8ZO-050</v>
          </cell>
          <cell r="C695">
            <v>381</v>
          </cell>
          <cell r="D695">
            <v>4863</v>
          </cell>
          <cell r="E695" t="str">
            <v>Yes</v>
          </cell>
          <cell r="F695" t="str">
            <v>AWS - Rio Grande Valley</v>
          </cell>
          <cell r="G695" t="str">
            <v>BU-026</v>
          </cell>
          <cell r="H695" t="str">
            <v>RIO GRANDE</v>
          </cell>
          <cell r="I695" t="str">
            <v>SCTEXAS</v>
          </cell>
          <cell r="J695" t="str">
            <v>SOUTH CENTRAL TEXAS DISTRICT</v>
          </cell>
          <cell r="K695" t="str">
            <v>SOUTH</v>
          </cell>
          <cell r="L695" t="str">
            <v>SOUTH REGION</v>
          </cell>
        </row>
        <row r="696">
          <cell r="A696">
            <v>864</v>
          </cell>
          <cell r="B696" t="str">
            <v>864-10-A-UT-C1O-050</v>
          </cell>
          <cell r="C696">
            <v>382</v>
          </cell>
          <cell r="D696">
            <v>4864</v>
          </cell>
          <cell r="E696" t="str">
            <v>Yes</v>
          </cell>
          <cell r="F696" t="str">
            <v>AWS - Salt Lake City</v>
          </cell>
          <cell r="G696" t="str">
            <v>BU-115</v>
          </cell>
          <cell r="H696" t="str">
            <v>SALT LAKE CITY / UTAH COUNTY</v>
          </cell>
          <cell r="I696" t="str">
            <v>MOUNTAIN</v>
          </cell>
          <cell r="J696" t="str">
            <v>MOUNTAIN DISTRICT</v>
          </cell>
          <cell r="K696" t="str">
            <v>WEST</v>
          </cell>
          <cell r="L696" t="str">
            <v>WEST REGION</v>
          </cell>
        </row>
        <row r="697">
          <cell r="A697">
            <v>868</v>
          </cell>
          <cell r="B697" t="str">
            <v>868-10-A-MS-9BO-050</v>
          </cell>
          <cell r="C697">
            <v>383</v>
          </cell>
          <cell r="D697">
            <v>4868</v>
          </cell>
          <cell r="E697" t="str">
            <v>Yes</v>
          </cell>
          <cell r="F697" t="str">
            <v>AWS - Greenville - Leland</v>
          </cell>
          <cell r="G697" t="str">
            <v>BU-009</v>
          </cell>
          <cell r="H697" t="str">
            <v>GREENVILLE MS</v>
          </cell>
          <cell r="I697" t="str">
            <v>MISSVALLEY</v>
          </cell>
          <cell r="J697" t="str">
            <v>MISSISSIPPI VALLEY DISTRICT</v>
          </cell>
          <cell r="K697" t="str">
            <v>SOUTH</v>
          </cell>
          <cell r="L697" t="str">
            <v>SOUTH REGION</v>
          </cell>
        </row>
        <row r="698">
          <cell r="A698">
            <v>869</v>
          </cell>
          <cell r="B698" t="str">
            <v>869-10-A-MS-9BO-050</v>
          </cell>
          <cell r="C698">
            <v>384</v>
          </cell>
          <cell r="D698">
            <v>4869</v>
          </cell>
          <cell r="E698" t="str">
            <v>Yes</v>
          </cell>
          <cell r="F698" t="str">
            <v>AWS - Northern Mississippi</v>
          </cell>
          <cell r="G698" t="str">
            <v>BU-102</v>
          </cell>
          <cell r="H698" t="str">
            <v>MEMPHIS</v>
          </cell>
          <cell r="I698" t="str">
            <v>MISSVALLEY</v>
          </cell>
          <cell r="J698" t="str">
            <v>MISSISSIPPI VALLEY DISTRICT</v>
          </cell>
          <cell r="K698" t="str">
            <v>SOUTH</v>
          </cell>
          <cell r="L698" t="str">
            <v>SOUTH REGION</v>
          </cell>
        </row>
        <row r="699">
          <cell r="A699">
            <v>884</v>
          </cell>
          <cell r="B699" t="str">
            <v>884-10-A-ID-C1O-050</v>
          </cell>
          <cell r="C699">
            <v>391</v>
          </cell>
          <cell r="D699">
            <v>4884</v>
          </cell>
          <cell r="E699" t="str">
            <v>Yes</v>
          </cell>
          <cell r="F699" t="str">
            <v>AWS - Boise</v>
          </cell>
          <cell r="G699" t="str">
            <v>BU-116</v>
          </cell>
          <cell r="H699" t="str">
            <v>BOISE</v>
          </cell>
          <cell r="I699" t="str">
            <v>ORIDMT</v>
          </cell>
          <cell r="J699" t="str">
            <v>OREGON-IDAHO-MONTANA DISTRICT</v>
          </cell>
          <cell r="K699" t="str">
            <v>WEST</v>
          </cell>
          <cell r="L699" t="str">
            <v>WEST REGION</v>
          </cell>
        </row>
        <row r="700">
          <cell r="A700">
            <v>886</v>
          </cell>
          <cell r="B700" t="str">
            <v>886-10-A-MT-C1O-050</v>
          </cell>
          <cell r="C700">
            <v>392</v>
          </cell>
          <cell r="D700">
            <v>4886</v>
          </cell>
          <cell r="E700" t="str">
            <v>Yes</v>
          </cell>
          <cell r="F700" t="str">
            <v>AWS - Bozeman</v>
          </cell>
          <cell r="G700" t="str">
            <v>BU-112</v>
          </cell>
          <cell r="H700" t="str">
            <v>MONTANA</v>
          </cell>
          <cell r="I700" t="str">
            <v>ORIDMT</v>
          </cell>
          <cell r="J700" t="str">
            <v>OREGON-IDAHO-MONTANA DISTRICT</v>
          </cell>
          <cell r="K700" t="str">
            <v>WEST</v>
          </cell>
          <cell r="L700" t="str">
            <v>WEST REGION</v>
          </cell>
        </row>
        <row r="701">
          <cell r="A701">
            <v>889</v>
          </cell>
          <cell r="B701" t="str">
            <v>889-10-A-MT-C1O-050</v>
          </cell>
          <cell r="C701">
            <v>393</v>
          </cell>
          <cell r="D701">
            <v>4889</v>
          </cell>
          <cell r="E701" t="str">
            <v>Yes</v>
          </cell>
          <cell r="F701" t="str">
            <v>AWS - Missoula</v>
          </cell>
          <cell r="G701" t="str">
            <v>BU-112</v>
          </cell>
          <cell r="H701" t="str">
            <v>MONTANA</v>
          </cell>
          <cell r="I701" t="str">
            <v>ORIDMT</v>
          </cell>
          <cell r="J701" t="str">
            <v>OREGON-IDAHO-MONTANA DISTRICT</v>
          </cell>
          <cell r="K701" t="str">
            <v>WEST</v>
          </cell>
          <cell r="L701" t="str">
            <v>WEST REGION</v>
          </cell>
        </row>
        <row r="702">
          <cell r="A702">
            <v>891</v>
          </cell>
          <cell r="B702" t="str">
            <v>891-10-A-MN-C1O-050</v>
          </cell>
          <cell r="C702">
            <v>394</v>
          </cell>
          <cell r="D702">
            <v>4891</v>
          </cell>
          <cell r="E702" t="str">
            <v>Yes</v>
          </cell>
          <cell r="F702" t="str">
            <v>AWS - Sauk Rapids</v>
          </cell>
          <cell r="G702" t="str">
            <v>BU-272</v>
          </cell>
          <cell r="H702" t="str">
            <v>ST CLOUD</v>
          </cell>
          <cell r="I702" t="str">
            <v>MINNESOTA</v>
          </cell>
          <cell r="J702" t="str">
            <v>MINNESOTA DISTRICT</v>
          </cell>
          <cell r="K702" t="str">
            <v>MIDWEST</v>
          </cell>
          <cell r="L702" t="str">
            <v>MIDWEST REGION</v>
          </cell>
        </row>
        <row r="703">
          <cell r="A703">
            <v>892</v>
          </cell>
          <cell r="B703" t="str">
            <v>892-10-A-MT-C1O-050</v>
          </cell>
          <cell r="C703">
            <v>395</v>
          </cell>
          <cell r="D703">
            <v>4892</v>
          </cell>
          <cell r="E703" t="str">
            <v>Yes</v>
          </cell>
          <cell r="F703" t="str">
            <v>AWS - Billings</v>
          </cell>
          <cell r="G703" t="str">
            <v>BU-112</v>
          </cell>
          <cell r="H703" t="str">
            <v>MONTANA</v>
          </cell>
          <cell r="I703" t="str">
            <v>ORIDMT</v>
          </cell>
          <cell r="J703" t="str">
            <v>OREGON-IDAHO-MONTANA DISTRICT</v>
          </cell>
          <cell r="K703" t="str">
            <v>WEST</v>
          </cell>
          <cell r="L703" t="str">
            <v>WEST REGION</v>
          </cell>
        </row>
        <row r="704">
          <cell r="A704">
            <v>893</v>
          </cell>
          <cell r="B704" t="str">
            <v>893-10-A-CA-3PO-050</v>
          </cell>
          <cell r="C704">
            <v>396</v>
          </cell>
          <cell r="D704">
            <v>4893</v>
          </cell>
          <cell r="E704" t="str">
            <v>Yes</v>
          </cell>
          <cell r="F704" t="str">
            <v>AWS - Daly City</v>
          </cell>
          <cell r="G704" t="str">
            <v>BU-123</v>
          </cell>
          <cell r="H704" t="str">
            <v>DALY CITY</v>
          </cell>
          <cell r="I704" t="str">
            <v>BAYAREA</v>
          </cell>
          <cell r="J704" t="str">
            <v>BAY AREA DISTRICT</v>
          </cell>
          <cell r="K704" t="str">
            <v>WEST</v>
          </cell>
          <cell r="L704" t="str">
            <v>WEST REGION</v>
          </cell>
        </row>
        <row r="705">
          <cell r="A705">
            <v>894</v>
          </cell>
          <cell r="B705" t="str">
            <v>894-10-A-MN-C1O-050</v>
          </cell>
          <cell r="C705">
            <v>397</v>
          </cell>
          <cell r="D705">
            <v>4894</v>
          </cell>
          <cell r="E705" t="str">
            <v>Yes</v>
          </cell>
          <cell r="F705" t="str">
            <v>AWS - Eden Prairie</v>
          </cell>
          <cell r="G705" t="str">
            <v>BU-044</v>
          </cell>
          <cell r="H705" t="str">
            <v>MINNEAPOLIS</v>
          </cell>
          <cell r="I705" t="str">
            <v>MINNESOTA</v>
          </cell>
          <cell r="J705" t="str">
            <v>MINNESOTA DISTRICT</v>
          </cell>
          <cell r="K705" t="str">
            <v>MIDWEST</v>
          </cell>
          <cell r="L705" t="str">
            <v>MIDWEST REGION</v>
          </cell>
        </row>
        <row r="706">
          <cell r="A706">
            <v>897</v>
          </cell>
          <cell r="B706" t="str">
            <v>897-10-A-IA-9BO-050</v>
          </cell>
          <cell r="C706">
            <v>398</v>
          </cell>
          <cell r="D706">
            <v>4897</v>
          </cell>
          <cell r="E706" t="str">
            <v>Yes</v>
          </cell>
          <cell r="F706" t="str">
            <v>AWS - Dubuque</v>
          </cell>
          <cell r="G706" t="str">
            <v>BU-049</v>
          </cell>
          <cell r="H706" t="str">
            <v>DUBUQUE</v>
          </cell>
          <cell r="I706" t="str">
            <v>WILLINOIS</v>
          </cell>
          <cell r="J706" t="str">
            <v>WESTERN ILLINOIS DISTRICT</v>
          </cell>
          <cell r="K706" t="str">
            <v>MIDWEST</v>
          </cell>
          <cell r="L706" t="str">
            <v>MIDWEST REGION</v>
          </cell>
        </row>
        <row r="707">
          <cell r="A707">
            <v>899</v>
          </cell>
          <cell r="B707" t="str">
            <v>899-10-A-MN-C1O-050</v>
          </cell>
          <cell r="C707">
            <v>399</v>
          </cell>
          <cell r="D707">
            <v>4899</v>
          </cell>
          <cell r="E707" t="str">
            <v>Yes</v>
          </cell>
          <cell r="F707" t="str">
            <v>AWS - Blain</v>
          </cell>
          <cell r="G707" t="str">
            <v>BU-043</v>
          </cell>
          <cell r="H707" t="str">
            <v>BLAINE</v>
          </cell>
          <cell r="I707" t="str">
            <v>MINNESOTA</v>
          </cell>
          <cell r="J707" t="str">
            <v>MINNESOTA DISTRICT</v>
          </cell>
          <cell r="K707" t="str">
            <v>MIDWEST</v>
          </cell>
          <cell r="L707" t="str">
            <v>MIDWEST REGION</v>
          </cell>
        </row>
        <row r="708">
          <cell r="A708">
            <v>902</v>
          </cell>
          <cell r="B708" t="str">
            <v>902-10-A-CA-3PO-050</v>
          </cell>
          <cell r="C708">
            <v>402</v>
          </cell>
          <cell r="D708">
            <v>4902</v>
          </cell>
          <cell r="E708" t="str">
            <v>Yes</v>
          </cell>
          <cell r="F708" t="str">
            <v>AWS - Gardena</v>
          </cell>
          <cell r="G708" t="str">
            <v>BU-052</v>
          </cell>
          <cell r="H708" t="str">
            <v>GARDENA / SOUTH LA</v>
          </cell>
          <cell r="I708" t="str">
            <v>LOSANGELES</v>
          </cell>
          <cell r="J708" t="str">
            <v>LOS ANGELES DISTRICT</v>
          </cell>
          <cell r="K708" t="str">
            <v>WEST</v>
          </cell>
          <cell r="L708" t="str">
            <v>WEST REGION</v>
          </cell>
        </row>
        <row r="709">
          <cell r="A709">
            <v>906</v>
          </cell>
          <cell r="B709" t="str">
            <v>906-10-A-CA-3PO-050</v>
          </cell>
          <cell r="C709">
            <v>404</v>
          </cell>
          <cell r="D709">
            <v>4906</v>
          </cell>
          <cell r="E709" t="str">
            <v>Yes</v>
          </cell>
          <cell r="F709" t="str">
            <v>AWS - Sun Valley</v>
          </cell>
          <cell r="G709" t="str">
            <v>BU-266</v>
          </cell>
          <cell r="H709" t="str">
            <v>SUN VALLEY</v>
          </cell>
          <cell r="I709" t="str">
            <v>LOSANGELES</v>
          </cell>
          <cell r="J709" t="str">
            <v>LOS ANGELES DISTRICT</v>
          </cell>
          <cell r="K709" t="str">
            <v>WEST</v>
          </cell>
          <cell r="L709" t="str">
            <v>WEST REGION</v>
          </cell>
        </row>
        <row r="710">
          <cell r="A710">
            <v>910</v>
          </cell>
          <cell r="B710" t="str">
            <v>910-10-A-CA-3PO-050</v>
          </cell>
          <cell r="C710">
            <v>406</v>
          </cell>
          <cell r="D710">
            <v>4910</v>
          </cell>
          <cell r="E710" t="str">
            <v>Yes</v>
          </cell>
          <cell r="F710" t="str">
            <v>Santa Barbara City</v>
          </cell>
          <cell r="G710" t="str">
            <v>BU-279</v>
          </cell>
          <cell r="H710" t="str">
            <v>SANTA BARBARA</v>
          </cell>
          <cell r="I710" t="str">
            <v>LOSANGELES</v>
          </cell>
          <cell r="J710" t="str">
            <v>LOS ANGELES DISTRICT</v>
          </cell>
          <cell r="K710" t="str">
            <v>WEST</v>
          </cell>
          <cell r="L710" t="str">
            <v>WEST REGION</v>
          </cell>
        </row>
        <row r="711">
          <cell r="A711">
            <v>915</v>
          </cell>
          <cell r="B711" t="str">
            <v>915-10-A-CA-C1O-050</v>
          </cell>
          <cell r="C711">
            <v>407</v>
          </cell>
          <cell r="D711">
            <v>4915</v>
          </cell>
          <cell r="E711" t="str">
            <v>Yes</v>
          </cell>
          <cell r="F711" t="str">
            <v>AWS - Santa Clara County</v>
          </cell>
          <cell r="G711" t="str">
            <v>BU-245</v>
          </cell>
          <cell r="H711" t="str">
            <v>SANTA CLARA</v>
          </cell>
          <cell r="I711" t="str">
            <v>BAYAREA</v>
          </cell>
          <cell r="J711" t="str">
            <v>BAY AREA DISTRICT</v>
          </cell>
          <cell r="K711" t="str">
            <v>WEST</v>
          </cell>
          <cell r="L711" t="str">
            <v>WEST REGION</v>
          </cell>
        </row>
        <row r="712">
          <cell r="A712">
            <v>916</v>
          </cell>
          <cell r="B712" t="str">
            <v>916-10-A-CA-C1O-050</v>
          </cell>
          <cell r="C712">
            <v>408</v>
          </cell>
          <cell r="D712">
            <v>4916</v>
          </cell>
          <cell r="E712" t="str">
            <v>Yes</v>
          </cell>
          <cell r="F712" t="str">
            <v>AWS - Alameda County</v>
          </cell>
          <cell r="G712" t="str">
            <v>BU-262</v>
          </cell>
          <cell r="H712" t="str">
            <v>ALAMEDA HAULING</v>
          </cell>
          <cell r="I712" t="str">
            <v>BAYAREA</v>
          </cell>
          <cell r="J712" t="str">
            <v>BAY AREA DISTRICT</v>
          </cell>
          <cell r="K712" t="str">
            <v>WEST</v>
          </cell>
          <cell r="L712" t="str">
            <v>WEST REGION</v>
          </cell>
        </row>
        <row r="713">
          <cell r="A713">
            <v>917</v>
          </cell>
          <cell r="B713" t="str">
            <v>917-10-A-CA-C1O-050</v>
          </cell>
          <cell r="C713">
            <v>409</v>
          </cell>
          <cell r="D713">
            <v>4917</v>
          </cell>
          <cell r="E713" t="str">
            <v>Yes</v>
          </cell>
          <cell r="F713" t="str">
            <v>AWS - Fresno</v>
          </cell>
          <cell r="G713" t="str">
            <v>BU-248</v>
          </cell>
          <cell r="H713" t="str">
            <v>FRESNO</v>
          </cell>
          <cell r="I713" t="str">
            <v>CCALIF</v>
          </cell>
          <cell r="J713" t="str">
            <v>CENTRAL CALIFORNIA DISTRICT</v>
          </cell>
          <cell r="K713" t="str">
            <v>WEST</v>
          </cell>
          <cell r="L713" t="str">
            <v>WEST REGION</v>
          </cell>
        </row>
        <row r="714">
          <cell r="A714">
            <v>922</v>
          </cell>
          <cell r="B714" t="str">
            <v>922-10-A-CA-3PO-050</v>
          </cell>
          <cell r="C714">
            <v>410</v>
          </cell>
          <cell r="D714">
            <v>4922</v>
          </cell>
          <cell r="E714" t="str">
            <v>Yes</v>
          </cell>
          <cell r="F714" t="str">
            <v>AWS - Sacramento</v>
          </cell>
          <cell r="G714" t="str">
            <v>BU-252</v>
          </cell>
          <cell r="H714" t="str">
            <v>SACRAMENTO</v>
          </cell>
          <cell r="I714" t="str">
            <v>CCALIF</v>
          </cell>
          <cell r="J714" t="str">
            <v>CENTRAL CALIFORNIA DISTRICT</v>
          </cell>
          <cell r="K714" t="str">
            <v>WEST</v>
          </cell>
          <cell r="L714" t="str">
            <v>WEST REGION</v>
          </cell>
        </row>
        <row r="715">
          <cell r="A715">
            <v>923</v>
          </cell>
          <cell r="B715" t="str">
            <v>923-10-A-MN-C1O-050</v>
          </cell>
          <cell r="C715">
            <v>411</v>
          </cell>
          <cell r="D715">
            <v>4923</v>
          </cell>
          <cell r="E715" t="str">
            <v>Yes</v>
          </cell>
          <cell r="F715" t="str">
            <v>AWS - Inver Grove Heights</v>
          </cell>
          <cell r="G715" t="str">
            <v>BU-047</v>
          </cell>
          <cell r="H715" t="str">
            <v>ST. PAUL</v>
          </cell>
          <cell r="I715" t="str">
            <v>MINNESOTA</v>
          </cell>
          <cell r="J715" t="str">
            <v>MINNESOTA DISTRICT</v>
          </cell>
          <cell r="K715" t="str">
            <v>MIDWEST</v>
          </cell>
          <cell r="L715" t="str">
            <v>MIDWEST REGION</v>
          </cell>
        </row>
        <row r="716">
          <cell r="A716">
            <v>924</v>
          </cell>
          <cell r="B716" t="str">
            <v>924-10-A-IN-8WO-050</v>
          </cell>
          <cell r="C716">
            <v>412</v>
          </cell>
          <cell r="D716">
            <v>4924</v>
          </cell>
          <cell r="E716" t="str">
            <v>Yes</v>
          </cell>
          <cell r="F716" t="str">
            <v>AWS - Evansville</v>
          </cell>
          <cell r="G716" t="str">
            <v>BU-105</v>
          </cell>
          <cell r="H716" t="str">
            <v>EVANSVILLE</v>
          </cell>
          <cell r="I716" t="str">
            <v>KENTUCKYTN</v>
          </cell>
          <cell r="J716" t="str">
            <v>KENTUCKY-TENNESSEE DISTRICT</v>
          </cell>
          <cell r="K716" t="str">
            <v>MIDWEST</v>
          </cell>
          <cell r="L716" t="str">
            <v>MIDWEST REGION</v>
          </cell>
        </row>
        <row r="717">
          <cell r="A717">
            <v>925</v>
          </cell>
          <cell r="B717" t="str">
            <v>925-10-A-CA-3PO-050</v>
          </cell>
          <cell r="C717">
            <v>413</v>
          </cell>
          <cell r="D717">
            <v>4925</v>
          </cell>
          <cell r="E717" t="str">
            <v>Yes</v>
          </cell>
          <cell r="F717" t="str">
            <v>AWS - San Mateo County</v>
          </cell>
          <cell r="G717" t="str">
            <v>BU-013</v>
          </cell>
          <cell r="H717" t="str">
            <v>SAN MATEO HAULING</v>
          </cell>
          <cell r="I717" t="str">
            <v>BAYAREA</v>
          </cell>
          <cell r="J717" t="str">
            <v>BAY AREA DISTRICT</v>
          </cell>
          <cell r="K717" t="str">
            <v>WEST</v>
          </cell>
          <cell r="L717" t="str">
            <v>WEST REGION</v>
          </cell>
        </row>
        <row r="718">
          <cell r="A718">
            <v>928</v>
          </cell>
          <cell r="B718" t="str">
            <v>928-10-A-IL-C1O-050</v>
          </cell>
          <cell r="C718">
            <v>415</v>
          </cell>
          <cell r="D718">
            <v>4928</v>
          </cell>
          <cell r="E718" t="str">
            <v>Yes</v>
          </cell>
          <cell r="F718" t="str">
            <v>AWS - Quincy</v>
          </cell>
          <cell r="G718" t="str">
            <v>BU-031</v>
          </cell>
          <cell r="H718" t="str">
            <v>QUINCY</v>
          </cell>
          <cell r="I718" t="str">
            <v>WILLINOIS</v>
          </cell>
          <cell r="J718" t="str">
            <v>WESTERN ILLINOIS DISTRICT</v>
          </cell>
          <cell r="K718" t="str">
            <v>MIDWEST</v>
          </cell>
          <cell r="L718" t="str">
            <v>MIDWEST REGION</v>
          </cell>
        </row>
        <row r="719">
          <cell r="A719">
            <v>930</v>
          </cell>
          <cell r="B719" t="str">
            <v>930-10-A-WI-C1O-050</v>
          </cell>
          <cell r="C719">
            <v>417</v>
          </cell>
          <cell r="D719">
            <v>4930</v>
          </cell>
          <cell r="E719" t="str">
            <v>Yes</v>
          </cell>
          <cell r="F719" t="str">
            <v>AWS - Wisconsin</v>
          </cell>
          <cell r="G719" t="str">
            <v>BU-046</v>
          </cell>
          <cell r="H719" t="str">
            <v>RICE LAKE</v>
          </cell>
          <cell r="I719" t="str">
            <v>MINNESOTA</v>
          </cell>
          <cell r="J719" t="str">
            <v>MINNESOTA DISTRICT</v>
          </cell>
          <cell r="K719" t="str">
            <v>MIDWEST</v>
          </cell>
          <cell r="L719" t="str">
            <v>MIDWEST REGION</v>
          </cell>
        </row>
        <row r="720">
          <cell r="A720">
            <v>933</v>
          </cell>
          <cell r="B720" t="str">
            <v>933-10-A-IL-C1O-050</v>
          </cell>
          <cell r="C720">
            <v>418</v>
          </cell>
          <cell r="D720">
            <v>4933</v>
          </cell>
          <cell r="E720" t="str">
            <v>Yes</v>
          </cell>
          <cell r="F720" t="str">
            <v>AWS - Elgin</v>
          </cell>
          <cell r="G720" t="str">
            <v>BU-037</v>
          </cell>
          <cell r="H720" t="str">
            <v>ELGIN</v>
          </cell>
          <cell r="I720" t="str">
            <v>CHICAGO</v>
          </cell>
          <cell r="J720" t="str">
            <v>CHICAGO DISTRICT</v>
          </cell>
          <cell r="K720" t="str">
            <v>MIDWEST</v>
          </cell>
          <cell r="L720" t="str">
            <v>MIDWEST REGION</v>
          </cell>
        </row>
        <row r="721">
          <cell r="A721">
            <v>936</v>
          </cell>
          <cell r="B721" t="str">
            <v>936-10-A-IL-E3O-050</v>
          </cell>
          <cell r="C721">
            <v>419</v>
          </cell>
          <cell r="D721">
            <v>4936</v>
          </cell>
          <cell r="F721" t="str">
            <v>Sexton-Congress Development</v>
          </cell>
          <cell r="G721" t="str">
            <v>BU-937</v>
          </cell>
          <cell r="H721" t="str">
            <v>NON-OP CHICAGO SUBURBAN</v>
          </cell>
          <cell r="I721" t="str">
            <v>CHICAGO</v>
          </cell>
          <cell r="J721" t="str">
            <v>CHICAGO DISTRICT</v>
          </cell>
          <cell r="K721" t="str">
            <v>MIDWEST</v>
          </cell>
          <cell r="L721" t="str">
            <v>MIDWEST REGION</v>
          </cell>
        </row>
        <row r="722">
          <cell r="A722">
            <v>939</v>
          </cell>
          <cell r="B722" t="str">
            <v>939-10-A-NC-9BO-050</v>
          </cell>
          <cell r="C722">
            <v>420</v>
          </cell>
          <cell r="D722">
            <v>4939</v>
          </cell>
          <cell r="E722" t="str">
            <v>Yes</v>
          </cell>
          <cell r="F722" t="str">
            <v>AWS - Raleigh</v>
          </cell>
          <cell r="G722" t="str">
            <v>BU-157</v>
          </cell>
          <cell r="H722" t="str">
            <v>RALEIGH / DURHAM</v>
          </cell>
          <cell r="I722" t="str">
            <v>CAROLINAS</v>
          </cell>
          <cell r="J722" t="str">
            <v>CAROLINAS DISTRICT</v>
          </cell>
          <cell r="K722" t="str">
            <v>EAST</v>
          </cell>
          <cell r="L722" t="str">
            <v>EAST REGION</v>
          </cell>
        </row>
        <row r="723">
          <cell r="A723">
            <v>954</v>
          </cell>
          <cell r="B723" t="str">
            <v>954-10-A-MA-8OO-050</v>
          </cell>
          <cell r="C723">
            <v>422</v>
          </cell>
          <cell r="D723">
            <v>4954</v>
          </cell>
          <cell r="E723" t="str">
            <v>Yes</v>
          </cell>
          <cell r="F723" t="str">
            <v>AWS - Auburn</v>
          </cell>
          <cell r="G723" t="str">
            <v>BU-127</v>
          </cell>
          <cell r="H723" t="str">
            <v>SPRINGFIELD MA</v>
          </cell>
          <cell r="I723" t="str">
            <v>NEWENG</v>
          </cell>
          <cell r="J723" t="str">
            <v>NEW ENGLAND DISTRICT</v>
          </cell>
          <cell r="K723" t="str">
            <v>EAST</v>
          </cell>
          <cell r="L723" t="str">
            <v>EAST REGION</v>
          </cell>
        </row>
        <row r="724">
          <cell r="A724">
            <v>955</v>
          </cell>
          <cell r="B724" t="str">
            <v>955-10-A-MA-8OO-050</v>
          </cell>
          <cell r="C724">
            <v>423</v>
          </cell>
          <cell r="D724">
            <v>4955</v>
          </cell>
          <cell r="E724" t="str">
            <v>Yes</v>
          </cell>
          <cell r="F724" t="str">
            <v>AWS - Pittsfield</v>
          </cell>
          <cell r="G724" t="str">
            <v>BU-150</v>
          </cell>
          <cell r="H724" t="str">
            <v>ALBANY</v>
          </cell>
          <cell r="I724" t="str">
            <v>NEW YORK</v>
          </cell>
          <cell r="J724" t="str">
            <v>NEW YORK DISTRICT</v>
          </cell>
          <cell r="K724" t="str">
            <v>EAST</v>
          </cell>
          <cell r="L724" t="str">
            <v>EAST REGION</v>
          </cell>
        </row>
        <row r="725">
          <cell r="A725">
            <v>956</v>
          </cell>
          <cell r="B725" t="str">
            <v>956-10-A-MA-8OO-050</v>
          </cell>
          <cell r="C725">
            <v>424</v>
          </cell>
          <cell r="D725">
            <v>4956</v>
          </cell>
          <cell r="E725" t="str">
            <v>Yes</v>
          </cell>
          <cell r="F725" t="str">
            <v>Springfield</v>
          </cell>
          <cell r="G725" t="str">
            <v>BU-127</v>
          </cell>
          <cell r="H725" t="str">
            <v>SPRINGFIELD MA</v>
          </cell>
          <cell r="I725" t="str">
            <v>NEWENG</v>
          </cell>
          <cell r="J725" t="str">
            <v>NEW ENGLAND DISTRICT</v>
          </cell>
          <cell r="K725" t="str">
            <v>EAST</v>
          </cell>
          <cell r="L725" t="str">
            <v>EAST REGION</v>
          </cell>
        </row>
        <row r="726">
          <cell r="A726">
            <v>957</v>
          </cell>
          <cell r="B726" t="str">
            <v>957-10-A-VA-9BO-050</v>
          </cell>
          <cell r="C726">
            <v>425</v>
          </cell>
          <cell r="D726">
            <v>4957</v>
          </cell>
          <cell r="E726" t="str">
            <v>Yes</v>
          </cell>
          <cell r="F726" t="str">
            <v>AWS - Williamsburg-Yorktown</v>
          </cell>
          <cell r="G726" t="str">
            <v>BU-131</v>
          </cell>
          <cell r="H726" t="str">
            <v>SE VIRGINIA HAULING &amp; T/S</v>
          </cell>
          <cell r="I726" t="str">
            <v>VIRGINIA</v>
          </cell>
          <cell r="J726" t="str">
            <v>VIRGINIA DISTRICT</v>
          </cell>
          <cell r="K726" t="str">
            <v>EAST</v>
          </cell>
          <cell r="L726" t="str">
            <v>EAST REGION</v>
          </cell>
        </row>
        <row r="727">
          <cell r="A727">
            <v>959</v>
          </cell>
          <cell r="B727" t="str">
            <v>959-10-A-FL-C1O-050</v>
          </cell>
          <cell r="C727">
            <v>427</v>
          </cell>
          <cell r="D727">
            <v>4959</v>
          </cell>
          <cell r="E727" t="str">
            <v>Yes</v>
          </cell>
          <cell r="F727" t="str">
            <v>AWS - Pensacola</v>
          </cell>
          <cell r="G727" t="str">
            <v>BU-200</v>
          </cell>
          <cell r="H727" t="str">
            <v>PENSACOLA</v>
          </cell>
          <cell r="I727" t="str">
            <v>GULFCOAST</v>
          </cell>
          <cell r="J727" t="str">
            <v>GULF COAST DISTRICT</v>
          </cell>
          <cell r="K727" t="str">
            <v>SOUTH</v>
          </cell>
          <cell r="L727" t="str">
            <v>SOUTH REGION</v>
          </cell>
        </row>
        <row r="728">
          <cell r="A728">
            <v>964</v>
          </cell>
          <cell r="B728" t="str">
            <v>964-10-A-NY-C1O-050</v>
          </cell>
          <cell r="C728">
            <v>429</v>
          </cell>
          <cell r="D728">
            <v>4964</v>
          </cell>
          <cell r="E728" t="str">
            <v>Yes</v>
          </cell>
          <cell r="F728" t="str">
            <v>AWS - Albany</v>
          </cell>
          <cell r="G728" t="str">
            <v>BU-150</v>
          </cell>
          <cell r="H728" t="str">
            <v>ALBANY</v>
          </cell>
          <cell r="I728" t="str">
            <v>NEW YORK</v>
          </cell>
          <cell r="J728" t="str">
            <v>NEW YORK DISTRICT</v>
          </cell>
          <cell r="K728" t="str">
            <v>EAST</v>
          </cell>
          <cell r="L728" t="str">
            <v>EAST REGION</v>
          </cell>
        </row>
        <row r="729">
          <cell r="A729">
            <v>965</v>
          </cell>
          <cell r="B729" t="str">
            <v>965-10-A-VA-9BO-050</v>
          </cell>
          <cell r="C729">
            <v>430</v>
          </cell>
          <cell r="D729">
            <v>4965</v>
          </cell>
          <cell r="E729" t="str">
            <v>Yes</v>
          </cell>
          <cell r="F729" t="str">
            <v>AWS - Richmond</v>
          </cell>
          <cell r="G729" t="str">
            <v>BU-125</v>
          </cell>
          <cell r="H729" t="str">
            <v>RICHMOND</v>
          </cell>
          <cell r="I729" t="str">
            <v>VIRGINIA</v>
          </cell>
          <cell r="J729" t="str">
            <v>VIRGINIA DISTRICT</v>
          </cell>
          <cell r="K729" t="str">
            <v>EAST</v>
          </cell>
          <cell r="L729" t="str">
            <v>EAST REGION</v>
          </cell>
        </row>
        <row r="730">
          <cell r="A730">
            <v>971</v>
          </cell>
          <cell r="B730" t="str">
            <v>971-10-A-WV-C1O-050</v>
          </cell>
          <cell r="C730">
            <v>431</v>
          </cell>
          <cell r="D730">
            <v>4971</v>
          </cell>
          <cell r="E730" t="str">
            <v>Yes</v>
          </cell>
          <cell r="F730" t="str">
            <v>AWS - Huntington</v>
          </cell>
          <cell r="G730" t="str">
            <v>BU-212</v>
          </cell>
          <cell r="H730" t="str">
            <v>HUNTINGTON</v>
          </cell>
          <cell r="I730" t="str">
            <v>WPENN</v>
          </cell>
          <cell r="J730" t="str">
            <v>WESTERN PENNSYLVANIA DISTRICT</v>
          </cell>
          <cell r="K730" t="str">
            <v>EAST</v>
          </cell>
          <cell r="L730" t="str">
            <v>EAST REGION</v>
          </cell>
        </row>
        <row r="731">
          <cell r="A731">
            <v>972</v>
          </cell>
          <cell r="B731" t="str">
            <v>972-10-A-WV-C1O-050</v>
          </cell>
          <cell r="C731">
            <v>432</v>
          </cell>
          <cell r="D731">
            <v>4972</v>
          </cell>
          <cell r="E731" t="str">
            <v>Yes</v>
          </cell>
          <cell r="F731" t="str">
            <v>AWS - Fairmont</v>
          </cell>
          <cell r="G731" t="str">
            <v>BU-211</v>
          </cell>
          <cell r="H731" t="str">
            <v>NORTHERN W VIRGINIA</v>
          </cell>
          <cell r="I731" t="str">
            <v>WPENN</v>
          </cell>
          <cell r="J731" t="str">
            <v>WESTERN PENNSYLVANIA DISTRICT</v>
          </cell>
          <cell r="K731" t="str">
            <v>EAST</v>
          </cell>
          <cell r="L731" t="str">
            <v>EAST REGION</v>
          </cell>
        </row>
        <row r="732">
          <cell r="A732">
            <v>973</v>
          </cell>
          <cell r="B732" t="str">
            <v>973-10-A-VA-9BO-050</v>
          </cell>
          <cell r="C732">
            <v>433</v>
          </cell>
          <cell r="D732">
            <v>4973</v>
          </cell>
          <cell r="E732" t="str">
            <v>Yes</v>
          </cell>
          <cell r="F732" t="str">
            <v>AWS - Roanoke Valley</v>
          </cell>
          <cell r="G732" t="str">
            <v>BU-128</v>
          </cell>
          <cell r="H732" t="str">
            <v>SW VIRGINIA</v>
          </cell>
          <cell r="I732" t="str">
            <v>VIRGINIA</v>
          </cell>
          <cell r="J732" t="str">
            <v>VIRGINIA DISTRICT</v>
          </cell>
          <cell r="K732" t="str">
            <v>EAST</v>
          </cell>
          <cell r="L732" t="str">
            <v>EAST REGION</v>
          </cell>
        </row>
        <row r="733">
          <cell r="A733">
            <v>974</v>
          </cell>
          <cell r="B733" t="str">
            <v>974-10-A-VA-9BO-050</v>
          </cell>
          <cell r="C733">
            <v>434</v>
          </cell>
          <cell r="D733">
            <v>4974</v>
          </cell>
          <cell r="E733" t="str">
            <v>Yes</v>
          </cell>
          <cell r="F733" t="str">
            <v>AWS - Lynchburg</v>
          </cell>
          <cell r="G733" t="str">
            <v>BU-128</v>
          </cell>
          <cell r="H733" t="str">
            <v>SW VIRGINIA</v>
          </cell>
          <cell r="I733" t="str">
            <v>VIRGINIA</v>
          </cell>
          <cell r="J733" t="str">
            <v>VIRGINIA DISTRICT</v>
          </cell>
          <cell r="K733" t="str">
            <v>EAST</v>
          </cell>
          <cell r="L733" t="str">
            <v>EAST REGION</v>
          </cell>
        </row>
        <row r="734">
          <cell r="A734">
            <v>975</v>
          </cell>
          <cell r="B734" t="str">
            <v>975-10-A-LA-9BO-050</v>
          </cell>
          <cell r="C734">
            <v>435</v>
          </cell>
          <cell r="D734">
            <v>4975</v>
          </cell>
          <cell r="E734" t="str">
            <v>Yes</v>
          </cell>
          <cell r="F734" t="str">
            <v>AWS - Shreveport</v>
          </cell>
          <cell r="G734" t="str">
            <v>BU-281</v>
          </cell>
          <cell r="H734" t="str">
            <v>SHREVEPORT</v>
          </cell>
          <cell r="I734" t="str">
            <v>ETEXAS</v>
          </cell>
          <cell r="J734" t="str">
            <v>EAST TEXAS DISTRICT</v>
          </cell>
          <cell r="K734" t="str">
            <v>SOUTH</v>
          </cell>
          <cell r="L734" t="str">
            <v>SOUTH REGION</v>
          </cell>
        </row>
        <row r="735">
          <cell r="A735">
            <v>976</v>
          </cell>
          <cell r="B735" t="str">
            <v>976-10-A-VA-9BO-050</v>
          </cell>
          <cell r="C735">
            <v>436</v>
          </cell>
          <cell r="D735">
            <v>4976</v>
          </cell>
          <cell r="E735" t="str">
            <v>Yes</v>
          </cell>
          <cell r="F735" t="str">
            <v>AWS - Winchester</v>
          </cell>
          <cell r="G735" t="str">
            <v>BU-209</v>
          </cell>
          <cell r="H735" t="str">
            <v>NORTHERN VIRGINIA</v>
          </cell>
          <cell r="I735" t="str">
            <v>CHESAPEAKE</v>
          </cell>
          <cell r="J735" t="str">
            <v>CHESAPEAKE DISTRICT</v>
          </cell>
          <cell r="K735" t="str">
            <v>EAST</v>
          </cell>
          <cell r="L735" t="str">
            <v>EAST REGION</v>
          </cell>
        </row>
        <row r="736">
          <cell r="A736">
            <v>979</v>
          </cell>
          <cell r="B736" t="str">
            <v>979-10-A-AL-9BO-050</v>
          </cell>
          <cell r="C736">
            <v>437</v>
          </cell>
          <cell r="D736">
            <v>4979</v>
          </cell>
          <cell r="E736" t="str">
            <v>Yes</v>
          </cell>
          <cell r="F736" t="str">
            <v>AWS - Huntsville</v>
          </cell>
          <cell r="G736" t="str">
            <v>BU-005</v>
          </cell>
          <cell r="H736" t="str">
            <v>HUNTSVILLE</v>
          </cell>
          <cell r="I736" t="str">
            <v>GEORGIA</v>
          </cell>
          <cell r="J736" t="str">
            <v>GEORGIA DISTRICT</v>
          </cell>
          <cell r="K736" t="str">
            <v>SOUTH</v>
          </cell>
          <cell r="L736" t="str">
            <v>SOUTH REGION</v>
          </cell>
        </row>
        <row r="737">
          <cell r="A737">
            <v>983</v>
          </cell>
          <cell r="B737" t="str">
            <v>983-10-A-AL-9BO-050</v>
          </cell>
          <cell r="C737">
            <v>438</v>
          </cell>
          <cell r="D737">
            <v>4983</v>
          </cell>
          <cell r="E737" t="str">
            <v>Yes</v>
          </cell>
          <cell r="F737" t="str">
            <v>AWS - Montgomery</v>
          </cell>
          <cell r="G737" t="str">
            <v>BU-199</v>
          </cell>
          <cell r="H737" t="str">
            <v>SOUTH CENTRAL ALABAMA</v>
          </cell>
          <cell r="I737" t="str">
            <v>GULFCOAST</v>
          </cell>
          <cell r="J737" t="str">
            <v>GULF COAST DISTRICT</v>
          </cell>
          <cell r="K737" t="str">
            <v>SOUTH</v>
          </cell>
          <cell r="L737" t="str">
            <v>SOUTH REGION</v>
          </cell>
        </row>
        <row r="738">
          <cell r="A738">
            <v>986</v>
          </cell>
          <cell r="B738" t="str">
            <v>986-10-A-AL-9BO-050</v>
          </cell>
          <cell r="C738">
            <v>441</v>
          </cell>
          <cell r="D738">
            <v>4986</v>
          </cell>
          <cell r="E738" t="str">
            <v>Yes</v>
          </cell>
          <cell r="F738" t="str">
            <v>AWS - Mobile</v>
          </cell>
          <cell r="G738" t="str">
            <v>BU-198</v>
          </cell>
          <cell r="H738" t="str">
            <v>MOBILE</v>
          </cell>
          <cell r="I738" t="str">
            <v>GULFCOAST</v>
          </cell>
          <cell r="J738" t="str">
            <v>GULF COAST DISTRICT</v>
          </cell>
          <cell r="K738" t="str">
            <v>SOUTH</v>
          </cell>
          <cell r="L738" t="str">
            <v>SOUTH REGION</v>
          </cell>
        </row>
        <row r="739">
          <cell r="A739">
            <v>991</v>
          </cell>
          <cell r="B739" t="str">
            <v>991-10-A-MS-9BO-050</v>
          </cell>
          <cell r="C739">
            <v>442</v>
          </cell>
          <cell r="D739">
            <v>4991</v>
          </cell>
          <cell r="E739" t="str">
            <v>Yes</v>
          </cell>
          <cell r="F739" t="str">
            <v>AWS - Hattiesburg</v>
          </cell>
          <cell r="G739" t="str">
            <v>BU-008</v>
          </cell>
          <cell r="H739" t="str">
            <v>JACKSON</v>
          </cell>
          <cell r="I739" t="str">
            <v>MISSVALLEY</v>
          </cell>
          <cell r="J739" t="str">
            <v>MISSISSIPPI VALLEY DISTRICT</v>
          </cell>
          <cell r="K739" t="str">
            <v>SOUTH</v>
          </cell>
          <cell r="L739" t="str">
            <v>SOUTH REGION</v>
          </cell>
        </row>
        <row r="740">
          <cell r="A740">
            <v>993</v>
          </cell>
          <cell r="B740" t="str">
            <v>993-10-A-KY-9BO-050</v>
          </cell>
          <cell r="C740">
            <v>443</v>
          </cell>
          <cell r="D740">
            <v>4993</v>
          </cell>
          <cell r="E740" t="str">
            <v>Yes</v>
          </cell>
          <cell r="F740" t="str">
            <v>AWS - Lexington</v>
          </cell>
          <cell r="G740" t="str">
            <v>BU-137</v>
          </cell>
          <cell r="H740" t="str">
            <v>LEXINGTON / FRANKFURT</v>
          </cell>
          <cell r="I740" t="str">
            <v>KENTUCKYTN</v>
          </cell>
          <cell r="J740" t="str">
            <v>KENTUCKY-TENNESSEE DISTRICT</v>
          </cell>
          <cell r="K740" t="str">
            <v>MIDWEST</v>
          </cell>
          <cell r="L740" t="str">
            <v>MIDWEST REGION</v>
          </cell>
        </row>
        <row r="741">
          <cell r="A741">
            <v>994</v>
          </cell>
          <cell r="B741" t="str">
            <v>994-10-A-KY-9BO-050</v>
          </cell>
          <cell r="C741">
            <v>444</v>
          </cell>
          <cell r="D741">
            <v>4994</v>
          </cell>
          <cell r="E741" t="str">
            <v>Yes</v>
          </cell>
          <cell r="F741" t="str">
            <v>AWS - Frankfort</v>
          </cell>
          <cell r="G741" t="str">
            <v>BU-137</v>
          </cell>
          <cell r="H741" t="str">
            <v>LEXINGTON / FRANKFURT</v>
          </cell>
          <cell r="I741" t="str">
            <v>KENTUCKYTN</v>
          </cell>
          <cell r="J741" t="str">
            <v>KENTUCKY-TENNESSEE DISTRICT</v>
          </cell>
          <cell r="K741" t="str">
            <v>MIDWEST</v>
          </cell>
          <cell r="L741" t="str">
            <v>MIDWEST REGION</v>
          </cell>
        </row>
        <row r="742">
          <cell r="A742">
            <v>997</v>
          </cell>
          <cell r="B742" t="str">
            <v>997-10-A-TN-9BO-050</v>
          </cell>
          <cell r="C742">
            <v>446</v>
          </cell>
          <cell r="D742">
            <v>4997</v>
          </cell>
          <cell r="E742" t="str">
            <v>Yes</v>
          </cell>
          <cell r="F742" t="str">
            <v>AWS - Chattanooga</v>
          </cell>
          <cell r="G742" t="str">
            <v>BU-006</v>
          </cell>
          <cell r="H742" t="str">
            <v>CHATTANOOGA</v>
          </cell>
          <cell r="I742" t="str">
            <v>GEORGIA</v>
          </cell>
          <cell r="J742" t="str">
            <v>GEORGIA DISTRICT</v>
          </cell>
          <cell r="K742" t="str">
            <v>SOUTH</v>
          </cell>
          <cell r="L742" t="str">
            <v>SOUTH REGION</v>
          </cell>
        </row>
        <row r="743">
          <cell r="A743">
            <v>999</v>
          </cell>
          <cell r="B743" t="str">
            <v>999-10-A-GA-9BO-050</v>
          </cell>
          <cell r="C743">
            <v>447</v>
          </cell>
          <cell r="D743">
            <v>4999</v>
          </cell>
          <cell r="E743" t="str">
            <v>Yes</v>
          </cell>
          <cell r="F743" t="str">
            <v>AWS - Rome</v>
          </cell>
          <cell r="G743" t="str">
            <v>BU-006</v>
          </cell>
          <cell r="H743" t="str">
            <v>CHATTANOOGA</v>
          </cell>
          <cell r="I743" t="str">
            <v>GEORGIA</v>
          </cell>
          <cell r="J743" t="str">
            <v>GEORGIA DISTRICT</v>
          </cell>
          <cell r="K743" t="str">
            <v>SOUTH</v>
          </cell>
          <cell r="L743" t="str">
            <v>SOUTH REGION</v>
          </cell>
        </row>
        <row r="744">
          <cell r="A744" t="str">
            <v>D26</v>
          </cell>
          <cell r="B744" t="str">
            <v>D26-10-A-LA-6CO-050</v>
          </cell>
          <cell r="C744">
            <v>491</v>
          </cell>
          <cell r="D744">
            <v>5001</v>
          </cell>
          <cell r="F744" t="str">
            <v>ERCA-Calcasieu</v>
          </cell>
          <cell r="G744" t="str">
            <v>BU-221</v>
          </cell>
          <cell r="H744" t="str">
            <v>CECOS</v>
          </cell>
          <cell r="I744" t="str">
            <v>HOUSTON</v>
          </cell>
          <cell r="J744" t="str">
            <v>HOUSTON DISTRICT</v>
          </cell>
          <cell r="K744" t="str">
            <v>SOUTH</v>
          </cell>
          <cell r="L744" t="str">
            <v>SOUTH REGION</v>
          </cell>
        </row>
        <row r="745">
          <cell r="A745" t="str">
            <v>F01</v>
          </cell>
          <cell r="B745" t="str">
            <v>F01-10-A-MT-D3O-050</v>
          </cell>
          <cell r="C745">
            <v>559</v>
          </cell>
          <cell r="D745">
            <v>5002</v>
          </cell>
          <cell r="F745" t="str">
            <v>Missoula Landfill</v>
          </cell>
          <cell r="G745" t="str">
            <v>BU-112</v>
          </cell>
          <cell r="H745" t="str">
            <v>MONTANA</v>
          </cell>
          <cell r="I745" t="str">
            <v>ORIDMT</v>
          </cell>
          <cell r="J745" t="str">
            <v>OREGON-IDAHO-MONTANA DISTRICT</v>
          </cell>
          <cell r="K745" t="str">
            <v>WEST</v>
          </cell>
          <cell r="L745" t="str">
            <v>WEST REGION</v>
          </cell>
        </row>
        <row r="746">
          <cell r="A746" t="str">
            <v>F04</v>
          </cell>
          <cell r="B746" t="str">
            <v>F04-10-A-MI-3PO-050</v>
          </cell>
          <cell r="C746">
            <v>561</v>
          </cell>
          <cell r="D746">
            <v>5003</v>
          </cell>
          <cell r="F746" t="str">
            <v>Milford Road Landfill</v>
          </cell>
          <cell r="G746" t="str">
            <v>BU-940</v>
          </cell>
          <cell r="H746" t="str">
            <v>NON-OP EASTERN MICHIGAN</v>
          </cell>
          <cell r="I746" t="str">
            <v>MICHIGAN</v>
          </cell>
          <cell r="J746" t="str">
            <v>MICHIGAN DISTRICT</v>
          </cell>
          <cell r="K746" t="str">
            <v>MIDWEST</v>
          </cell>
          <cell r="L746" t="str">
            <v>MIDWEST REGION</v>
          </cell>
        </row>
        <row r="747">
          <cell r="A747" t="str">
            <v>F05</v>
          </cell>
          <cell r="B747" t="str">
            <v>F05-10-A-PA-3PO-050</v>
          </cell>
          <cell r="C747">
            <v>562</v>
          </cell>
          <cell r="D747">
            <v>5004</v>
          </cell>
          <cell r="F747" t="str">
            <v>Mon Valley Landfill</v>
          </cell>
          <cell r="G747" t="str">
            <v>BU-166</v>
          </cell>
          <cell r="H747" t="str">
            <v>PITTSBURGH</v>
          </cell>
          <cell r="I747" t="str">
            <v>WPENN</v>
          </cell>
          <cell r="J747" t="str">
            <v>WESTERN PENNSYLVANIA DISTRICT</v>
          </cell>
          <cell r="K747" t="str">
            <v>EAST</v>
          </cell>
          <cell r="L747" t="str">
            <v>EAST REGION</v>
          </cell>
        </row>
        <row r="748">
          <cell r="A748" t="str">
            <v>F06</v>
          </cell>
          <cell r="B748" t="str">
            <v>F06-10-A-TN-3PO-050</v>
          </cell>
          <cell r="C748">
            <v>563</v>
          </cell>
          <cell r="D748">
            <v>5005</v>
          </cell>
          <cell r="F748" t="str">
            <v>Twin Oaks Landfill</v>
          </cell>
          <cell r="G748" t="str">
            <v>BU-970</v>
          </cell>
          <cell r="H748" t="str">
            <v>NON-OP TENNESSEE</v>
          </cell>
          <cell r="I748" t="str">
            <v>KENTUCKYTN</v>
          </cell>
          <cell r="J748" t="str">
            <v>KENTUCKY-TENNESSEE DISTRICT</v>
          </cell>
          <cell r="K748" t="str">
            <v>MIDWEST</v>
          </cell>
          <cell r="L748" t="str">
            <v>MIDWEST REGION</v>
          </cell>
        </row>
        <row r="749">
          <cell r="A749" t="str">
            <v>F08</v>
          </cell>
          <cell r="B749" t="str">
            <v>F08-10-A-OH-5ZO-050</v>
          </cell>
          <cell r="C749">
            <v>564</v>
          </cell>
          <cell r="D749">
            <v>5006</v>
          </cell>
          <cell r="F749" t="str">
            <v>Lorian County Landfill</v>
          </cell>
          <cell r="G749" t="str">
            <v>BU-077</v>
          </cell>
          <cell r="H749" t="str">
            <v>ELYRIA</v>
          </cell>
          <cell r="I749" t="str">
            <v>OHIO</v>
          </cell>
          <cell r="J749" t="str">
            <v>OHIO DISTRICT</v>
          </cell>
          <cell r="K749" t="str">
            <v>EAST</v>
          </cell>
          <cell r="L749" t="str">
            <v>EAST REGION</v>
          </cell>
        </row>
        <row r="750">
          <cell r="A750" t="str">
            <v>F11</v>
          </cell>
          <cell r="B750" t="str">
            <v>F11-10-A-MI-E7O-050</v>
          </cell>
          <cell r="C750">
            <v>565</v>
          </cell>
          <cell r="D750">
            <v>5007</v>
          </cell>
          <cell r="F750" t="str">
            <v>C &amp; C Landfill</v>
          </cell>
          <cell r="G750" t="str">
            <v>BU-083</v>
          </cell>
          <cell r="H750" t="str">
            <v>KALAMAZOO</v>
          </cell>
          <cell r="I750" t="str">
            <v>MICHIGAN</v>
          </cell>
          <cell r="J750" t="str">
            <v>MICHIGAN DISTRICT</v>
          </cell>
          <cell r="K750" t="str">
            <v>MIDWEST</v>
          </cell>
          <cell r="L750" t="str">
            <v>MIDWEST REGION</v>
          </cell>
        </row>
        <row r="751">
          <cell r="A751" t="str">
            <v>F12</v>
          </cell>
          <cell r="B751" t="str">
            <v>F12-10-A-MO-8IO-050</v>
          </cell>
          <cell r="C751">
            <v>566</v>
          </cell>
          <cell r="D751">
            <v>5008</v>
          </cell>
          <cell r="F751" t="str">
            <v>Praireview Landfill</v>
          </cell>
          <cell r="G751" t="str">
            <v>BU-099</v>
          </cell>
          <cell r="H751" t="str">
            <v>SPRINGFIELD MO</v>
          </cell>
          <cell r="I751" t="str">
            <v>W MO/OK</v>
          </cell>
          <cell r="J751" t="str">
            <v>W MISSOURI/OKLAHOMA DISTRICT</v>
          </cell>
          <cell r="K751" t="str">
            <v>MIDWEST</v>
          </cell>
          <cell r="L751" t="str">
            <v>MIDWEST REGION</v>
          </cell>
        </row>
        <row r="752">
          <cell r="A752" t="str">
            <v>F27</v>
          </cell>
          <cell r="B752" t="str">
            <v>F27-10-A-KS-3PO-050</v>
          </cell>
          <cell r="C752">
            <v>568</v>
          </cell>
          <cell r="D752">
            <v>5009</v>
          </cell>
          <cell r="F752" t="str">
            <v>Finney Country Landfill</v>
          </cell>
          <cell r="G752" t="str">
            <v>BU-960</v>
          </cell>
          <cell r="H752" t="str">
            <v>NON-OP OKLAHOMA / WEST TEXAS</v>
          </cell>
          <cell r="I752" t="str">
            <v>W MO/OK</v>
          </cell>
          <cell r="J752" t="str">
            <v>W MISSOURI/OKLAHOMA DISTRICT</v>
          </cell>
          <cell r="K752" t="str">
            <v>MIDWEST</v>
          </cell>
          <cell r="L752" t="str">
            <v>MIDWEST REGION</v>
          </cell>
        </row>
        <row r="753">
          <cell r="A753" t="str">
            <v>F31</v>
          </cell>
          <cell r="B753" t="str">
            <v>F31-10-A-NC-3PO-050</v>
          </cell>
          <cell r="C753">
            <v>571</v>
          </cell>
          <cell r="D753">
            <v>5010</v>
          </cell>
          <cell r="F753" t="str">
            <v>CMS Landfill</v>
          </cell>
          <cell r="G753" t="str">
            <v>BU-156</v>
          </cell>
          <cell r="H753" t="str">
            <v>CHARLOTTE POST COLLECTION</v>
          </cell>
          <cell r="I753" t="str">
            <v>CAROLINAS</v>
          </cell>
          <cell r="J753" t="str">
            <v>CAROLINAS DISTRICT</v>
          </cell>
          <cell r="K753" t="str">
            <v>EAST</v>
          </cell>
          <cell r="L753" t="str">
            <v>EAST REGION</v>
          </cell>
        </row>
        <row r="754">
          <cell r="A754" t="str">
            <v>F55</v>
          </cell>
          <cell r="B754" t="str">
            <v>F55-10-A-WI-3PO-050</v>
          </cell>
          <cell r="C754">
            <v>593</v>
          </cell>
          <cell r="D754">
            <v>5011</v>
          </cell>
          <cell r="F754" t="str">
            <v>Lake Area 2054 LF (closed)</v>
          </cell>
          <cell r="G754" t="str">
            <v>BU-948</v>
          </cell>
          <cell r="H754" t="str">
            <v>NON-OP MINNESOTA</v>
          </cell>
          <cell r="I754" t="str">
            <v>MINNESOTA</v>
          </cell>
          <cell r="J754" t="str">
            <v>MINNESOTA DISTRICT</v>
          </cell>
          <cell r="K754" t="str">
            <v>MIDWEST</v>
          </cell>
          <cell r="L754" t="str">
            <v>MIDWEST REGION</v>
          </cell>
        </row>
        <row r="755">
          <cell r="A755" t="str">
            <v>F56</v>
          </cell>
          <cell r="B755" t="str">
            <v>F56-10-A-WI-3PO-050</v>
          </cell>
          <cell r="C755">
            <v>594</v>
          </cell>
          <cell r="D755">
            <v>5012</v>
          </cell>
          <cell r="F755" t="str">
            <v>Lake Area South Expansion</v>
          </cell>
          <cell r="G755" t="str">
            <v>BU-948</v>
          </cell>
          <cell r="H755" t="str">
            <v>NON-OP MINNESOTA</v>
          </cell>
          <cell r="I755" t="str">
            <v>MINNESOTA</v>
          </cell>
          <cell r="J755" t="str">
            <v>MINNESOTA DISTRICT</v>
          </cell>
          <cell r="K755" t="str">
            <v>MIDWEST</v>
          </cell>
          <cell r="L755" t="str">
            <v>MIDWEST REGION</v>
          </cell>
        </row>
        <row r="756">
          <cell r="A756" t="str">
            <v>F63</v>
          </cell>
          <cell r="B756" t="str">
            <v>F63-10-A-TX-3PO-050</v>
          </cell>
          <cell r="C756">
            <v>601</v>
          </cell>
          <cell r="D756">
            <v>5013</v>
          </cell>
          <cell r="F756" t="str">
            <v>Galveston County Landfill</v>
          </cell>
          <cell r="G756" t="str">
            <v>BU-944</v>
          </cell>
          <cell r="H756" t="str">
            <v>NON-OP HOUSTON</v>
          </cell>
          <cell r="I756" t="str">
            <v>HOUSTON</v>
          </cell>
          <cell r="J756" t="str">
            <v>HOUSTON DISTRICT</v>
          </cell>
          <cell r="K756" t="str">
            <v>SOUTH</v>
          </cell>
          <cell r="L756" t="str">
            <v>SOUTH REGION</v>
          </cell>
        </row>
        <row r="757">
          <cell r="A757" t="str">
            <v>G01</v>
          </cell>
          <cell r="B757" t="str">
            <v>G01-10-A-CA-3PO-050</v>
          </cell>
          <cell r="C757">
            <v>623</v>
          </cell>
          <cell r="D757">
            <v>5014</v>
          </cell>
          <cell r="F757" t="str">
            <v>Azusa Gas Systems</v>
          </cell>
          <cell r="G757" t="str">
            <v>BU-264</v>
          </cell>
          <cell r="H757" t="str">
            <v>SUNSHINE CANYON LANDFILL</v>
          </cell>
          <cell r="I757" t="str">
            <v>LOSANGELES</v>
          </cell>
          <cell r="J757" t="str">
            <v>LOS ANGELES DISTRICT</v>
          </cell>
          <cell r="K757" t="str">
            <v>WEST</v>
          </cell>
          <cell r="L757" t="str">
            <v>WEST REGION</v>
          </cell>
        </row>
        <row r="758">
          <cell r="A758" t="str">
            <v>K01</v>
          </cell>
          <cell r="B758" t="str">
            <v>K01-10-A-MA-5TO-050</v>
          </cell>
          <cell r="C758">
            <v>727</v>
          </cell>
          <cell r="D758">
            <v>5015</v>
          </cell>
          <cell r="F758" t="str">
            <v>AW  Randolph Landfill</v>
          </cell>
          <cell r="G758" t="str">
            <v>BU-954</v>
          </cell>
          <cell r="H758" t="str">
            <v>NON-OP NEW ENGLAND</v>
          </cell>
          <cell r="I758" t="str">
            <v>NEWENG</v>
          </cell>
          <cell r="J758" t="str">
            <v>NEW ENGLAND DISTRICT</v>
          </cell>
          <cell r="K758" t="str">
            <v>EAST</v>
          </cell>
          <cell r="L758" t="str">
            <v>EAST REGION</v>
          </cell>
        </row>
        <row r="759">
          <cell r="A759" t="str">
            <v>K02</v>
          </cell>
          <cell r="B759" t="str">
            <v>K02-10-A-MA-3PO-050</v>
          </cell>
          <cell r="C759">
            <v>728</v>
          </cell>
          <cell r="D759">
            <v>5016</v>
          </cell>
          <cell r="F759" t="str">
            <v>AW -E Bridgewater Landfill</v>
          </cell>
          <cell r="G759" t="str">
            <v>BU-954</v>
          </cell>
          <cell r="H759" t="str">
            <v>NON-OP NEW ENGLAND</v>
          </cell>
          <cell r="I759" t="str">
            <v>NEWENG</v>
          </cell>
          <cell r="J759" t="str">
            <v>NEW ENGLAND DISTRICT</v>
          </cell>
          <cell r="K759" t="str">
            <v>EAST</v>
          </cell>
          <cell r="L759" t="str">
            <v>EAST REGION</v>
          </cell>
        </row>
        <row r="760">
          <cell r="A760" t="str">
            <v>K03</v>
          </cell>
          <cell r="B760" t="str">
            <v>K03-10-A-MA-5TO-050</v>
          </cell>
          <cell r="C760">
            <v>729</v>
          </cell>
          <cell r="D760">
            <v>5017</v>
          </cell>
          <cell r="F760" t="str">
            <v>AW -Halifax Landfill</v>
          </cell>
          <cell r="G760" t="str">
            <v>BU-954</v>
          </cell>
          <cell r="H760" t="str">
            <v>NON-OP NEW ENGLAND</v>
          </cell>
          <cell r="I760" t="str">
            <v>NEWENG</v>
          </cell>
          <cell r="J760" t="str">
            <v>NEW ENGLAND DISTRICT</v>
          </cell>
          <cell r="K760" t="str">
            <v>EAST</v>
          </cell>
          <cell r="L760" t="str">
            <v>EAST REGION</v>
          </cell>
        </row>
        <row r="761">
          <cell r="A761" t="str">
            <v>K04</v>
          </cell>
          <cell r="B761" t="str">
            <v>K04-10-A-MA-5TO-050</v>
          </cell>
          <cell r="C761">
            <v>730</v>
          </cell>
          <cell r="D761">
            <v>5018</v>
          </cell>
          <cell r="F761" t="str">
            <v>AW -Chicopee Landfill</v>
          </cell>
          <cell r="G761" t="str">
            <v>BU-954</v>
          </cell>
          <cell r="H761" t="str">
            <v>NON-OP NEW ENGLAND</v>
          </cell>
          <cell r="I761" t="str">
            <v>NEWENG</v>
          </cell>
          <cell r="J761" t="str">
            <v>NEW ENGLAND DISTRICT</v>
          </cell>
          <cell r="K761" t="str">
            <v>EAST</v>
          </cell>
          <cell r="L761" t="str">
            <v>EAST REGION</v>
          </cell>
        </row>
        <row r="762">
          <cell r="A762" t="str">
            <v>K05</v>
          </cell>
          <cell r="B762" t="str">
            <v>K05-10-A-OH-5ZO-050</v>
          </cell>
          <cell r="C762">
            <v>731</v>
          </cell>
          <cell r="D762">
            <v>5019</v>
          </cell>
          <cell r="F762" t="str">
            <v>AW -Muskingham Landfill</v>
          </cell>
          <cell r="G762" t="str">
            <v>BU-956</v>
          </cell>
          <cell r="H762" t="str">
            <v>NON-OP NORTHERN OHIO</v>
          </cell>
          <cell r="I762" t="str">
            <v>OHIO</v>
          </cell>
          <cell r="J762" t="str">
            <v>OHIO DISTRICT</v>
          </cell>
          <cell r="K762" t="str">
            <v>EAST</v>
          </cell>
          <cell r="L762" t="str">
            <v>EAST REGION</v>
          </cell>
        </row>
        <row r="763">
          <cell r="A763" t="str">
            <v>K06</v>
          </cell>
          <cell r="B763" t="str">
            <v>K06-10-A-VA-3PO-050</v>
          </cell>
          <cell r="C763">
            <v>732</v>
          </cell>
          <cell r="D763">
            <v>5020</v>
          </cell>
          <cell r="F763" t="str">
            <v>AW -Richmond Landfill</v>
          </cell>
          <cell r="G763" t="str">
            <v>BU-972</v>
          </cell>
          <cell r="H763" t="str">
            <v>NON-OP VIRGINIA</v>
          </cell>
          <cell r="I763" t="str">
            <v>VIRGINIA</v>
          </cell>
          <cell r="J763" t="str">
            <v>VIRGINIA DISTRICT</v>
          </cell>
          <cell r="K763" t="str">
            <v>EAST</v>
          </cell>
          <cell r="L763" t="str">
            <v>EAST REGION</v>
          </cell>
        </row>
        <row r="764">
          <cell r="A764" t="str">
            <v>K07</v>
          </cell>
          <cell r="B764" t="str">
            <v>K07-10-A-MS-3PO-050</v>
          </cell>
          <cell r="C764">
            <v>733</v>
          </cell>
          <cell r="D764">
            <v>5021</v>
          </cell>
          <cell r="F764" t="str">
            <v>AW -Gulf Pines Landfill</v>
          </cell>
          <cell r="G764" t="str">
            <v>BU-942</v>
          </cell>
          <cell r="H764" t="str">
            <v>NON-OP GULF COAST</v>
          </cell>
          <cell r="I764" t="str">
            <v>GULFCOAST</v>
          </cell>
          <cell r="J764" t="str">
            <v>GULF COAST DISTRICT</v>
          </cell>
          <cell r="K764" t="str">
            <v>SOUTH</v>
          </cell>
          <cell r="L764" t="str">
            <v>SOUTH REGION</v>
          </cell>
        </row>
        <row r="765">
          <cell r="A765" t="str">
            <v>K08</v>
          </cell>
          <cell r="B765" t="str">
            <v>K08-10-A-TX-3PO-050</v>
          </cell>
          <cell r="C765">
            <v>734</v>
          </cell>
          <cell r="D765">
            <v>5022</v>
          </cell>
          <cell r="F765" t="str">
            <v>AW -Hutchins Landfill</v>
          </cell>
          <cell r="G765" t="str">
            <v>BU-982</v>
          </cell>
          <cell r="H765" t="str">
            <v>NON-OP DALLAS FORT WORTH</v>
          </cell>
          <cell r="I765" t="str">
            <v>DFW/WESTTX</v>
          </cell>
          <cell r="J765" t="str">
            <v>DFW/WEST TEXAS DISTIRCT</v>
          </cell>
          <cell r="K765" t="str">
            <v>SOUTH</v>
          </cell>
          <cell r="L765" t="str">
            <v>SOUTH REGION</v>
          </cell>
        </row>
        <row r="766">
          <cell r="A766" t="str">
            <v>K09</v>
          </cell>
          <cell r="B766" t="str">
            <v>K09-10-A-IL-3PO-050</v>
          </cell>
          <cell r="C766">
            <v>735</v>
          </cell>
          <cell r="D766">
            <v>5023</v>
          </cell>
          <cell r="F766" t="str">
            <v>AW -S Barrington Landfill</v>
          </cell>
          <cell r="G766" t="str">
            <v>BU-937</v>
          </cell>
          <cell r="H766" t="str">
            <v>NON-OP CHICAGO SUBURBAN</v>
          </cell>
          <cell r="I766" t="str">
            <v>CHICAGO</v>
          </cell>
          <cell r="J766" t="str">
            <v>CHICAGO DISTRICT</v>
          </cell>
          <cell r="K766" t="str">
            <v>MIDWEST</v>
          </cell>
          <cell r="L766" t="str">
            <v>MIDWEST REGION</v>
          </cell>
        </row>
        <row r="767">
          <cell r="A767" t="str">
            <v>K10</v>
          </cell>
          <cell r="B767" t="str">
            <v>K10-10-A-WI-3PO-050</v>
          </cell>
          <cell r="C767">
            <v>736</v>
          </cell>
          <cell r="D767">
            <v>5024</v>
          </cell>
          <cell r="F767" t="str">
            <v>AW -Troy Landfill</v>
          </cell>
          <cell r="G767" t="str">
            <v>BU-948</v>
          </cell>
          <cell r="H767" t="str">
            <v>NON-OP MINNESOTA</v>
          </cell>
          <cell r="I767" t="str">
            <v>MINNESOTA</v>
          </cell>
          <cell r="J767" t="str">
            <v>MINNESOTA DISTRICT</v>
          </cell>
          <cell r="K767" t="str">
            <v>MIDWEST</v>
          </cell>
          <cell r="L767" t="str">
            <v>MIDWEST REGION</v>
          </cell>
        </row>
        <row r="768">
          <cell r="A768" t="str">
            <v>K12</v>
          </cell>
          <cell r="B768" t="str">
            <v>K12-10-A-LA-6LO-050</v>
          </cell>
          <cell r="C768">
            <v>738</v>
          </cell>
          <cell r="D768">
            <v>5025</v>
          </cell>
          <cell r="F768" t="str">
            <v>AW -Siegen Lane Landfill</v>
          </cell>
          <cell r="G768" t="str">
            <v>BU-942</v>
          </cell>
          <cell r="H768" t="str">
            <v>NON-OP GULF COAST</v>
          </cell>
          <cell r="I768" t="str">
            <v>GULFCOAST</v>
          </cell>
          <cell r="J768" t="str">
            <v>GULF COAST DISTRICT</v>
          </cell>
          <cell r="K768" t="str">
            <v>SOUTH</v>
          </cell>
          <cell r="L768" t="str">
            <v>SOUTH REGION</v>
          </cell>
        </row>
        <row r="769">
          <cell r="A769" t="str">
            <v>K13</v>
          </cell>
          <cell r="B769" t="str">
            <v>K13-10-A-TX-6LO-050</v>
          </cell>
          <cell r="C769">
            <v>739</v>
          </cell>
          <cell r="D769">
            <v>5026</v>
          </cell>
          <cell r="F769" t="str">
            <v>AW -Laporte Landfill</v>
          </cell>
          <cell r="G769" t="str">
            <v>BU-944</v>
          </cell>
          <cell r="H769" t="str">
            <v>NON-OP HOUSTON</v>
          </cell>
          <cell r="I769" t="str">
            <v>HOUSTON</v>
          </cell>
          <cell r="J769" t="str">
            <v>HOUSTON DISTRICT</v>
          </cell>
          <cell r="K769" t="str">
            <v>SOUTH</v>
          </cell>
          <cell r="L769" t="str">
            <v>SOUTH REGION</v>
          </cell>
        </row>
        <row r="770">
          <cell r="A770" t="str">
            <v>K15</v>
          </cell>
          <cell r="B770" t="str">
            <v>K15-10-A-LA-6LO-050</v>
          </cell>
          <cell r="C770">
            <v>741</v>
          </cell>
          <cell r="D770">
            <v>5027</v>
          </cell>
          <cell r="F770" t="str">
            <v>AW -Carlyss Landfill</v>
          </cell>
          <cell r="G770" t="str">
            <v>BU-944</v>
          </cell>
          <cell r="H770" t="str">
            <v>NON-OP HOUSTON</v>
          </cell>
          <cell r="I770" t="str">
            <v>HOUSTON</v>
          </cell>
          <cell r="J770" t="str">
            <v>HOUSTON DISTRICT</v>
          </cell>
          <cell r="K770" t="str">
            <v>SOUTH</v>
          </cell>
          <cell r="L770" t="str">
            <v>SOUTH REGION</v>
          </cell>
        </row>
        <row r="771">
          <cell r="A771" t="str">
            <v>K16</v>
          </cell>
          <cell r="B771" t="str">
            <v>K16-10-A-OH-5ZO-050</v>
          </cell>
          <cell r="C771">
            <v>742</v>
          </cell>
          <cell r="D771">
            <v>5028</v>
          </cell>
          <cell r="F771" t="str">
            <v>AW -E Palestine Landfill</v>
          </cell>
          <cell r="G771" t="str">
            <v>BU-978</v>
          </cell>
          <cell r="H771" t="str">
            <v>NON-OP WESTERN PENNSYLVANIA</v>
          </cell>
          <cell r="I771" t="str">
            <v>WPENN</v>
          </cell>
          <cell r="J771" t="str">
            <v>WESTERN PENNSYLVANIA DISTRICT</v>
          </cell>
          <cell r="K771" t="str">
            <v>EAST</v>
          </cell>
          <cell r="L771" t="str">
            <v>EAST REGION</v>
          </cell>
        </row>
        <row r="772">
          <cell r="A772" t="str">
            <v>K17</v>
          </cell>
          <cell r="B772" t="str">
            <v>K17-10-A-NH-5TO-050</v>
          </cell>
          <cell r="C772">
            <v>743</v>
          </cell>
          <cell r="D772">
            <v>5029</v>
          </cell>
          <cell r="F772" t="str">
            <v>AW -Pelham Landfill</v>
          </cell>
          <cell r="G772" t="str">
            <v>BU-955</v>
          </cell>
          <cell r="H772" t="str">
            <v>NON-OP NEW JERSEY</v>
          </cell>
          <cell r="I772" t="str">
            <v>EPENN</v>
          </cell>
          <cell r="J772" t="str">
            <v>EASTERN PENNSYLVANIA DISTRICT</v>
          </cell>
          <cell r="K772" t="str">
            <v>EAST</v>
          </cell>
          <cell r="L772" t="str">
            <v>EAST REGION</v>
          </cell>
        </row>
        <row r="773">
          <cell r="A773" t="str">
            <v>K18</v>
          </cell>
          <cell r="B773" t="str">
            <v>K18-10-A-NJ-6LO-050</v>
          </cell>
          <cell r="C773">
            <v>744</v>
          </cell>
          <cell r="D773">
            <v>5030</v>
          </cell>
          <cell r="F773" t="str">
            <v>AW -Pedricktown Landfill</v>
          </cell>
          <cell r="G773" t="str">
            <v>BU-955</v>
          </cell>
          <cell r="H773" t="str">
            <v>NON-OP NEW JERSEY</v>
          </cell>
          <cell r="I773" t="str">
            <v>EPENN</v>
          </cell>
          <cell r="J773" t="str">
            <v>EASTERN PENNSYLVANIA DISTRICT</v>
          </cell>
          <cell r="K773" t="str">
            <v>EAST</v>
          </cell>
          <cell r="L773" t="str">
            <v>EAST REGION</v>
          </cell>
        </row>
        <row r="774">
          <cell r="A774" t="str">
            <v>K19</v>
          </cell>
          <cell r="B774" t="str">
            <v>K19-10-A-NY-3PO-050</v>
          </cell>
          <cell r="C774">
            <v>745</v>
          </cell>
          <cell r="D774">
            <v>5031</v>
          </cell>
          <cell r="F774" t="str">
            <v>AW -Niagara Landfill</v>
          </cell>
          <cell r="G774" t="str">
            <v>BU-136</v>
          </cell>
          <cell r="H774" t="str">
            <v>NON-OP BUFFALO</v>
          </cell>
          <cell r="I774" t="str">
            <v>WPENN</v>
          </cell>
          <cell r="J774" t="str">
            <v>WESTERN PENNSYLVANIA DISTRICT</v>
          </cell>
          <cell r="K774" t="str">
            <v>EAST</v>
          </cell>
          <cell r="L774" t="str">
            <v>EAST REGION</v>
          </cell>
        </row>
        <row r="775">
          <cell r="A775" t="str">
            <v>K20</v>
          </cell>
          <cell r="B775" t="str">
            <v>K20-10-A-NY-3PO-050</v>
          </cell>
          <cell r="C775">
            <v>746</v>
          </cell>
          <cell r="D775">
            <v>5032</v>
          </cell>
          <cell r="F775" t="str">
            <v>AW -Land Rec Landfill</v>
          </cell>
          <cell r="G775" t="str">
            <v>BU-136</v>
          </cell>
          <cell r="H775" t="str">
            <v>NON-OP BUFFALO</v>
          </cell>
          <cell r="I775" t="str">
            <v>WPENN</v>
          </cell>
          <cell r="J775" t="str">
            <v>WESTERN PENNSYLVANIA DISTRICT</v>
          </cell>
          <cell r="K775" t="str">
            <v>EAST</v>
          </cell>
          <cell r="L775" t="str">
            <v>EAST REGION</v>
          </cell>
        </row>
        <row r="776">
          <cell r="A776" t="str">
            <v>K21</v>
          </cell>
          <cell r="B776" t="str">
            <v>K21-10-A-NY-3PO-050</v>
          </cell>
          <cell r="C776">
            <v>747</v>
          </cell>
          <cell r="D776">
            <v>5033</v>
          </cell>
          <cell r="F776" t="str">
            <v>AW -Amsterdam Landfill</v>
          </cell>
          <cell r="G776" t="str">
            <v>BU-958</v>
          </cell>
          <cell r="H776" t="str">
            <v>NON-OP EASTERN NEWYORK</v>
          </cell>
          <cell r="I776" t="str">
            <v>NEW YORK</v>
          </cell>
          <cell r="J776" t="str">
            <v>NEW YORK DISTRICT</v>
          </cell>
          <cell r="K776" t="str">
            <v>EAST</v>
          </cell>
          <cell r="L776" t="str">
            <v>EAST REGION</v>
          </cell>
        </row>
        <row r="777">
          <cell r="A777" t="str">
            <v>K23</v>
          </cell>
          <cell r="B777" t="str">
            <v>K23-10-A-NJ-5NO-050</v>
          </cell>
          <cell r="C777">
            <v>749</v>
          </cell>
          <cell r="D777">
            <v>5034</v>
          </cell>
          <cell r="F777" t="str">
            <v>AW -Monroe Landfill</v>
          </cell>
          <cell r="G777" t="str">
            <v>BU-958</v>
          </cell>
          <cell r="H777" t="str">
            <v>NON-OP EASTERN NEWYORK</v>
          </cell>
          <cell r="I777" t="str">
            <v>NEW YORK</v>
          </cell>
          <cell r="J777" t="str">
            <v>NEW YORK DISTRICT</v>
          </cell>
          <cell r="K777" t="str">
            <v>EAST</v>
          </cell>
          <cell r="L777" t="str">
            <v>EAST REGION</v>
          </cell>
        </row>
        <row r="778">
          <cell r="A778" t="str">
            <v>K24</v>
          </cell>
          <cell r="B778" t="str">
            <v>K24-10-A-NJ-5NO-050</v>
          </cell>
          <cell r="C778">
            <v>750</v>
          </cell>
          <cell r="D778">
            <v>5035</v>
          </cell>
          <cell r="F778" t="str">
            <v>AW -S Brunswick Landfill</v>
          </cell>
          <cell r="G778" t="str">
            <v>BU-955</v>
          </cell>
          <cell r="H778" t="str">
            <v>NON-OP NEW JERSEY</v>
          </cell>
          <cell r="I778" t="str">
            <v>EPENN</v>
          </cell>
          <cell r="J778" t="str">
            <v>EASTERN PENNSYLVANIA DISTRICT</v>
          </cell>
          <cell r="K778" t="str">
            <v>EAST</v>
          </cell>
          <cell r="L778" t="str">
            <v>EAST REGION</v>
          </cell>
        </row>
        <row r="779">
          <cell r="A779" t="str">
            <v>K25</v>
          </cell>
          <cell r="B779" t="str">
            <v>K25-10-A-MD-3PO-050</v>
          </cell>
          <cell r="C779">
            <v>751</v>
          </cell>
          <cell r="D779">
            <v>5036</v>
          </cell>
          <cell r="F779" t="str">
            <v>AW -Norris Landfill</v>
          </cell>
          <cell r="G779" t="str">
            <v>BU-935</v>
          </cell>
          <cell r="H779" t="str">
            <v>NON-OP CHESAPEAKE</v>
          </cell>
          <cell r="I779" t="str">
            <v>CHESAPEAKE</v>
          </cell>
          <cell r="J779" t="str">
            <v>CHESAPEAKE DISTRICT</v>
          </cell>
          <cell r="K779" t="str">
            <v>EAST</v>
          </cell>
          <cell r="L779" t="str">
            <v>EAST REGION</v>
          </cell>
        </row>
        <row r="780">
          <cell r="A780" t="str">
            <v>K26</v>
          </cell>
          <cell r="B780" t="str">
            <v>K26-10-A-VA-3PO-050</v>
          </cell>
          <cell r="C780">
            <v>752</v>
          </cell>
          <cell r="D780">
            <v>5037</v>
          </cell>
          <cell r="F780" t="str">
            <v>AW -Telegraph Landfill</v>
          </cell>
          <cell r="G780" t="str">
            <v>BU-935</v>
          </cell>
          <cell r="H780" t="str">
            <v>NON-OP CHESAPEAKE</v>
          </cell>
          <cell r="I780" t="str">
            <v>CHESAPEAKE</v>
          </cell>
          <cell r="J780" t="str">
            <v>CHESAPEAKE DISTRICT</v>
          </cell>
          <cell r="K780" t="str">
            <v>EAST</v>
          </cell>
          <cell r="L780" t="str">
            <v>EAST REGION</v>
          </cell>
        </row>
        <row r="781">
          <cell r="A781" t="str">
            <v>K27</v>
          </cell>
          <cell r="B781" t="str">
            <v>K27-10-A-PA-3PO-050</v>
          </cell>
          <cell r="C781">
            <v>753</v>
          </cell>
          <cell r="D781">
            <v>5038</v>
          </cell>
          <cell r="F781" t="str">
            <v>AW -Forest Lawn Landfill</v>
          </cell>
          <cell r="G781" t="str">
            <v>BU-941</v>
          </cell>
          <cell r="H781" t="str">
            <v>NON-OP EASTERN PENNSYLVANIA</v>
          </cell>
          <cell r="I781" t="str">
            <v>EPENN</v>
          </cell>
          <cell r="J781" t="str">
            <v>EASTERN PENNSYLVANIA DISTRICT</v>
          </cell>
          <cell r="K781" t="str">
            <v>EAST</v>
          </cell>
          <cell r="L781" t="str">
            <v>EAST REGION</v>
          </cell>
        </row>
        <row r="782">
          <cell r="A782" t="str">
            <v>K28</v>
          </cell>
          <cell r="B782" t="str">
            <v>K28-10-A-MN-6HO-050</v>
          </cell>
          <cell r="C782">
            <v>754</v>
          </cell>
          <cell r="D782">
            <v>5039</v>
          </cell>
          <cell r="F782" t="str">
            <v>AW -Flying Cloud Landfill</v>
          </cell>
          <cell r="G782" t="str">
            <v>BU-948</v>
          </cell>
          <cell r="H782" t="str">
            <v>NON-OP MINNESOTA</v>
          </cell>
          <cell r="I782" t="str">
            <v>MINNESOTA</v>
          </cell>
          <cell r="J782" t="str">
            <v>MINNESOTA DISTRICT</v>
          </cell>
          <cell r="K782" t="str">
            <v>MIDWEST</v>
          </cell>
          <cell r="L782" t="str">
            <v>MIDWEST REGION</v>
          </cell>
        </row>
        <row r="783">
          <cell r="A783" t="str">
            <v>K29</v>
          </cell>
          <cell r="B783" t="str">
            <v>K29-10-A-MO-3PO-050</v>
          </cell>
          <cell r="C783">
            <v>755</v>
          </cell>
          <cell r="D783">
            <v>5040</v>
          </cell>
          <cell r="F783" t="str">
            <v>AW -Red Bird Landfill</v>
          </cell>
          <cell r="G783" t="str">
            <v>BU-969</v>
          </cell>
          <cell r="H783" t="str">
            <v>NON-OP ST. LOUIS</v>
          </cell>
          <cell r="I783" t="str">
            <v>STL METRO</v>
          </cell>
          <cell r="J783" t="str">
            <v>ST LOUIS METRO DISTRICT</v>
          </cell>
          <cell r="K783" t="str">
            <v>MIDWEST</v>
          </cell>
          <cell r="L783" t="str">
            <v>MIDWEST REGION</v>
          </cell>
        </row>
        <row r="784">
          <cell r="A784" t="str">
            <v>K30</v>
          </cell>
          <cell r="B784" t="str">
            <v>K30-10-A-MO-3PO-050</v>
          </cell>
          <cell r="C784">
            <v>756</v>
          </cell>
          <cell r="D784">
            <v>5041</v>
          </cell>
          <cell r="F784" t="str">
            <v>AW -Missouri City Landfill</v>
          </cell>
          <cell r="G784" t="str">
            <v>BU-960</v>
          </cell>
          <cell r="H784" t="str">
            <v>NON-OP OKLAHOMA / WEST TEXAS</v>
          </cell>
          <cell r="I784" t="str">
            <v>W MO/OK</v>
          </cell>
          <cell r="J784" t="str">
            <v>W MISSOURI/OKLAHOMA DISTRICT</v>
          </cell>
          <cell r="K784" t="str">
            <v>MIDWEST</v>
          </cell>
          <cell r="L784" t="str">
            <v>MIDWEST REGION</v>
          </cell>
        </row>
        <row r="785">
          <cell r="A785" t="str">
            <v>K31</v>
          </cell>
          <cell r="B785" t="str">
            <v>K31-10-A-OH-5ZO-050</v>
          </cell>
          <cell r="C785">
            <v>757</v>
          </cell>
          <cell r="D785">
            <v>5042</v>
          </cell>
          <cell r="F785" t="str">
            <v>AW -Lorain Co 1 Landfill</v>
          </cell>
          <cell r="G785" t="str">
            <v>BU-956</v>
          </cell>
          <cell r="H785" t="str">
            <v>NON-OP NORTHERN OHIO</v>
          </cell>
          <cell r="I785" t="str">
            <v>OHIO</v>
          </cell>
          <cell r="J785" t="str">
            <v>OHIO DISTRICT</v>
          </cell>
          <cell r="K785" t="str">
            <v>EAST</v>
          </cell>
          <cell r="L785" t="str">
            <v>EAST REGION</v>
          </cell>
        </row>
        <row r="786">
          <cell r="A786" t="str">
            <v>K32</v>
          </cell>
          <cell r="B786" t="str">
            <v>K32-10-A-IL-3PO-050</v>
          </cell>
          <cell r="C786">
            <v>758</v>
          </cell>
          <cell r="D786">
            <v>5043</v>
          </cell>
          <cell r="F786" t="str">
            <v>AW -N Chicago Landfill</v>
          </cell>
          <cell r="G786" t="str">
            <v>BU-937</v>
          </cell>
          <cell r="H786" t="str">
            <v>NON-OP CHICAGO SUBURBAN</v>
          </cell>
          <cell r="I786" t="str">
            <v>CHICAGO</v>
          </cell>
          <cell r="J786" t="str">
            <v>CHICAGO DISTRICT</v>
          </cell>
          <cell r="K786" t="str">
            <v>MIDWEST</v>
          </cell>
          <cell r="L786" t="str">
            <v>MIDWEST REGION</v>
          </cell>
        </row>
        <row r="787">
          <cell r="A787" t="str">
            <v>K33</v>
          </cell>
          <cell r="B787" t="str">
            <v>K33-10-A-OH-5ZO-050</v>
          </cell>
          <cell r="C787">
            <v>759</v>
          </cell>
          <cell r="D787">
            <v>5044</v>
          </cell>
          <cell r="F787" t="str">
            <v>AW -Ford Road Landfill</v>
          </cell>
          <cell r="G787" t="str">
            <v>BU-956</v>
          </cell>
          <cell r="H787" t="str">
            <v>NON-OP NORTHERN OHIO</v>
          </cell>
          <cell r="I787" t="str">
            <v>OHIO</v>
          </cell>
          <cell r="J787" t="str">
            <v>OHIO DISTRICT</v>
          </cell>
          <cell r="K787" t="str">
            <v>EAST</v>
          </cell>
          <cell r="L787" t="str">
            <v>EAST REGION</v>
          </cell>
        </row>
        <row r="788">
          <cell r="A788" t="str">
            <v>K34</v>
          </cell>
          <cell r="B788" t="str">
            <v>K34-10-A-OH-5ZO-050</v>
          </cell>
          <cell r="C788">
            <v>760</v>
          </cell>
          <cell r="D788">
            <v>5045</v>
          </cell>
          <cell r="F788" t="str">
            <v>AW -Duck Creek Landfill</v>
          </cell>
          <cell r="G788" t="str">
            <v>BU-978</v>
          </cell>
          <cell r="H788" t="str">
            <v>NON-OP WESTERN PENNSYLVANIA</v>
          </cell>
          <cell r="I788" t="str">
            <v>WPENN</v>
          </cell>
          <cell r="J788" t="str">
            <v>WESTERN PENNSYLVANIA DISTRICT</v>
          </cell>
          <cell r="K788" t="str">
            <v>EAST</v>
          </cell>
          <cell r="L788" t="str">
            <v>EAST REGION</v>
          </cell>
        </row>
        <row r="789">
          <cell r="A789" t="str">
            <v>K35</v>
          </cell>
          <cell r="B789" t="str">
            <v>K35-10-A-MO-3PO-050</v>
          </cell>
          <cell r="C789">
            <v>761</v>
          </cell>
          <cell r="D789">
            <v>5046</v>
          </cell>
          <cell r="F789" t="str">
            <v>AW -Plattco Landfill</v>
          </cell>
          <cell r="G789" t="str">
            <v>BU-960</v>
          </cell>
          <cell r="H789" t="str">
            <v>NON-OP OKLAHOMA / WEST TEXAS</v>
          </cell>
          <cell r="I789" t="str">
            <v>W MO/OK</v>
          </cell>
          <cell r="J789" t="str">
            <v>W MISSOURI/OKLAHOMA DISTRICT</v>
          </cell>
          <cell r="K789" t="str">
            <v>MIDWEST</v>
          </cell>
          <cell r="L789" t="str">
            <v>MIDWEST REGION</v>
          </cell>
        </row>
        <row r="790">
          <cell r="A790" t="str">
            <v>K36</v>
          </cell>
          <cell r="B790" t="str">
            <v>K36-10-A-LA-3PO-050</v>
          </cell>
          <cell r="C790">
            <v>762</v>
          </cell>
          <cell r="D790">
            <v>5047</v>
          </cell>
          <cell r="F790" t="str">
            <v>AW -E St Charles Landfill</v>
          </cell>
          <cell r="G790" t="str">
            <v>BU-942</v>
          </cell>
          <cell r="H790" t="str">
            <v>NON-OP GULF COAST</v>
          </cell>
          <cell r="I790" t="str">
            <v>GULFCOAST</v>
          </cell>
          <cell r="J790" t="str">
            <v>GULF COAST DISTRICT</v>
          </cell>
          <cell r="K790" t="str">
            <v>SOUTH</v>
          </cell>
          <cell r="L790" t="str">
            <v>SOUTH REGION</v>
          </cell>
        </row>
        <row r="791">
          <cell r="A791" t="str">
            <v>K37</v>
          </cell>
          <cell r="B791" t="str">
            <v>K37-10-A-SC-3PO-050</v>
          </cell>
          <cell r="C791">
            <v>763</v>
          </cell>
          <cell r="D791">
            <v>5048</v>
          </cell>
          <cell r="F791" t="str">
            <v>AW -Jedburg Landfill</v>
          </cell>
          <cell r="G791" t="str">
            <v>BU-952</v>
          </cell>
          <cell r="H791" t="str">
            <v>NON-OP NORTH CAROLINA</v>
          </cell>
          <cell r="I791" t="str">
            <v>CAROLINAS</v>
          </cell>
          <cell r="J791" t="str">
            <v>CAROLINAS DISTRICT</v>
          </cell>
          <cell r="K791" t="str">
            <v>EAST</v>
          </cell>
          <cell r="L791" t="str">
            <v>EAST REGION</v>
          </cell>
        </row>
        <row r="792">
          <cell r="A792" t="str">
            <v>K38</v>
          </cell>
          <cell r="B792" t="str">
            <v>K38-10-A-GA-3PO-050</v>
          </cell>
          <cell r="C792">
            <v>764</v>
          </cell>
          <cell r="D792">
            <v>5049</v>
          </cell>
          <cell r="F792" t="str">
            <v>AW -Watts Road Landfill</v>
          </cell>
          <cell r="G792" t="str">
            <v>BU-931</v>
          </cell>
          <cell r="H792" t="str">
            <v>NON-OP ATLANTA</v>
          </cell>
          <cell r="I792" t="str">
            <v>GEORGIA</v>
          </cell>
          <cell r="J792" t="str">
            <v>GEORGIA DISTRICT</v>
          </cell>
          <cell r="K792" t="str">
            <v>SOUTH</v>
          </cell>
          <cell r="L792" t="str">
            <v>SOUTH REGION</v>
          </cell>
        </row>
        <row r="793">
          <cell r="A793" t="str">
            <v>K39</v>
          </cell>
          <cell r="B793" t="str">
            <v>K39-10-A-LA-3PO-050</v>
          </cell>
          <cell r="C793">
            <v>765</v>
          </cell>
          <cell r="D793">
            <v>5050</v>
          </cell>
          <cell r="F793" t="str">
            <v>AW -W St Charles Landfill</v>
          </cell>
          <cell r="G793" t="str">
            <v>BU-942</v>
          </cell>
          <cell r="H793" t="str">
            <v>NON-OP GULF COAST</v>
          </cell>
          <cell r="I793" t="str">
            <v>GULFCOAST</v>
          </cell>
          <cell r="J793" t="str">
            <v>GULF COAST DISTRICT</v>
          </cell>
          <cell r="K793" t="str">
            <v>SOUTH</v>
          </cell>
          <cell r="L793" t="str">
            <v>SOUTH REGION</v>
          </cell>
        </row>
        <row r="794">
          <cell r="A794" t="str">
            <v>K40</v>
          </cell>
          <cell r="B794" t="str">
            <v>K40-10-A-LA-3PO-050</v>
          </cell>
          <cell r="C794">
            <v>766</v>
          </cell>
          <cell r="D794">
            <v>5051</v>
          </cell>
          <cell r="F794" t="str">
            <v>AW -White Oak Landfill</v>
          </cell>
          <cell r="G794" t="str">
            <v>BU-942</v>
          </cell>
          <cell r="H794" t="str">
            <v>NON-OP GULF COAST</v>
          </cell>
          <cell r="I794" t="str">
            <v>GULFCOAST</v>
          </cell>
          <cell r="J794" t="str">
            <v>GULF COAST DISTRICT</v>
          </cell>
          <cell r="K794" t="str">
            <v>SOUTH</v>
          </cell>
          <cell r="L794" t="str">
            <v>SOUTH REGION</v>
          </cell>
        </row>
        <row r="795">
          <cell r="A795" t="str">
            <v>K41</v>
          </cell>
          <cell r="B795" t="str">
            <v>K41-10-A-TX-3PO-050</v>
          </cell>
          <cell r="C795">
            <v>767</v>
          </cell>
          <cell r="D795">
            <v>5052</v>
          </cell>
          <cell r="F795" t="str">
            <v>AW -51st Street Landfill</v>
          </cell>
          <cell r="G795" t="str">
            <v>BU-960</v>
          </cell>
          <cell r="H795" t="str">
            <v>NON-OP OKLAHOMA / WEST TEXAS</v>
          </cell>
          <cell r="I795" t="str">
            <v>W MO/OK</v>
          </cell>
          <cell r="J795" t="str">
            <v>W MISSOURI/OKLAHOMA DISTRICT</v>
          </cell>
          <cell r="K795" t="str">
            <v>MIDWEST</v>
          </cell>
          <cell r="L795" t="str">
            <v>MIDWEST REGION</v>
          </cell>
        </row>
        <row r="796">
          <cell r="A796" t="str">
            <v>K42</v>
          </cell>
          <cell r="B796" t="str">
            <v>K42-10-A-CO-3PO-050</v>
          </cell>
          <cell r="C796">
            <v>768</v>
          </cell>
          <cell r="D796">
            <v>5053</v>
          </cell>
          <cell r="F796" t="str">
            <v>AW -Boulder Landfill</v>
          </cell>
          <cell r="G796" t="str">
            <v>BU-192</v>
          </cell>
          <cell r="H796" t="str">
            <v>NON-OP COLORADO</v>
          </cell>
          <cell r="I796" t="str">
            <v>MOUNTAIN</v>
          </cell>
          <cell r="J796" t="str">
            <v>MOUNTAIN DISTRICT</v>
          </cell>
          <cell r="K796" t="str">
            <v>WEST</v>
          </cell>
          <cell r="L796" t="str">
            <v>WEST REGION</v>
          </cell>
        </row>
        <row r="797">
          <cell r="A797" t="str">
            <v>K43</v>
          </cell>
          <cell r="B797" t="str">
            <v>K43-10-A-CA-3PO-050</v>
          </cell>
          <cell r="C797">
            <v>769</v>
          </cell>
          <cell r="D797">
            <v>5054</v>
          </cell>
          <cell r="F797" t="str">
            <v>AW -Chestnut Landfill</v>
          </cell>
          <cell r="G797" t="str">
            <v>BU-248</v>
          </cell>
          <cell r="H797" t="str">
            <v>FRESNO</v>
          </cell>
          <cell r="I797" t="str">
            <v>CCALIF</v>
          </cell>
          <cell r="J797" t="str">
            <v>CENTRAL CALIFORNIA DISTRICT</v>
          </cell>
          <cell r="K797" t="str">
            <v>WEST</v>
          </cell>
          <cell r="L797" t="str">
            <v>WEST REGION</v>
          </cell>
        </row>
        <row r="798">
          <cell r="A798" t="str">
            <v>K44</v>
          </cell>
          <cell r="B798" t="str">
            <v>K44-10-A-OK-3PO-050</v>
          </cell>
          <cell r="C798">
            <v>770</v>
          </cell>
          <cell r="D798">
            <v>5055</v>
          </cell>
          <cell r="F798" t="str">
            <v>AW -Fillsand Landfill</v>
          </cell>
          <cell r="G798" t="str">
            <v>BU-960</v>
          </cell>
          <cell r="H798" t="str">
            <v>NON-OP OKLAHOMA / WEST TEXAS</v>
          </cell>
          <cell r="I798" t="str">
            <v>W MO/OK</v>
          </cell>
          <cell r="J798" t="str">
            <v>W MISSOURI/OKLAHOMA DISTRICT</v>
          </cell>
          <cell r="K798" t="str">
            <v>MIDWEST</v>
          </cell>
          <cell r="L798" t="str">
            <v>MIDWEST REGION</v>
          </cell>
        </row>
        <row r="799">
          <cell r="A799" t="str">
            <v>K45</v>
          </cell>
          <cell r="B799" t="str">
            <v>K45-10-A-CO-3PO-050</v>
          </cell>
          <cell r="C799">
            <v>771</v>
          </cell>
          <cell r="D799">
            <v>5056</v>
          </cell>
          <cell r="F799" t="str">
            <v>AW -Jeffco 1 Landfill</v>
          </cell>
          <cell r="G799" t="str">
            <v>BU-192</v>
          </cell>
          <cell r="H799" t="str">
            <v>NON-OP COLORADO</v>
          </cell>
          <cell r="I799" t="str">
            <v>MOUNTAIN</v>
          </cell>
          <cell r="J799" t="str">
            <v>MOUNTAIN DISTRICT</v>
          </cell>
          <cell r="K799" t="str">
            <v>WEST</v>
          </cell>
          <cell r="L799" t="str">
            <v>WEST REGION</v>
          </cell>
        </row>
        <row r="800">
          <cell r="A800" t="str">
            <v>K46</v>
          </cell>
          <cell r="B800" t="str">
            <v>K46-10-A-OK-3PO-050</v>
          </cell>
          <cell r="C800">
            <v>772</v>
          </cell>
          <cell r="D800">
            <v>5057</v>
          </cell>
          <cell r="F800" t="str">
            <v>AW -Perkins Landfill</v>
          </cell>
          <cell r="G800" t="str">
            <v>BU-960</v>
          </cell>
          <cell r="H800" t="str">
            <v>NON-OP OKLAHOMA / WEST TEXAS</v>
          </cell>
          <cell r="I800" t="str">
            <v>W MO/OK</v>
          </cell>
          <cell r="J800" t="str">
            <v>W MISSOURI/OKLAHOMA DISTRICT</v>
          </cell>
          <cell r="K800" t="str">
            <v>MIDWEST</v>
          </cell>
          <cell r="L800" t="str">
            <v>MIDWEST REGION</v>
          </cell>
        </row>
        <row r="801">
          <cell r="A801" t="str">
            <v>K47</v>
          </cell>
          <cell r="B801" t="str">
            <v>K47-10-A-TX-3PO-050</v>
          </cell>
          <cell r="C801">
            <v>773</v>
          </cell>
          <cell r="D801">
            <v>5058</v>
          </cell>
          <cell r="F801" t="str">
            <v>AW -Pinn 1 Landfill</v>
          </cell>
          <cell r="G801" t="str">
            <v>BU-966</v>
          </cell>
          <cell r="H801" t="str">
            <v>NON-OP SOUTH CENTRAL TEXAS</v>
          </cell>
          <cell r="I801" t="str">
            <v>SCTEXAS</v>
          </cell>
          <cell r="J801" t="str">
            <v>SOUTH CENTRAL TEXAS DISTRICT</v>
          </cell>
          <cell r="K801" t="str">
            <v>SOUTH</v>
          </cell>
          <cell r="L801" t="str">
            <v>SOUTH REGION</v>
          </cell>
        </row>
        <row r="802">
          <cell r="A802" t="str">
            <v>K48</v>
          </cell>
          <cell r="B802" t="str">
            <v>K48-10-A-TX-3PO-050</v>
          </cell>
          <cell r="C802">
            <v>774</v>
          </cell>
          <cell r="D802">
            <v>5059</v>
          </cell>
          <cell r="F802" t="str">
            <v>AW -Pinn 2 Landfill</v>
          </cell>
          <cell r="G802" t="str">
            <v>BU-966</v>
          </cell>
          <cell r="H802" t="str">
            <v>NON-OP SOUTH CENTRAL TEXAS</v>
          </cell>
          <cell r="I802" t="str">
            <v>SCTEXAS</v>
          </cell>
          <cell r="J802" t="str">
            <v>SOUTH CENTRAL TEXAS DISTRICT</v>
          </cell>
          <cell r="K802" t="str">
            <v>SOUTH</v>
          </cell>
          <cell r="L802" t="str">
            <v>SOUTH REGION</v>
          </cell>
        </row>
        <row r="803">
          <cell r="A803" t="str">
            <v>K49</v>
          </cell>
          <cell r="B803" t="str">
            <v>K49-10-A-TX-3PO-050</v>
          </cell>
          <cell r="C803">
            <v>775</v>
          </cell>
          <cell r="D803">
            <v>5060</v>
          </cell>
          <cell r="F803" t="str">
            <v>AW -Quail Canyon Landfill</v>
          </cell>
          <cell r="G803" t="str">
            <v>BU-982</v>
          </cell>
          <cell r="H803" t="str">
            <v>NON-OP DALLAS FORT WORTH</v>
          </cell>
          <cell r="I803" t="str">
            <v>DFW/WESTTX</v>
          </cell>
          <cell r="J803" t="str">
            <v>DFW/WEST TEXAS DISTIRCT</v>
          </cell>
          <cell r="K803" t="str">
            <v>SOUTH</v>
          </cell>
          <cell r="L803" t="str">
            <v>SOUTH REGION</v>
          </cell>
        </row>
        <row r="804">
          <cell r="A804" t="str">
            <v>K50</v>
          </cell>
          <cell r="B804" t="str">
            <v>K50-10-A-TX-3PO-050</v>
          </cell>
          <cell r="C804">
            <v>776</v>
          </cell>
          <cell r="D804">
            <v>5061</v>
          </cell>
          <cell r="F804" t="str">
            <v>AW -Bridge City Landfill</v>
          </cell>
          <cell r="G804" t="str">
            <v>BU-944</v>
          </cell>
          <cell r="H804" t="str">
            <v>NON-OP HOUSTON</v>
          </cell>
          <cell r="I804" t="str">
            <v>HOUSTON</v>
          </cell>
          <cell r="J804" t="str">
            <v>HOUSTON DISTRICT</v>
          </cell>
          <cell r="K804" t="str">
            <v>SOUTH</v>
          </cell>
          <cell r="L804" t="str">
            <v>SOUTH REGION</v>
          </cell>
        </row>
        <row r="805">
          <cell r="A805" t="str">
            <v>K51</v>
          </cell>
          <cell r="B805" t="str">
            <v>K51-10-A-LA-3PO-050</v>
          </cell>
          <cell r="C805">
            <v>777</v>
          </cell>
          <cell r="D805">
            <v>5062</v>
          </cell>
          <cell r="F805" t="str">
            <v>AW -Hackberry Landfill</v>
          </cell>
          <cell r="G805" t="str">
            <v>BU-944</v>
          </cell>
          <cell r="H805" t="str">
            <v>NON-OP HOUSTON</v>
          </cell>
          <cell r="I805" t="str">
            <v>HOUSTON</v>
          </cell>
          <cell r="J805" t="str">
            <v>HOUSTON DISTRICT</v>
          </cell>
          <cell r="K805" t="str">
            <v>SOUTH</v>
          </cell>
          <cell r="L805" t="str">
            <v>SOUTH REGION</v>
          </cell>
        </row>
        <row r="806">
          <cell r="A806" t="str">
            <v>K52</v>
          </cell>
          <cell r="B806" t="str">
            <v>K52-10-A-LA-3PO-050</v>
          </cell>
          <cell r="C806">
            <v>778</v>
          </cell>
          <cell r="D806">
            <v>5063</v>
          </cell>
          <cell r="F806" t="str">
            <v>AW -Woodland Hills Landfill</v>
          </cell>
          <cell r="G806" t="str">
            <v>BU-944</v>
          </cell>
          <cell r="H806" t="str">
            <v>NON-OP HOUSTON</v>
          </cell>
          <cell r="I806" t="str">
            <v>HOUSTON</v>
          </cell>
          <cell r="J806" t="str">
            <v>HOUSTON DISTRICT</v>
          </cell>
          <cell r="K806" t="str">
            <v>SOUTH</v>
          </cell>
          <cell r="L806" t="str">
            <v>SOUTH REGION</v>
          </cell>
        </row>
        <row r="807">
          <cell r="A807" t="str">
            <v>K53</v>
          </cell>
          <cell r="B807" t="str">
            <v>K53-10-A-VA-3PO-050</v>
          </cell>
          <cell r="C807">
            <v>779</v>
          </cell>
          <cell r="D807">
            <v>5064</v>
          </cell>
          <cell r="F807" t="str">
            <v>AW -Berryville Landfill</v>
          </cell>
          <cell r="G807" t="str">
            <v>BU-935</v>
          </cell>
          <cell r="H807" t="str">
            <v>NON-OP CHESAPEAKE</v>
          </cell>
          <cell r="I807" t="str">
            <v>CHESAPEAKE</v>
          </cell>
          <cell r="J807" t="str">
            <v>CHESAPEAKE DISTRICT</v>
          </cell>
          <cell r="K807" t="str">
            <v>EAST</v>
          </cell>
          <cell r="L807" t="str">
            <v>EAST REGION</v>
          </cell>
        </row>
        <row r="808">
          <cell r="A808" t="str">
            <v>K55</v>
          </cell>
          <cell r="B808" t="str">
            <v>K55-10-A-MD-3PO-050</v>
          </cell>
          <cell r="C808">
            <v>781</v>
          </cell>
          <cell r="D808">
            <v>5065</v>
          </cell>
          <cell r="F808" t="str">
            <v>AW -Quarantine Landfill</v>
          </cell>
          <cell r="G808" t="str">
            <v>BU-935</v>
          </cell>
          <cell r="H808" t="str">
            <v>NON-OP CHESAPEAKE</v>
          </cell>
          <cell r="I808" t="str">
            <v>CHESAPEAKE</v>
          </cell>
          <cell r="J808" t="str">
            <v>CHESAPEAKE DISTRICT</v>
          </cell>
          <cell r="K808" t="str">
            <v>EAST</v>
          </cell>
          <cell r="L808" t="str">
            <v>EAST REGION</v>
          </cell>
        </row>
        <row r="809">
          <cell r="A809" t="str">
            <v>K56</v>
          </cell>
          <cell r="B809" t="str">
            <v>K56-10-A-MD-5RO-050</v>
          </cell>
          <cell r="C809">
            <v>782</v>
          </cell>
          <cell r="D809">
            <v>5066</v>
          </cell>
          <cell r="F809" t="str">
            <v>AW -Solley Road Landfill</v>
          </cell>
          <cell r="G809" t="str">
            <v>BU-935</v>
          </cell>
          <cell r="H809" t="str">
            <v>NON-OP CHESAPEAKE</v>
          </cell>
          <cell r="I809" t="str">
            <v>CHESAPEAKE</v>
          </cell>
          <cell r="J809" t="str">
            <v>CHESAPEAKE DISTRICT</v>
          </cell>
          <cell r="K809" t="str">
            <v>EAST</v>
          </cell>
          <cell r="L809" t="str">
            <v>EAST REGION</v>
          </cell>
        </row>
        <row r="810">
          <cell r="A810" t="str">
            <v>K57</v>
          </cell>
          <cell r="B810" t="str">
            <v>K57-10-A-MO-3PO-050</v>
          </cell>
          <cell r="C810">
            <v>783</v>
          </cell>
          <cell r="D810">
            <v>5067</v>
          </cell>
          <cell r="F810" t="str">
            <v>AW -St Louis Jeffco Landfill</v>
          </cell>
          <cell r="G810" t="str">
            <v>BU-969</v>
          </cell>
          <cell r="H810" t="str">
            <v>NON-OP ST. LOUIS</v>
          </cell>
          <cell r="I810" t="str">
            <v>STL METRO</v>
          </cell>
          <cell r="J810" t="str">
            <v>ST LOUIS METRO DISTRICT</v>
          </cell>
          <cell r="K810" t="str">
            <v>MIDWEST</v>
          </cell>
          <cell r="L810" t="str">
            <v>MIDWEST REGION</v>
          </cell>
        </row>
        <row r="811">
          <cell r="A811" t="str">
            <v>K59</v>
          </cell>
          <cell r="B811" t="str">
            <v>K59-10-A-LA-3PO-050</v>
          </cell>
          <cell r="C811">
            <v>785</v>
          </cell>
          <cell r="D811">
            <v>5068</v>
          </cell>
          <cell r="F811" t="str">
            <v>AW -Geismar Landfill</v>
          </cell>
          <cell r="G811" t="str">
            <v>BU-942</v>
          </cell>
          <cell r="H811" t="str">
            <v>NON-OP GULF COAST</v>
          </cell>
          <cell r="I811" t="str">
            <v>GULFCOAST</v>
          </cell>
          <cell r="J811" t="str">
            <v>GULF COAST DISTRICT</v>
          </cell>
          <cell r="K811" t="str">
            <v>SOUTH</v>
          </cell>
          <cell r="L811" t="str">
            <v>SOUTH REGION</v>
          </cell>
        </row>
        <row r="812">
          <cell r="A812" t="str">
            <v>K60</v>
          </cell>
          <cell r="B812" t="str">
            <v>K60-10-A-TN-3PO-050</v>
          </cell>
          <cell r="C812">
            <v>786</v>
          </cell>
          <cell r="D812">
            <v>5069</v>
          </cell>
          <cell r="F812" t="str">
            <v>AW -Sykes Landfill</v>
          </cell>
          <cell r="G812" t="str">
            <v>BU-282</v>
          </cell>
          <cell r="H812" t="str">
            <v>MEMPHIS POST COLLECTION</v>
          </cell>
          <cell r="I812" t="str">
            <v>MISSVALLEY</v>
          </cell>
          <cell r="J812" t="str">
            <v>MISSISSIPPI VALLEY DISTRICT</v>
          </cell>
          <cell r="K812" t="str">
            <v>SOUTH</v>
          </cell>
          <cell r="L812" t="str">
            <v>SOUTH REGION</v>
          </cell>
        </row>
        <row r="813">
          <cell r="A813" t="str">
            <v>K61</v>
          </cell>
          <cell r="B813" t="str">
            <v>K61-10-A-NY-6CO-050</v>
          </cell>
          <cell r="C813">
            <v>787</v>
          </cell>
          <cell r="D813">
            <v>5070</v>
          </cell>
          <cell r="F813" t="str">
            <v>AW -ERCA Niagara Falls L/F</v>
          </cell>
          <cell r="G813" t="str">
            <v>BU-191</v>
          </cell>
          <cell r="H813" t="str">
            <v>BUFFALO POST COLLECTION</v>
          </cell>
          <cell r="I813" t="str">
            <v>WPENN</v>
          </cell>
          <cell r="J813" t="str">
            <v>WESTERN PENNSYLVANIA DISTRICT</v>
          </cell>
          <cell r="K813" t="str">
            <v>EAST</v>
          </cell>
          <cell r="L813" t="str">
            <v>EAST REGION</v>
          </cell>
        </row>
        <row r="814">
          <cell r="A814" t="str">
            <v>K62</v>
          </cell>
          <cell r="B814" t="str">
            <v>K62-10-A-OH-6CO-050</v>
          </cell>
          <cell r="C814">
            <v>788</v>
          </cell>
          <cell r="D814">
            <v>5071</v>
          </cell>
          <cell r="F814" t="str">
            <v>AW -ERCA Aber Road Landfill</v>
          </cell>
          <cell r="G814" t="str">
            <v>BU-938</v>
          </cell>
          <cell r="H814" t="str">
            <v>NON-OP CENTRAL OHIO</v>
          </cell>
          <cell r="I814" t="str">
            <v>OHIO</v>
          </cell>
          <cell r="J814" t="str">
            <v>OHIO DISTRICT</v>
          </cell>
          <cell r="K814" t="str">
            <v>EAST</v>
          </cell>
          <cell r="L814" t="str">
            <v>EAST REGION</v>
          </cell>
        </row>
        <row r="815">
          <cell r="A815" t="str">
            <v>K63</v>
          </cell>
          <cell r="B815" t="str">
            <v>K63-10-A-LA-6CO-050</v>
          </cell>
          <cell r="C815">
            <v>789</v>
          </cell>
          <cell r="D815">
            <v>5072</v>
          </cell>
          <cell r="F815" t="str">
            <v>AW -ERCA Livingston Landfill</v>
          </cell>
          <cell r="G815" t="str">
            <v>BU-942</v>
          </cell>
          <cell r="H815" t="str">
            <v>NON-OP GULF COAST</v>
          </cell>
          <cell r="I815" t="str">
            <v>GULFCOAST</v>
          </cell>
          <cell r="J815" t="str">
            <v>GULF COAST DISTRICT</v>
          </cell>
          <cell r="K815" t="str">
            <v>SOUTH</v>
          </cell>
          <cell r="L815" t="str">
            <v>SOUTH REGION</v>
          </cell>
        </row>
        <row r="816">
          <cell r="A816" t="str">
            <v>L01</v>
          </cell>
          <cell r="B816" t="str">
            <v>L01-10-A-MA-5TO-050</v>
          </cell>
          <cell r="C816">
            <v>804</v>
          </cell>
          <cell r="D816">
            <v>5073</v>
          </cell>
          <cell r="F816" t="str">
            <v>Fall River Landfill</v>
          </cell>
          <cell r="G816" t="str">
            <v>BU-134</v>
          </cell>
          <cell r="H816" t="str">
            <v>FALL RIVER</v>
          </cell>
          <cell r="I816" t="str">
            <v>NEWENG</v>
          </cell>
          <cell r="J816" t="str">
            <v>NEW ENGLAND DISTRICT</v>
          </cell>
          <cell r="K816" t="str">
            <v>EAST</v>
          </cell>
          <cell r="L816" t="str">
            <v>EAST REGION</v>
          </cell>
        </row>
        <row r="817">
          <cell r="A817" t="str">
            <v>L02</v>
          </cell>
          <cell r="B817" t="str">
            <v>L02-10-A-MI-3PO-050</v>
          </cell>
          <cell r="C817">
            <v>805</v>
          </cell>
          <cell r="D817">
            <v>5074</v>
          </cell>
          <cell r="F817" t="str">
            <v>Vienna Junction Landfill</v>
          </cell>
          <cell r="G817" t="str">
            <v>BU-066</v>
          </cell>
          <cell r="H817" t="str">
            <v>TOLEDO</v>
          </cell>
          <cell r="I817" t="str">
            <v>OHIO</v>
          </cell>
          <cell r="J817" t="str">
            <v>OHIO DISTRICT</v>
          </cell>
          <cell r="K817" t="str">
            <v>EAST</v>
          </cell>
          <cell r="L817" t="str">
            <v>EAST REGION</v>
          </cell>
        </row>
        <row r="818">
          <cell r="A818" t="str">
            <v>L05</v>
          </cell>
          <cell r="B818" t="str">
            <v>L05-10-A-OH-E9O-050</v>
          </cell>
          <cell r="C818">
            <v>806</v>
          </cell>
          <cell r="D818">
            <v>5075</v>
          </cell>
          <cell r="F818" t="str">
            <v>Ohio Demo Landfill</v>
          </cell>
          <cell r="G818" t="str">
            <v>BU-066</v>
          </cell>
          <cell r="H818" t="str">
            <v>TOLEDO</v>
          </cell>
          <cell r="I818" t="str">
            <v>OHIO</v>
          </cell>
          <cell r="J818" t="str">
            <v>OHIO DISTRICT</v>
          </cell>
          <cell r="K818" t="str">
            <v>EAST</v>
          </cell>
          <cell r="L818" t="str">
            <v>EAST REGION</v>
          </cell>
        </row>
        <row r="819">
          <cell r="A819" t="str">
            <v>L08</v>
          </cell>
          <cell r="B819" t="str">
            <v>L08-10-A-OH-F6O-050</v>
          </cell>
          <cell r="C819">
            <v>808</v>
          </cell>
          <cell r="D819">
            <v>5076</v>
          </cell>
          <cell r="F819" t="str">
            <v>Carbon Limestone Landfill</v>
          </cell>
          <cell r="G819" t="str">
            <v>BU-183</v>
          </cell>
          <cell r="H819" t="str">
            <v>YOUNGSTOWN</v>
          </cell>
          <cell r="I819" t="str">
            <v>WPENN</v>
          </cell>
          <cell r="J819" t="str">
            <v>WESTERN PENNSYLVANIA DISTRICT</v>
          </cell>
          <cell r="K819" t="str">
            <v>EAST</v>
          </cell>
          <cell r="L819" t="str">
            <v>EAST REGION</v>
          </cell>
        </row>
        <row r="820">
          <cell r="A820" t="str">
            <v>L10</v>
          </cell>
          <cell r="B820" t="str">
            <v>L10-10-A-OH-5ZO-050</v>
          </cell>
          <cell r="C820">
            <v>810</v>
          </cell>
          <cell r="D820">
            <v>5077</v>
          </cell>
          <cell r="F820" t="str">
            <v>Cincinnati Landfill</v>
          </cell>
          <cell r="G820" t="str">
            <v>BU-089</v>
          </cell>
          <cell r="H820" t="str">
            <v>WESTERN OHIO</v>
          </cell>
          <cell r="I820" t="str">
            <v>OHIO</v>
          </cell>
          <cell r="J820" t="str">
            <v>OHIO DISTRICT</v>
          </cell>
          <cell r="K820" t="str">
            <v>EAST</v>
          </cell>
          <cell r="L820" t="str">
            <v>EAST REGION</v>
          </cell>
        </row>
        <row r="821">
          <cell r="A821" t="str">
            <v>L11</v>
          </cell>
          <cell r="B821" t="str">
            <v>L11-10-A-OH-5ZO-050</v>
          </cell>
          <cell r="C821">
            <v>811</v>
          </cell>
          <cell r="D821">
            <v>5078</v>
          </cell>
          <cell r="F821" t="str">
            <v>Bobmeyer Road Demolition</v>
          </cell>
          <cell r="G821" t="str">
            <v>BU-938</v>
          </cell>
          <cell r="H821" t="str">
            <v>NON-OP CENTRAL OHIO</v>
          </cell>
          <cell r="I821" t="str">
            <v>OHIO</v>
          </cell>
          <cell r="J821" t="str">
            <v>OHIO DISTRICT</v>
          </cell>
          <cell r="K821" t="str">
            <v>EAST</v>
          </cell>
          <cell r="L821" t="str">
            <v>EAST REGION</v>
          </cell>
        </row>
        <row r="822">
          <cell r="A822" t="str">
            <v>L12</v>
          </cell>
          <cell r="B822" t="str">
            <v>L12-10-A-OH-5ZO-050</v>
          </cell>
          <cell r="C822">
            <v>812</v>
          </cell>
          <cell r="D822">
            <v>5080</v>
          </cell>
          <cell r="F822" t="str">
            <v>Glenwillow Landfill</v>
          </cell>
          <cell r="G822" t="str">
            <v>BU-077</v>
          </cell>
          <cell r="H822" t="str">
            <v>ELYRIA</v>
          </cell>
          <cell r="I822" t="str">
            <v>OHIO</v>
          </cell>
          <cell r="J822" t="str">
            <v>OHIO DISTRICT</v>
          </cell>
          <cell r="K822" t="str">
            <v>EAST</v>
          </cell>
          <cell r="L822" t="str">
            <v>EAST REGION</v>
          </cell>
        </row>
        <row r="823">
          <cell r="A823" t="str">
            <v>L13</v>
          </cell>
          <cell r="B823" t="str">
            <v>L13-10-A-PA-5KO-050</v>
          </cell>
          <cell r="C823">
            <v>813</v>
          </cell>
          <cell r="D823">
            <v>5081</v>
          </cell>
          <cell r="F823" t="str">
            <v>Conestoga Landfill</v>
          </cell>
          <cell r="G823" t="str">
            <v>BU-119</v>
          </cell>
          <cell r="H823" t="str">
            <v>CONESTOGA</v>
          </cell>
          <cell r="I823" t="str">
            <v>EPENN</v>
          </cell>
          <cell r="J823" t="str">
            <v>EASTERN PENNSYLVANIA DISTRICT</v>
          </cell>
          <cell r="K823" t="str">
            <v>EAST</v>
          </cell>
          <cell r="L823" t="str">
            <v>EAST REGION</v>
          </cell>
        </row>
        <row r="824">
          <cell r="A824" t="str">
            <v>L14</v>
          </cell>
          <cell r="B824" t="str">
            <v>L14-10-A-OH-5ZO-050</v>
          </cell>
          <cell r="C824">
            <v>814</v>
          </cell>
          <cell r="D824">
            <v>5082</v>
          </cell>
          <cell r="F824" t="str">
            <v>Willow Creek Landfill</v>
          </cell>
          <cell r="G824" t="str">
            <v>BU-077</v>
          </cell>
          <cell r="H824" t="str">
            <v>ELYRIA</v>
          </cell>
          <cell r="I824" t="str">
            <v>OHIO</v>
          </cell>
          <cell r="J824" t="str">
            <v>OHIO DISTRICT</v>
          </cell>
          <cell r="K824" t="str">
            <v>EAST</v>
          </cell>
          <cell r="L824" t="str">
            <v>EAST REGION</v>
          </cell>
        </row>
        <row r="825">
          <cell r="A825" t="str">
            <v>L15</v>
          </cell>
          <cell r="B825" t="str">
            <v>L15-10-A-PA-8BO-050</v>
          </cell>
          <cell r="C825">
            <v>815</v>
          </cell>
          <cell r="D825">
            <v>5083</v>
          </cell>
          <cell r="F825" t="str">
            <v>Imperial Landfill</v>
          </cell>
          <cell r="G825" t="str">
            <v>BU-166</v>
          </cell>
          <cell r="H825" t="str">
            <v>PITTSBURGH</v>
          </cell>
          <cell r="I825" t="str">
            <v>WPENN</v>
          </cell>
          <cell r="J825" t="str">
            <v>WESTERN PENNSYLVANIA DISTRICT</v>
          </cell>
          <cell r="K825" t="str">
            <v>EAST</v>
          </cell>
          <cell r="L825" t="str">
            <v>EAST REGION</v>
          </cell>
        </row>
        <row r="826">
          <cell r="A826" t="str">
            <v>L16</v>
          </cell>
          <cell r="B826" t="str">
            <v>L16-10-A-OH-E8O-050</v>
          </cell>
          <cell r="C826">
            <v>816</v>
          </cell>
          <cell r="D826">
            <v>5084</v>
          </cell>
          <cell r="F826" t="str">
            <v>Ottawa County Landfill</v>
          </cell>
          <cell r="G826" t="str">
            <v>BU-080</v>
          </cell>
          <cell r="H826" t="str">
            <v>SANDUSKY</v>
          </cell>
          <cell r="I826" t="str">
            <v>OHIO</v>
          </cell>
          <cell r="J826" t="str">
            <v>OHIO DISTRICT</v>
          </cell>
          <cell r="K826" t="str">
            <v>EAST</v>
          </cell>
          <cell r="L826" t="str">
            <v>EAST REGION</v>
          </cell>
        </row>
        <row r="827">
          <cell r="A827" t="str">
            <v>L17</v>
          </cell>
          <cell r="B827" t="str">
            <v>L17-10-A-VA-8NO-050</v>
          </cell>
          <cell r="C827">
            <v>817</v>
          </cell>
          <cell r="D827">
            <v>5085</v>
          </cell>
          <cell r="F827" t="str">
            <v>Old Diminion Landfill</v>
          </cell>
          <cell r="G827" t="str">
            <v>BU-126</v>
          </cell>
          <cell r="H827" t="str">
            <v>RICHMOND / LAWRENCEVILLE</v>
          </cell>
          <cell r="I827" t="str">
            <v>VIRGINIA</v>
          </cell>
          <cell r="J827" t="str">
            <v>VIRGINIA DISTRICT</v>
          </cell>
          <cell r="K827" t="str">
            <v>EAST</v>
          </cell>
          <cell r="L827" t="str">
            <v>EAST REGION</v>
          </cell>
        </row>
        <row r="828">
          <cell r="A828" t="str">
            <v>L18</v>
          </cell>
          <cell r="B828" t="str">
            <v>L18-10-A-VA-8NO-050</v>
          </cell>
          <cell r="C828">
            <v>818</v>
          </cell>
          <cell r="D828">
            <v>5086</v>
          </cell>
          <cell r="F828" t="str">
            <v>King &amp; Queen Landfill</v>
          </cell>
          <cell r="G828" t="str">
            <v>BU-193</v>
          </cell>
          <cell r="H828" t="str">
            <v>KING &amp; QUEEN LANDFILL</v>
          </cell>
          <cell r="I828" t="str">
            <v>VIRGINIA</v>
          </cell>
          <cell r="J828" t="str">
            <v>VIRGINIA DISTRICT</v>
          </cell>
          <cell r="K828" t="str">
            <v>EAST</v>
          </cell>
          <cell r="L828" t="str">
            <v>EAST REGION</v>
          </cell>
        </row>
        <row r="829">
          <cell r="A829" t="str">
            <v>L20</v>
          </cell>
          <cell r="B829" t="str">
            <v>L20-10-A-GA-8FO-050</v>
          </cell>
          <cell r="C829">
            <v>819</v>
          </cell>
          <cell r="D829">
            <v>5087</v>
          </cell>
          <cell r="F829" t="str">
            <v>UWL, Inc Landfill</v>
          </cell>
          <cell r="G829" t="str">
            <v>BU-011</v>
          </cell>
          <cell r="H829" t="str">
            <v>ATLANTA POST COLLECTION</v>
          </cell>
          <cell r="I829" t="str">
            <v>GEORGIA</v>
          </cell>
          <cell r="J829" t="str">
            <v>GEORGIA DISTRICT</v>
          </cell>
          <cell r="K829" t="str">
            <v>SOUTH</v>
          </cell>
          <cell r="L829" t="str">
            <v>SOUTH REGION</v>
          </cell>
        </row>
        <row r="830">
          <cell r="A830" t="str">
            <v>L21</v>
          </cell>
          <cell r="B830" t="str">
            <v>L21-10-A-GA-3PO-050</v>
          </cell>
          <cell r="C830">
            <v>820</v>
          </cell>
          <cell r="D830">
            <v>5088</v>
          </cell>
          <cell r="F830" t="str">
            <v>Hickory Ridge Landfill</v>
          </cell>
          <cell r="G830" t="str">
            <v>BU-011</v>
          </cell>
          <cell r="H830" t="str">
            <v>ATLANTA POST COLLECTION</v>
          </cell>
          <cell r="I830" t="str">
            <v>GEORGIA</v>
          </cell>
          <cell r="J830" t="str">
            <v>GEORGIA DISTRICT</v>
          </cell>
          <cell r="K830" t="str">
            <v>SOUTH</v>
          </cell>
          <cell r="L830" t="str">
            <v>SOUTH REGION</v>
          </cell>
        </row>
        <row r="831">
          <cell r="A831" t="str">
            <v>L22</v>
          </cell>
          <cell r="B831" t="str">
            <v>L22-10-A-GA-8FO-050</v>
          </cell>
          <cell r="C831">
            <v>821</v>
          </cell>
          <cell r="D831">
            <v>5089</v>
          </cell>
          <cell r="F831" t="str">
            <v>East Dekalb C&amp;D Landfill</v>
          </cell>
          <cell r="G831" t="str">
            <v>BU-011</v>
          </cell>
          <cell r="H831" t="str">
            <v>ATLANTA POST COLLECTION</v>
          </cell>
          <cell r="I831" t="str">
            <v>GEORGIA</v>
          </cell>
          <cell r="J831" t="str">
            <v>GEORGIA DISTRICT</v>
          </cell>
          <cell r="K831" t="str">
            <v>SOUTH</v>
          </cell>
          <cell r="L831" t="str">
            <v>SOUTH REGION</v>
          </cell>
        </row>
        <row r="832">
          <cell r="A832" t="str">
            <v>L23</v>
          </cell>
          <cell r="B832" t="str">
            <v>L23-10-A-GA-3PO-050</v>
          </cell>
          <cell r="C832">
            <v>822</v>
          </cell>
          <cell r="D832">
            <v>5090</v>
          </cell>
          <cell r="F832" t="str">
            <v>Roberts Road Landfill</v>
          </cell>
          <cell r="G832" t="str">
            <v>BU-931</v>
          </cell>
          <cell r="H832" t="str">
            <v>NON-OP ATLANTA</v>
          </cell>
          <cell r="I832" t="str">
            <v>GEORGIA</v>
          </cell>
          <cell r="J832" t="str">
            <v>GEORGIA DISTRICT</v>
          </cell>
          <cell r="K832" t="str">
            <v>SOUTH</v>
          </cell>
          <cell r="L832" t="str">
            <v>SOUTH REGION</v>
          </cell>
        </row>
        <row r="833">
          <cell r="A833" t="str">
            <v>L24</v>
          </cell>
          <cell r="B833" t="str">
            <v>L24-10-A-AL-8DO-050</v>
          </cell>
          <cell r="C833">
            <v>823</v>
          </cell>
          <cell r="D833">
            <v>5091</v>
          </cell>
          <cell r="F833" t="str">
            <v>Pineview Landfill</v>
          </cell>
          <cell r="G833" t="str">
            <v>BU-004</v>
          </cell>
          <cell r="H833" t="str">
            <v>BIRMINGHAM</v>
          </cell>
          <cell r="I833" t="str">
            <v>GEORGIA</v>
          </cell>
          <cell r="J833" t="str">
            <v>GEORGIA DISTRICT</v>
          </cell>
          <cell r="K833" t="str">
            <v>SOUTH</v>
          </cell>
          <cell r="L833" t="str">
            <v>SOUTH REGION</v>
          </cell>
        </row>
        <row r="834">
          <cell r="A834" t="str">
            <v>L26</v>
          </cell>
          <cell r="B834" t="str">
            <v>L26-10-A-AL-8DO-050</v>
          </cell>
          <cell r="C834">
            <v>824</v>
          </cell>
          <cell r="D834">
            <v>5092</v>
          </cell>
          <cell r="F834" t="str">
            <v>Timberlands Landfill</v>
          </cell>
          <cell r="G834" t="str">
            <v>BU-199</v>
          </cell>
          <cell r="H834" t="str">
            <v>SOUTH CENTRAL ALABAMA</v>
          </cell>
          <cell r="I834" t="str">
            <v>GULFCOAST</v>
          </cell>
          <cell r="J834" t="str">
            <v>GULF COAST DISTRICT</v>
          </cell>
          <cell r="K834" t="str">
            <v>SOUTH</v>
          </cell>
          <cell r="L834" t="str">
            <v>SOUTH REGION</v>
          </cell>
        </row>
        <row r="835">
          <cell r="A835" t="str">
            <v>L27</v>
          </cell>
          <cell r="B835" t="str">
            <v>L27-10-A-NC-3PO-050</v>
          </cell>
          <cell r="C835">
            <v>825</v>
          </cell>
          <cell r="D835">
            <v>5093</v>
          </cell>
          <cell r="F835" t="str">
            <v>Sampson County Landfill</v>
          </cell>
          <cell r="G835" t="str">
            <v>BU-952</v>
          </cell>
          <cell r="H835" t="str">
            <v>NON-OP NORTH CAROLINA</v>
          </cell>
          <cell r="I835" t="str">
            <v>CAROLINAS</v>
          </cell>
          <cell r="J835" t="str">
            <v>CAROLINAS DISTRICT</v>
          </cell>
          <cell r="K835" t="str">
            <v>EAST</v>
          </cell>
          <cell r="L835" t="str">
            <v>EAST REGION</v>
          </cell>
        </row>
        <row r="836">
          <cell r="A836" t="str">
            <v>L28</v>
          </cell>
          <cell r="B836" t="str">
            <v>L28-10-A-NC-3PO-050</v>
          </cell>
          <cell r="C836">
            <v>826</v>
          </cell>
          <cell r="D836">
            <v>5094</v>
          </cell>
          <cell r="F836" t="str">
            <v>Holly Springs Landfill</v>
          </cell>
          <cell r="G836" t="str">
            <v>BU-157</v>
          </cell>
          <cell r="H836" t="str">
            <v>RALEIGH / DURHAM</v>
          </cell>
          <cell r="I836" t="str">
            <v>CAROLINAS</v>
          </cell>
          <cell r="J836" t="str">
            <v>CAROLINAS DISTRICT</v>
          </cell>
          <cell r="K836" t="str">
            <v>EAST</v>
          </cell>
          <cell r="L836" t="str">
            <v>EAST REGION</v>
          </cell>
        </row>
        <row r="837">
          <cell r="A837" t="str">
            <v>L33</v>
          </cell>
          <cell r="B837" t="str">
            <v>L33-10-A-FL-3PO-050</v>
          </cell>
          <cell r="C837">
            <v>831</v>
          </cell>
          <cell r="D837">
            <v>5097</v>
          </cell>
          <cell r="F837" t="str">
            <v>Cone Road Landfill</v>
          </cell>
          <cell r="G837" t="str">
            <v>BU-953</v>
          </cell>
          <cell r="H837" t="str">
            <v>NON-OP SOUTH FLORIDA</v>
          </cell>
          <cell r="I837" t="str">
            <v>GULFCOAST</v>
          </cell>
          <cell r="J837" t="str">
            <v>GULF COAST DISTRICT</v>
          </cell>
          <cell r="K837" t="str">
            <v>SOUTH</v>
          </cell>
          <cell r="L837" t="str">
            <v>SOUTH REGION</v>
          </cell>
        </row>
        <row r="838">
          <cell r="A838" t="str">
            <v>L34</v>
          </cell>
          <cell r="B838" t="str">
            <v>L34-10-A-LA-8HO-050</v>
          </cell>
          <cell r="C838">
            <v>832</v>
          </cell>
          <cell r="D838">
            <v>5098</v>
          </cell>
          <cell r="F838" t="str">
            <v>Colonial Landfill</v>
          </cell>
          <cell r="G838" t="str">
            <v>BU-202</v>
          </cell>
          <cell r="H838" t="str">
            <v>NEW ORLEANS</v>
          </cell>
          <cell r="I838" t="str">
            <v>GULFCOAST</v>
          </cell>
          <cell r="J838" t="str">
            <v>GULF COAST DISTRICT</v>
          </cell>
          <cell r="K838" t="str">
            <v>SOUTH</v>
          </cell>
          <cell r="L838" t="str">
            <v>SOUTH REGION</v>
          </cell>
        </row>
        <row r="839">
          <cell r="A839" t="str">
            <v>L35</v>
          </cell>
          <cell r="B839" t="str">
            <v>L35-10-A-LA-3PO-050</v>
          </cell>
          <cell r="C839">
            <v>833</v>
          </cell>
          <cell r="D839">
            <v>5099</v>
          </cell>
          <cell r="F839" t="str">
            <v>Area 90 Landfill</v>
          </cell>
          <cell r="G839" t="str">
            <v>BU-942</v>
          </cell>
          <cell r="H839" t="str">
            <v>NON-OP GULF COAST</v>
          </cell>
          <cell r="I839" t="str">
            <v>GULFCOAST</v>
          </cell>
          <cell r="J839" t="str">
            <v>GULF COAST DISTRICT</v>
          </cell>
          <cell r="K839" t="str">
            <v>SOUTH</v>
          </cell>
          <cell r="L839" t="str">
            <v>SOUTH REGION</v>
          </cell>
        </row>
        <row r="840">
          <cell r="A840" t="str">
            <v>L37</v>
          </cell>
          <cell r="B840" t="str">
            <v>L37-10-A-LA-3PO-050</v>
          </cell>
          <cell r="C840">
            <v>835</v>
          </cell>
          <cell r="D840">
            <v>5100</v>
          </cell>
          <cell r="F840" t="str">
            <v>Crescent Acres Landfill</v>
          </cell>
          <cell r="G840" t="str">
            <v>BU-942</v>
          </cell>
          <cell r="H840" t="str">
            <v>NON-OP GULF COAST</v>
          </cell>
          <cell r="I840" t="str">
            <v>GULFCOAST</v>
          </cell>
          <cell r="J840" t="str">
            <v>GULF COAST DISTRICT</v>
          </cell>
          <cell r="K840" t="str">
            <v>SOUTH</v>
          </cell>
          <cell r="L840" t="str">
            <v>SOUTH REGION</v>
          </cell>
        </row>
        <row r="841">
          <cell r="A841" t="str">
            <v>L38</v>
          </cell>
          <cell r="B841" t="str">
            <v>L38-10-A-MS-8JO-050</v>
          </cell>
          <cell r="C841">
            <v>836</v>
          </cell>
          <cell r="D841">
            <v>5101</v>
          </cell>
          <cell r="F841" t="str">
            <v>Little Dixie Landfill</v>
          </cell>
          <cell r="G841" t="str">
            <v>BU-008</v>
          </cell>
          <cell r="H841" t="str">
            <v>JACKSON</v>
          </cell>
          <cell r="I841" t="str">
            <v>MISSVALLEY</v>
          </cell>
          <cell r="J841" t="str">
            <v>MISSISSIPPI VALLEY DISTRICT</v>
          </cell>
          <cell r="K841" t="str">
            <v>SOUTH</v>
          </cell>
          <cell r="L841" t="str">
            <v>SOUTH REGION</v>
          </cell>
        </row>
        <row r="842">
          <cell r="A842" t="str">
            <v>L39</v>
          </cell>
          <cell r="B842" t="str">
            <v>L39-10-A-TN-8MO-050</v>
          </cell>
          <cell r="C842">
            <v>837</v>
          </cell>
          <cell r="D842">
            <v>5102</v>
          </cell>
          <cell r="F842" t="str">
            <v>Carter Valley Landfill</v>
          </cell>
          <cell r="G842" t="str">
            <v>BU-142</v>
          </cell>
          <cell r="H842" t="str">
            <v>EASTERN TN</v>
          </cell>
          <cell r="I842" t="str">
            <v>KENTUCKYTN</v>
          </cell>
          <cell r="J842" t="str">
            <v>KENTUCKY-TENNESSEE DISTRICT</v>
          </cell>
          <cell r="K842" t="str">
            <v>MIDWEST</v>
          </cell>
          <cell r="L842" t="str">
            <v>MIDWEST REGION</v>
          </cell>
        </row>
        <row r="843">
          <cell r="A843" t="str">
            <v>L41</v>
          </cell>
          <cell r="B843" t="str">
            <v>L41-10-A-LA-8HO-050</v>
          </cell>
          <cell r="C843">
            <v>838</v>
          </cell>
          <cell r="D843">
            <v>5103</v>
          </cell>
          <cell r="F843" t="str">
            <v>Jeff Davis Landfill</v>
          </cell>
          <cell r="G843" t="str">
            <v>BU-204</v>
          </cell>
          <cell r="H843" t="str">
            <v>ACADIANA / LAKE CHARLES</v>
          </cell>
          <cell r="I843" t="str">
            <v>HOUSTON</v>
          </cell>
          <cell r="J843" t="str">
            <v>HOUSTON DISTRICT</v>
          </cell>
          <cell r="K843" t="str">
            <v>SOUTH</v>
          </cell>
          <cell r="L843" t="str">
            <v>SOUTH REGION</v>
          </cell>
        </row>
        <row r="844">
          <cell r="A844" t="str">
            <v>L42</v>
          </cell>
          <cell r="B844" t="str">
            <v>L42-10-A-TN-3PO-050</v>
          </cell>
          <cell r="C844">
            <v>839</v>
          </cell>
          <cell r="D844">
            <v>5104</v>
          </cell>
          <cell r="F844" t="str">
            <v>North Shelby Landfill</v>
          </cell>
          <cell r="G844" t="str">
            <v>BU-282</v>
          </cell>
          <cell r="H844" t="str">
            <v>MEMPHIS POST COLLECTION</v>
          </cell>
          <cell r="I844" t="str">
            <v>MISSVALLEY</v>
          </cell>
          <cell r="J844" t="str">
            <v>MISSISSIPPI VALLEY DISTRICT</v>
          </cell>
          <cell r="K844" t="str">
            <v>SOUTH</v>
          </cell>
          <cell r="L844" t="str">
            <v>SOUTH REGION</v>
          </cell>
        </row>
        <row r="845">
          <cell r="A845" t="str">
            <v>L43</v>
          </cell>
          <cell r="B845" t="str">
            <v>L43-10-A-TN-3PO-050</v>
          </cell>
          <cell r="C845">
            <v>840</v>
          </cell>
          <cell r="D845">
            <v>5105</v>
          </cell>
          <cell r="F845" t="str">
            <v>South Shelby Landfill</v>
          </cell>
          <cell r="G845" t="str">
            <v>BU-282</v>
          </cell>
          <cell r="H845" t="str">
            <v>MEMPHIS POST COLLECTION</v>
          </cell>
          <cell r="I845" t="str">
            <v>MISSVALLEY</v>
          </cell>
          <cell r="J845" t="str">
            <v>MISSISSIPPI VALLEY DISTRICT</v>
          </cell>
          <cell r="K845" t="str">
            <v>SOUTH</v>
          </cell>
          <cell r="L845" t="str">
            <v>SOUTH REGION</v>
          </cell>
        </row>
        <row r="846">
          <cell r="A846" t="str">
            <v>L45</v>
          </cell>
          <cell r="B846" t="str">
            <v>L45-10-A-TN-8MO-050</v>
          </cell>
          <cell r="C846">
            <v>842</v>
          </cell>
          <cell r="D846">
            <v>5106</v>
          </cell>
          <cell r="F846" t="str">
            <v>Middle Point Landfill</v>
          </cell>
          <cell r="G846" t="str">
            <v>BU-197</v>
          </cell>
          <cell r="H846" t="str">
            <v>MURFREESBORO</v>
          </cell>
          <cell r="I846" t="str">
            <v>KENTUCKYTN</v>
          </cell>
          <cell r="J846" t="str">
            <v>KENTUCKY-TENNESSEE DISTRICT</v>
          </cell>
          <cell r="K846" t="str">
            <v>MIDWEST</v>
          </cell>
          <cell r="L846" t="str">
            <v>MIDWEST REGION</v>
          </cell>
        </row>
        <row r="847">
          <cell r="A847" t="str">
            <v>L46</v>
          </cell>
          <cell r="B847" t="str">
            <v>L46-10-A-TX-3PO-050</v>
          </cell>
          <cell r="C847">
            <v>843</v>
          </cell>
          <cell r="D847">
            <v>5107</v>
          </cell>
          <cell r="F847" t="str">
            <v>Austin Landfill</v>
          </cell>
          <cell r="G847" t="str">
            <v>BU-023</v>
          </cell>
          <cell r="H847" t="str">
            <v>AUSTIN</v>
          </cell>
          <cell r="I847" t="str">
            <v>SCTEXAS</v>
          </cell>
          <cell r="J847" t="str">
            <v>SOUTH CENTRAL TEXAS DISTRICT</v>
          </cell>
          <cell r="K847" t="str">
            <v>SOUTH</v>
          </cell>
          <cell r="L847" t="str">
            <v>SOUTH REGION</v>
          </cell>
        </row>
        <row r="848">
          <cell r="A848" t="str">
            <v>L47</v>
          </cell>
          <cell r="B848" t="str">
            <v>L47-10-A-TX-3PO-050</v>
          </cell>
          <cell r="C848">
            <v>844</v>
          </cell>
          <cell r="D848">
            <v>5108</v>
          </cell>
          <cell r="F848" t="str">
            <v>Sinton Landfill</v>
          </cell>
          <cell r="G848" t="str">
            <v>BU-024</v>
          </cell>
          <cell r="H848" t="str">
            <v>CORPUS CHRISTI</v>
          </cell>
          <cell r="I848" t="str">
            <v>SCTEXAS</v>
          </cell>
          <cell r="J848" t="str">
            <v>SOUTH CENTRAL TEXAS DISTRICT</v>
          </cell>
          <cell r="K848" t="str">
            <v>SOUTH</v>
          </cell>
          <cell r="L848" t="str">
            <v>SOUTH REGION</v>
          </cell>
        </row>
        <row r="849">
          <cell r="A849" t="str">
            <v>L49</v>
          </cell>
          <cell r="B849" t="str">
            <v>L49-10-A-TX-1RO-050</v>
          </cell>
          <cell r="C849">
            <v>846</v>
          </cell>
          <cell r="D849">
            <v>5109</v>
          </cell>
          <cell r="F849" t="str">
            <v>Lewisville Landfill</v>
          </cell>
          <cell r="G849" t="str">
            <v>BU-015</v>
          </cell>
          <cell r="H849" t="str">
            <v>DALLAS FTWORTH POST COLLECTION</v>
          </cell>
          <cell r="I849" t="str">
            <v>DFW/WESTTX</v>
          </cell>
          <cell r="J849" t="str">
            <v>DFW/WEST TEXAS DISTIRCT</v>
          </cell>
          <cell r="K849" t="str">
            <v>SOUTH</v>
          </cell>
          <cell r="L849" t="str">
            <v>SOUTH REGION</v>
          </cell>
        </row>
        <row r="850">
          <cell r="A850" t="str">
            <v>L51</v>
          </cell>
          <cell r="B850" t="str">
            <v>L51-10-A-TX-1PO-050</v>
          </cell>
          <cell r="C850">
            <v>848</v>
          </cell>
          <cell r="D850">
            <v>5110</v>
          </cell>
          <cell r="F850" t="str">
            <v>Itasca Landfill</v>
          </cell>
          <cell r="G850" t="str">
            <v>BU-015</v>
          </cell>
          <cell r="H850" t="str">
            <v>DALLAS FTWORTH POST COLLECTION</v>
          </cell>
          <cell r="I850" t="str">
            <v>DFW/WESTTX</v>
          </cell>
          <cell r="J850" t="str">
            <v>DFW/WEST TEXAS DISTIRCT</v>
          </cell>
          <cell r="K850" t="str">
            <v>SOUTH</v>
          </cell>
          <cell r="L850" t="str">
            <v>SOUTH REGION</v>
          </cell>
        </row>
        <row r="851">
          <cell r="A851" t="str">
            <v>L52</v>
          </cell>
          <cell r="B851" t="str">
            <v>L52-10-A-TX-A8O-050</v>
          </cell>
          <cell r="C851">
            <v>849</v>
          </cell>
          <cell r="D851">
            <v>5112</v>
          </cell>
          <cell r="F851" t="str">
            <v>Blue Ridge Landfill</v>
          </cell>
          <cell r="G851" t="str">
            <v>BU-057</v>
          </cell>
          <cell r="H851" t="str">
            <v>HOUSTON POST COLLECTION</v>
          </cell>
          <cell r="I851" t="str">
            <v>HOUSTON</v>
          </cell>
          <cell r="J851" t="str">
            <v>HOUSTON DISTRICT</v>
          </cell>
          <cell r="K851" t="str">
            <v>SOUTH</v>
          </cell>
          <cell r="L851" t="str">
            <v>SOUTH REGION</v>
          </cell>
        </row>
        <row r="852">
          <cell r="A852" t="str">
            <v>L53</v>
          </cell>
          <cell r="B852" t="str">
            <v>L53-10-A-TX-1SO-050</v>
          </cell>
          <cell r="C852">
            <v>850</v>
          </cell>
          <cell r="D852">
            <v>5113</v>
          </cell>
          <cell r="F852" t="str">
            <v>McCarty Road Landfill</v>
          </cell>
          <cell r="G852" t="str">
            <v>BU-057</v>
          </cell>
          <cell r="H852" t="str">
            <v>HOUSTON POST COLLECTION</v>
          </cell>
          <cell r="I852" t="str">
            <v>HOUSTON</v>
          </cell>
          <cell r="J852" t="str">
            <v>HOUSTON DISTRICT</v>
          </cell>
          <cell r="K852" t="str">
            <v>SOUTH</v>
          </cell>
          <cell r="L852" t="str">
            <v>SOUTH REGION</v>
          </cell>
        </row>
        <row r="853">
          <cell r="A853" t="str">
            <v>L54</v>
          </cell>
          <cell r="B853" t="str">
            <v>L54-10-A-TX-9ZO-050</v>
          </cell>
          <cell r="C853">
            <v>851</v>
          </cell>
          <cell r="D853">
            <v>5114</v>
          </cell>
          <cell r="F853" t="str">
            <v>Galveston County Landfill</v>
          </cell>
          <cell r="G853" t="str">
            <v>BU-057</v>
          </cell>
          <cell r="H853" t="str">
            <v>HOUSTON POST COLLECTION</v>
          </cell>
          <cell r="I853" t="str">
            <v>HOUSTON</v>
          </cell>
          <cell r="J853" t="str">
            <v>HOUSTON DISTRICT</v>
          </cell>
          <cell r="K853" t="str">
            <v>SOUTH</v>
          </cell>
          <cell r="L853" t="str">
            <v>SOUTH REGION</v>
          </cell>
        </row>
        <row r="854">
          <cell r="A854" t="str">
            <v>L55</v>
          </cell>
          <cell r="B854" t="str">
            <v>L55-10-A-TX-1NO-050</v>
          </cell>
          <cell r="C854">
            <v>852</v>
          </cell>
          <cell r="D854">
            <v>5115</v>
          </cell>
          <cell r="F854" t="str">
            <v>Gulf West Landfill</v>
          </cell>
          <cell r="G854" t="str">
            <v>BU-057</v>
          </cell>
          <cell r="H854" t="str">
            <v>HOUSTON POST COLLECTION</v>
          </cell>
          <cell r="I854" t="str">
            <v>HOUSTON</v>
          </cell>
          <cell r="J854" t="str">
            <v>HOUSTON DISTRICT</v>
          </cell>
          <cell r="K854" t="str">
            <v>SOUTH</v>
          </cell>
          <cell r="L854" t="str">
            <v>SOUTH REGION</v>
          </cell>
        </row>
        <row r="855">
          <cell r="A855" t="str">
            <v>L56</v>
          </cell>
          <cell r="B855" t="str">
            <v>L56-10-A-TX-2QO-050</v>
          </cell>
          <cell r="C855">
            <v>853</v>
          </cell>
          <cell r="D855">
            <v>5116</v>
          </cell>
          <cell r="F855" t="str">
            <v>Whispering Pines Landfill</v>
          </cell>
          <cell r="G855" t="str">
            <v>BU-057</v>
          </cell>
          <cell r="H855" t="str">
            <v>HOUSTON POST COLLECTION</v>
          </cell>
          <cell r="I855" t="str">
            <v>HOUSTON</v>
          </cell>
          <cell r="J855" t="str">
            <v>HOUSTON DISTRICT</v>
          </cell>
          <cell r="K855" t="str">
            <v>SOUTH</v>
          </cell>
          <cell r="L855" t="str">
            <v>SOUTH REGION</v>
          </cell>
        </row>
        <row r="856">
          <cell r="A856" t="str">
            <v>L57</v>
          </cell>
          <cell r="B856" t="str">
            <v>L57-10-A-AR-8EO-050</v>
          </cell>
          <cell r="C856">
            <v>854</v>
          </cell>
          <cell r="D856">
            <v>5117</v>
          </cell>
          <cell r="F856" t="str">
            <v>Little Rock Landfill</v>
          </cell>
          <cell r="G856" t="str">
            <v>BU-101</v>
          </cell>
          <cell r="H856" t="str">
            <v>LITTLE ROCK</v>
          </cell>
          <cell r="I856" t="str">
            <v>MISSVALLEY</v>
          </cell>
          <cell r="J856" t="str">
            <v>MISSISSIPPI VALLEY DISTRICT</v>
          </cell>
          <cell r="K856" t="str">
            <v>SOUTH</v>
          </cell>
          <cell r="L856" t="str">
            <v>SOUTH REGION</v>
          </cell>
        </row>
        <row r="857">
          <cell r="A857" t="str">
            <v>L59</v>
          </cell>
          <cell r="B857" t="str">
            <v>L59-10-A-OK-8KO-050</v>
          </cell>
          <cell r="C857">
            <v>855</v>
          </cell>
          <cell r="D857">
            <v>5118</v>
          </cell>
          <cell r="F857" t="str">
            <v>Canadian Valley Landfill</v>
          </cell>
          <cell r="G857" t="str">
            <v>BU-022</v>
          </cell>
          <cell r="H857" t="str">
            <v>EASTERN OKLAHOMA</v>
          </cell>
          <cell r="I857" t="str">
            <v>W MO/OK</v>
          </cell>
          <cell r="J857" t="str">
            <v>W MISSOURI/OKLAHOMA DISTRICT</v>
          </cell>
          <cell r="K857" t="str">
            <v>MIDWEST</v>
          </cell>
          <cell r="L857" t="str">
            <v>MIDWEST REGION</v>
          </cell>
        </row>
        <row r="858">
          <cell r="A858" t="str">
            <v>L60</v>
          </cell>
          <cell r="B858" t="str">
            <v>L60-10-A-TX-3PO-050</v>
          </cell>
          <cell r="C858">
            <v>856</v>
          </cell>
          <cell r="D858">
            <v>5119</v>
          </cell>
          <cell r="F858" t="str">
            <v>Tessman Road Landfill</v>
          </cell>
          <cell r="G858" t="str">
            <v>BU-025</v>
          </cell>
          <cell r="H858" t="str">
            <v>SAN ANTONIO</v>
          </cell>
          <cell r="I858" t="str">
            <v>SCTEXAS</v>
          </cell>
          <cell r="J858" t="str">
            <v>SOUTH CENTRAL TEXAS DISTRICT</v>
          </cell>
          <cell r="K858" t="str">
            <v>SOUTH</v>
          </cell>
          <cell r="L858" t="str">
            <v>SOUTH REGION</v>
          </cell>
        </row>
        <row r="859">
          <cell r="A859" t="str">
            <v>L62</v>
          </cell>
          <cell r="B859" t="str">
            <v>L62-10-A-TX-1EO-050</v>
          </cell>
          <cell r="C859">
            <v>858</v>
          </cell>
          <cell r="D859">
            <v>5120</v>
          </cell>
          <cell r="F859" t="str">
            <v>Golden Triangle Landfill</v>
          </cell>
          <cell r="G859" t="str">
            <v>BU-057</v>
          </cell>
          <cell r="H859" t="str">
            <v>HOUSTON POST COLLECTION</v>
          </cell>
          <cell r="I859" t="str">
            <v>HOUSTON</v>
          </cell>
          <cell r="J859" t="str">
            <v>HOUSTON DISTRICT</v>
          </cell>
          <cell r="K859" t="str">
            <v>SOUTH</v>
          </cell>
          <cell r="L859" t="str">
            <v>SOUTH REGION</v>
          </cell>
        </row>
        <row r="860">
          <cell r="A860" t="str">
            <v>L63</v>
          </cell>
          <cell r="B860" t="str">
            <v>L63-10-A-TX-A5O-050</v>
          </cell>
          <cell r="C860">
            <v>859</v>
          </cell>
          <cell r="D860">
            <v>5121</v>
          </cell>
          <cell r="F860" t="str">
            <v>Amarillo Landfill</v>
          </cell>
          <cell r="G860" t="str">
            <v>BU-021</v>
          </cell>
          <cell r="H860" t="str">
            <v>WEST TEXAS</v>
          </cell>
          <cell r="I860" t="str">
            <v>DFW/WESTTX</v>
          </cell>
          <cell r="J860" t="str">
            <v>DFW/WEST TEXAS DISTIRCT</v>
          </cell>
          <cell r="K860" t="str">
            <v>SOUTH</v>
          </cell>
          <cell r="L860" t="str">
            <v>SOUTH REGION</v>
          </cell>
        </row>
        <row r="861">
          <cell r="A861" t="str">
            <v>L64</v>
          </cell>
          <cell r="B861" t="str">
            <v>L64-10-A-TX-3PO-050</v>
          </cell>
          <cell r="C861">
            <v>860</v>
          </cell>
          <cell r="D861">
            <v>5122</v>
          </cell>
          <cell r="F861" t="str">
            <v>Rio Grande Valley Landfill</v>
          </cell>
          <cell r="G861" t="str">
            <v>BU-026</v>
          </cell>
          <cell r="H861" t="str">
            <v>RIO GRANDE</v>
          </cell>
          <cell r="I861" t="str">
            <v>SCTEXAS</v>
          </cell>
          <cell r="J861" t="str">
            <v>SOUTH CENTRAL TEXAS DISTRICT</v>
          </cell>
          <cell r="K861" t="str">
            <v>SOUTH</v>
          </cell>
          <cell r="L861" t="str">
            <v>SOUTH REGION</v>
          </cell>
        </row>
        <row r="862">
          <cell r="A862" t="str">
            <v>L65</v>
          </cell>
          <cell r="B862" t="str">
            <v>L65-10-A-CA-5UO-050</v>
          </cell>
          <cell r="C862">
            <v>861</v>
          </cell>
          <cell r="D862">
            <v>5123</v>
          </cell>
          <cell r="F862" t="str">
            <v>Sunshine Canyon Landfill</v>
          </cell>
          <cell r="G862" t="str">
            <v>BU-264</v>
          </cell>
          <cell r="H862" t="str">
            <v>SUNSHINE CANYON LANDFILL</v>
          </cell>
          <cell r="I862" t="str">
            <v>LOSANGELES</v>
          </cell>
          <cell r="J862" t="str">
            <v>LOS ANGELES DISTRICT</v>
          </cell>
          <cell r="K862" t="str">
            <v>WEST</v>
          </cell>
          <cell r="L862" t="str">
            <v>WEST REGION</v>
          </cell>
        </row>
        <row r="863">
          <cell r="A863" t="str">
            <v>L66</v>
          </cell>
          <cell r="B863" t="str">
            <v>L66-10-A-AZ-D8O-050</v>
          </cell>
          <cell r="C863">
            <v>862</v>
          </cell>
          <cell r="D863">
            <v>5124</v>
          </cell>
          <cell r="F863" t="str">
            <v>La Paz County Landfill</v>
          </cell>
          <cell r="G863" t="str">
            <v>BU-242</v>
          </cell>
          <cell r="H863" t="str">
            <v>WESTERN ARIZONA</v>
          </cell>
          <cell r="I863" t="str">
            <v>ARIZONA</v>
          </cell>
          <cell r="J863" t="str">
            <v>ARIZONA DISTRICT</v>
          </cell>
          <cell r="K863" t="str">
            <v>WEST</v>
          </cell>
          <cell r="L863" t="str">
            <v>WEST REGION</v>
          </cell>
        </row>
        <row r="864">
          <cell r="A864" t="str">
            <v>L67</v>
          </cell>
          <cell r="B864" t="str">
            <v>L67-10-A-CO-D5O-050</v>
          </cell>
          <cell r="C864">
            <v>863</v>
          </cell>
          <cell r="D864">
            <v>5125</v>
          </cell>
          <cell r="F864" t="str">
            <v>Foothills Landfill</v>
          </cell>
          <cell r="G864" t="str">
            <v>BU-103</v>
          </cell>
          <cell r="H864" t="str">
            <v>DENVER POST COLLECTION</v>
          </cell>
          <cell r="I864" t="str">
            <v>MOUNTAIN</v>
          </cell>
          <cell r="J864" t="str">
            <v>MOUNTAIN DISTRICT</v>
          </cell>
          <cell r="K864" t="str">
            <v>WEST</v>
          </cell>
          <cell r="L864" t="str">
            <v>WEST REGION</v>
          </cell>
        </row>
        <row r="865">
          <cell r="A865" t="str">
            <v>L68</v>
          </cell>
          <cell r="B865" t="str">
            <v>L68-10-A-CO-D5O-050</v>
          </cell>
          <cell r="C865">
            <v>864</v>
          </cell>
          <cell r="D865">
            <v>5126</v>
          </cell>
          <cell r="F865" t="str">
            <v>Tower Landfill</v>
          </cell>
          <cell r="G865" t="str">
            <v>BU-103</v>
          </cell>
          <cell r="H865" t="str">
            <v>DENVER POST COLLECTION</v>
          </cell>
          <cell r="I865" t="str">
            <v>MOUNTAIN</v>
          </cell>
          <cell r="J865" t="str">
            <v>MOUNTAIN DISTRICT</v>
          </cell>
          <cell r="K865" t="str">
            <v>WEST</v>
          </cell>
          <cell r="L865" t="str">
            <v>WEST REGION</v>
          </cell>
        </row>
        <row r="866">
          <cell r="A866" t="str">
            <v>L69</v>
          </cell>
          <cell r="B866" t="str">
            <v>L69-10-A-CA-6EO-050</v>
          </cell>
          <cell r="C866">
            <v>865</v>
          </cell>
          <cell r="D866">
            <v>5127</v>
          </cell>
          <cell r="F866" t="str">
            <v>Newby Island Landfill</v>
          </cell>
          <cell r="G866" t="str">
            <v>BU-258</v>
          </cell>
          <cell r="H866" t="str">
            <v>NEWBY ISLAND LANDFILL</v>
          </cell>
          <cell r="I866" t="str">
            <v>BAYAREA</v>
          </cell>
          <cell r="J866" t="str">
            <v>BAY AREA DISTRICT</v>
          </cell>
          <cell r="K866" t="str">
            <v>WEST</v>
          </cell>
          <cell r="L866" t="str">
            <v>WEST REGION</v>
          </cell>
        </row>
        <row r="867">
          <cell r="A867" t="str">
            <v>L72</v>
          </cell>
          <cell r="B867" t="str">
            <v>L72-10-A-CA-5UO-050</v>
          </cell>
          <cell r="C867">
            <v>867</v>
          </cell>
          <cell r="D867">
            <v>5128</v>
          </cell>
          <cell r="F867" t="str">
            <v>Chateau Fresno Landfill</v>
          </cell>
          <cell r="G867" t="str">
            <v>BU-248</v>
          </cell>
          <cell r="H867" t="str">
            <v>FRESNO</v>
          </cell>
          <cell r="I867" t="str">
            <v>CCALIF</v>
          </cell>
          <cell r="J867" t="str">
            <v>CENTRAL CALIFORNIA DISTRICT</v>
          </cell>
          <cell r="K867" t="str">
            <v>WEST</v>
          </cell>
          <cell r="L867" t="str">
            <v>WEST REGION</v>
          </cell>
        </row>
        <row r="868">
          <cell r="A868" t="str">
            <v>L74</v>
          </cell>
          <cell r="B868" t="str">
            <v>L74-10-A-MN-3PO-050</v>
          </cell>
          <cell r="C868">
            <v>868</v>
          </cell>
          <cell r="D868">
            <v>5129</v>
          </cell>
          <cell r="F868" t="str">
            <v>Pinebend Landfill</v>
          </cell>
          <cell r="G868" t="str">
            <v>BU-045</v>
          </cell>
          <cell r="H868" t="str">
            <v>TWIN CITIES POST COLLECTIONS</v>
          </cell>
          <cell r="I868" t="str">
            <v>MINNESOTA</v>
          </cell>
          <cell r="J868" t="str">
            <v>MINNESOTA DISTRICT</v>
          </cell>
          <cell r="K868" t="str">
            <v>MIDWEST</v>
          </cell>
          <cell r="L868" t="str">
            <v>MIDWEST REGION</v>
          </cell>
        </row>
        <row r="869">
          <cell r="A869" t="str">
            <v>L75</v>
          </cell>
          <cell r="B869" t="str">
            <v>L75-10-A-MN-6HO-050</v>
          </cell>
          <cell r="C869">
            <v>869</v>
          </cell>
          <cell r="D869">
            <v>5130</v>
          </cell>
          <cell r="F869" t="str">
            <v>AW -Woodlake Landfill</v>
          </cell>
          <cell r="G869" t="str">
            <v>BU-948</v>
          </cell>
          <cell r="H869" t="str">
            <v>NON-OP MINNESOTA</v>
          </cell>
          <cell r="I869" t="str">
            <v>MINNESOTA</v>
          </cell>
          <cell r="J869" t="str">
            <v>MINNESOTA DISTRICT</v>
          </cell>
          <cell r="K869" t="str">
            <v>MIDWEST</v>
          </cell>
          <cell r="L869" t="str">
            <v>MIDWEST REGION</v>
          </cell>
        </row>
        <row r="870">
          <cell r="A870" t="str">
            <v>L76</v>
          </cell>
          <cell r="B870" t="str">
            <v>L76-10-A-MO-8IO-050</v>
          </cell>
          <cell r="C870">
            <v>870</v>
          </cell>
          <cell r="D870">
            <v>5131</v>
          </cell>
          <cell r="F870" t="str">
            <v>AW -Backridge Landfill</v>
          </cell>
          <cell r="G870" t="str">
            <v>BU-031</v>
          </cell>
          <cell r="H870" t="str">
            <v>QUINCY</v>
          </cell>
          <cell r="I870" t="str">
            <v>WILLINOIS</v>
          </cell>
          <cell r="J870" t="str">
            <v>WESTERN ILLINOIS DISTRICT</v>
          </cell>
          <cell r="K870" t="str">
            <v>MIDWEST</v>
          </cell>
          <cell r="L870" t="str">
            <v>MIDWEST REGION</v>
          </cell>
        </row>
        <row r="871">
          <cell r="A871" t="str">
            <v>L77</v>
          </cell>
          <cell r="B871" t="str">
            <v>L77-10-A-IL-3PO-050</v>
          </cell>
          <cell r="C871">
            <v>871</v>
          </cell>
          <cell r="D871">
            <v>5132</v>
          </cell>
          <cell r="F871" t="str">
            <v>AW -Modern Landfill</v>
          </cell>
          <cell r="G871" t="str">
            <v>BU-969</v>
          </cell>
          <cell r="H871" t="str">
            <v>NON-OP ST. LOUIS</v>
          </cell>
          <cell r="I871" t="str">
            <v>STL METRO</v>
          </cell>
          <cell r="J871" t="str">
            <v>ST LOUIS METRO DISTRICT</v>
          </cell>
          <cell r="K871" t="str">
            <v>MIDWEST</v>
          </cell>
          <cell r="L871" t="str">
            <v>MIDWEST REGION</v>
          </cell>
        </row>
        <row r="872">
          <cell r="A872" t="str">
            <v>L78</v>
          </cell>
          <cell r="B872" t="str">
            <v>L78-10-A-MO-3PO-050</v>
          </cell>
          <cell r="C872">
            <v>872</v>
          </cell>
          <cell r="D872">
            <v>5133</v>
          </cell>
          <cell r="F872" t="str">
            <v>AW -Missouri Pass Landfill</v>
          </cell>
          <cell r="G872" t="str">
            <v>BU-969</v>
          </cell>
          <cell r="H872" t="str">
            <v>NON-OP ST. LOUIS</v>
          </cell>
          <cell r="I872" t="str">
            <v>STL METRO</v>
          </cell>
          <cell r="J872" t="str">
            <v>ST LOUIS METRO DISTRICT</v>
          </cell>
          <cell r="K872" t="str">
            <v>MIDWEST</v>
          </cell>
          <cell r="L872" t="str">
            <v>MIDWEST REGION</v>
          </cell>
        </row>
        <row r="873">
          <cell r="A873" t="str">
            <v>L79</v>
          </cell>
          <cell r="B873" t="str">
            <v>L79-10-A-WI-3PO-050</v>
          </cell>
          <cell r="C873">
            <v>873</v>
          </cell>
          <cell r="D873">
            <v>5134</v>
          </cell>
          <cell r="F873" t="str">
            <v>AW -Lad Landfill</v>
          </cell>
          <cell r="G873" t="str">
            <v>BU-046</v>
          </cell>
          <cell r="H873" t="str">
            <v>RICE LAKE</v>
          </cell>
          <cell r="I873" t="str">
            <v>MINNESOTA</v>
          </cell>
          <cell r="J873" t="str">
            <v>MINNESOTA DISTRICT</v>
          </cell>
          <cell r="K873" t="str">
            <v>MIDWEST</v>
          </cell>
          <cell r="L873" t="str">
            <v>MIDWEST REGION</v>
          </cell>
        </row>
        <row r="874">
          <cell r="A874" t="str">
            <v>L81</v>
          </cell>
          <cell r="B874" t="str">
            <v>L81-10-A-IL-3PO-050</v>
          </cell>
          <cell r="C874">
            <v>874</v>
          </cell>
          <cell r="D874">
            <v>5135</v>
          </cell>
          <cell r="F874" t="str">
            <v>Mallard Lake Landfill.</v>
          </cell>
          <cell r="G874" t="str">
            <v>BU-937</v>
          </cell>
          <cell r="H874" t="str">
            <v>NON-OP CHICAGO SUBURBAN</v>
          </cell>
          <cell r="I874" t="str">
            <v>CHICAGO</v>
          </cell>
          <cell r="J874" t="str">
            <v>CHICAGO DISTRICT</v>
          </cell>
          <cell r="K874" t="str">
            <v>MIDWEST</v>
          </cell>
          <cell r="L874" t="str">
            <v>MIDWEST REGION</v>
          </cell>
        </row>
        <row r="875">
          <cell r="A875" t="str">
            <v>L84</v>
          </cell>
          <cell r="B875" t="str">
            <v>L84-10-A-IN-3PO-050</v>
          </cell>
          <cell r="C875">
            <v>876</v>
          </cell>
          <cell r="D875">
            <v>5136</v>
          </cell>
          <cell r="F875" t="str">
            <v>Laubscher Meadows Landfill</v>
          </cell>
          <cell r="G875" t="str">
            <v>BU-105</v>
          </cell>
          <cell r="H875" t="str">
            <v>EVANSVILLE</v>
          </cell>
          <cell r="I875" t="str">
            <v>KENTUCKYTN</v>
          </cell>
          <cell r="J875" t="str">
            <v>KENTUCKY-TENNESSEE DISTRICT</v>
          </cell>
          <cell r="K875" t="str">
            <v>MIDWEST</v>
          </cell>
          <cell r="L875" t="str">
            <v>MIDWEST REGION</v>
          </cell>
        </row>
        <row r="876">
          <cell r="A876" t="str">
            <v>L87</v>
          </cell>
          <cell r="B876" t="str">
            <v>L87-10-A-TX-9YO-050</v>
          </cell>
          <cell r="C876">
            <v>877</v>
          </cell>
          <cell r="D876">
            <v>5137</v>
          </cell>
          <cell r="F876" t="str">
            <v>Abilene Landfill</v>
          </cell>
          <cell r="G876" t="str">
            <v>BU-021</v>
          </cell>
          <cell r="H876" t="str">
            <v>WEST TEXAS</v>
          </cell>
          <cell r="I876" t="str">
            <v>DFW/WESTTX</v>
          </cell>
          <cell r="J876" t="str">
            <v>DFW/WEST TEXAS DISTIRCT</v>
          </cell>
          <cell r="K876" t="str">
            <v>SOUTH</v>
          </cell>
          <cell r="L876" t="str">
            <v>SOUTH REGION</v>
          </cell>
        </row>
        <row r="877">
          <cell r="A877" t="str">
            <v>B82</v>
          </cell>
          <cell r="B877" t="str">
            <v>B82-10-A-TX-3PO-050</v>
          </cell>
          <cell r="C877">
            <v>466</v>
          </cell>
          <cell r="D877">
            <v>5138</v>
          </cell>
          <cell r="F877" t="str">
            <v>Non Collection</v>
          </cell>
          <cell r="G877" t="str">
            <v>BU-906</v>
          </cell>
          <cell r="H877" t="str">
            <v>CORPORATE OFFICE</v>
          </cell>
          <cell r="I877" t="str">
            <v>CORPOFFICE</v>
          </cell>
          <cell r="J877" t="str">
            <v>CORPORATE OFFICE DISTRICT</v>
          </cell>
          <cell r="K877" t="str">
            <v>CORPORATE</v>
          </cell>
          <cell r="L877" t="str">
            <v>CORPORATE</v>
          </cell>
        </row>
        <row r="878">
          <cell r="A878" t="str">
            <v>L89</v>
          </cell>
          <cell r="B878" t="str">
            <v>L89-10-A-CO-3PO-050</v>
          </cell>
          <cell r="C878">
            <v>878</v>
          </cell>
          <cell r="D878">
            <v>5139</v>
          </cell>
          <cell r="F878" t="str">
            <v>Fountain Landfill</v>
          </cell>
          <cell r="G878" t="str">
            <v>BU-192</v>
          </cell>
          <cell r="H878" t="str">
            <v>NON-OP COLORADO</v>
          </cell>
          <cell r="I878" t="str">
            <v>MOUNTAIN</v>
          </cell>
          <cell r="J878" t="str">
            <v>MOUNTAIN DISTRICT</v>
          </cell>
          <cell r="K878" t="str">
            <v>WEST</v>
          </cell>
          <cell r="L878" t="str">
            <v>WEST REGION</v>
          </cell>
        </row>
        <row r="879">
          <cell r="A879" t="str">
            <v>L93</v>
          </cell>
          <cell r="B879" t="str">
            <v>L93-10-A-AL-8DO-050</v>
          </cell>
          <cell r="C879">
            <v>879</v>
          </cell>
          <cell r="D879">
            <v>5140</v>
          </cell>
          <cell r="F879" t="str">
            <v>Morris Farm Landfill</v>
          </cell>
          <cell r="G879" t="str">
            <v>BU-005</v>
          </cell>
          <cell r="H879" t="str">
            <v>HUNTSVILLE</v>
          </cell>
          <cell r="I879" t="str">
            <v>GEORGIA</v>
          </cell>
          <cell r="J879" t="str">
            <v>GEORGIA DISTRICT</v>
          </cell>
          <cell r="K879" t="str">
            <v>SOUTH</v>
          </cell>
          <cell r="L879" t="str">
            <v>SOUTH REGION</v>
          </cell>
        </row>
        <row r="880">
          <cell r="A880" t="str">
            <v>L95</v>
          </cell>
          <cell r="B880" t="str">
            <v>L95-10-A-KY-E5O-050</v>
          </cell>
          <cell r="C880">
            <v>881</v>
          </cell>
          <cell r="D880">
            <v>5141</v>
          </cell>
          <cell r="F880" t="str">
            <v>Benson Valley Landfill</v>
          </cell>
          <cell r="G880" t="str">
            <v>BU-137</v>
          </cell>
          <cell r="H880" t="str">
            <v>LEXINGTON / FRANKFURT</v>
          </cell>
          <cell r="I880" t="str">
            <v>KENTUCKYTN</v>
          </cell>
          <cell r="J880" t="str">
            <v>KENTUCKY-TENNESSEE DISTRICT</v>
          </cell>
          <cell r="K880" t="str">
            <v>MIDWEST</v>
          </cell>
          <cell r="L880" t="str">
            <v>MIDWEST REGION</v>
          </cell>
        </row>
        <row r="881">
          <cell r="A881" t="str">
            <v>L96</v>
          </cell>
          <cell r="B881" t="str">
            <v>L96-10-A-MS-8JO-050</v>
          </cell>
          <cell r="C881">
            <v>882</v>
          </cell>
          <cell r="D881">
            <v>5142</v>
          </cell>
          <cell r="F881" t="str">
            <v>Big River Landfill</v>
          </cell>
          <cell r="G881" t="str">
            <v>BU-009</v>
          </cell>
          <cell r="H881" t="str">
            <v>GREENVILLE MS</v>
          </cell>
          <cell r="I881" t="str">
            <v>MISSVALLEY</v>
          </cell>
          <cell r="J881" t="str">
            <v>MISSISSIPPI VALLEY DISTRICT</v>
          </cell>
          <cell r="K881" t="str">
            <v>SOUTH</v>
          </cell>
          <cell r="L881" t="str">
            <v>SOUTH REGION</v>
          </cell>
        </row>
        <row r="882">
          <cell r="A882" t="str">
            <v>L98</v>
          </cell>
          <cell r="B882" t="str">
            <v>L98-10-A-OK-8KO-050</v>
          </cell>
          <cell r="C882">
            <v>883</v>
          </cell>
          <cell r="D882">
            <v>5143</v>
          </cell>
          <cell r="F882" t="str">
            <v>51B Landfill NO 1</v>
          </cell>
          <cell r="G882" t="str">
            <v>BU-022</v>
          </cell>
          <cell r="H882" t="str">
            <v>EASTERN OKLAHOMA</v>
          </cell>
          <cell r="I882" t="str">
            <v>W MO/OK</v>
          </cell>
          <cell r="J882" t="str">
            <v>W MISSOURI/OKLAHOMA DISTRICT</v>
          </cell>
          <cell r="K882" t="str">
            <v>MIDWEST</v>
          </cell>
          <cell r="L882" t="str">
            <v>MIDWEST REGION</v>
          </cell>
        </row>
        <row r="883">
          <cell r="A883" t="str">
            <v>L99</v>
          </cell>
          <cell r="B883" t="str">
            <v>L99-10-A-OK-8KO-050</v>
          </cell>
          <cell r="C883">
            <v>884</v>
          </cell>
          <cell r="D883">
            <v>5144</v>
          </cell>
          <cell r="F883" t="str">
            <v>Broken Arrow Landfill</v>
          </cell>
          <cell r="G883" t="str">
            <v>BU-960</v>
          </cell>
          <cell r="H883" t="str">
            <v>NON-OP OKLAHOMA / WEST TEXAS</v>
          </cell>
          <cell r="I883" t="str">
            <v>W MO/OK</v>
          </cell>
          <cell r="J883" t="str">
            <v>W MISSOURI/OKLAHOMA DISTRICT</v>
          </cell>
          <cell r="K883" t="str">
            <v>MIDWEST</v>
          </cell>
          <cell r="L883" t="str">
            <v>MIDWEST REGION</v>
          </cell>
        </row>
        <row r="884">
          <cell r="A884" t="str">
            <v>PH0</v>
          </cell>
          <cell r="B884" t="str">
            <v>PH0-10-A-AZ-03O-050</v>
          </cell>
          <cell r="C884">
            <v>968</v>
          </cell>
          <cell r="D884">
            <v>5400</v>
          </cell>
          <cell r="F884" t="str">
            <v>G &amp; H</v>
          </cell>
          <cell r="G884" t="str">
            <v>BU-901</v>
          </cell>
          <cell r="H884" t="str">
            <v>CORPORATE LANDFILLS</v>
          </cell>
          <cell r="I884" t="str">
            <v>CORP LF</v>
          </cell>
          <cell r="J884" t="str">
            <v>CORPORATE LANDFILL DISTRICT</v>
          </cell>
          <cell r="K884" t="str">
            <v>CORPORATE</v>
          </cell>
          <cell r="L884" t="str">
            <v>CORPORATE</v>
          </cell>
        </row>
        <row r="885">
          <cell r="A885" t="str">
            <v>PH9</v>
          </cell>
          <cell r="B885" t="str">
            <v>PH9-10-A-AZ-03O-050</v>
          </cell>
          <cell r="C885">
            <v>970</v>
          </cell>
          <cell r="D885">
            <v>5401</v>
          </cell>
          <cell r="F885" t="str">
            <v>Butterworth</v>
          </cell>
          <cell r="G885" t="str">
            <v>BU-901</v>
          </cell>
          <cell r="H885" t="str">
            <v>CORPORATE LANDFILLS</v>
          </cell>
          <cell r="I885" t="str">
            <v>CORP LF</v>
          </cell>
          <cell r="J885" t="str">
            <v>CORPORATE LANDFILL DISTRICT</v>
          </cell>
          <cell r="K885" t="str">
            <v>CORPORATE</v>
          </cell>
          <cell r="L885" t="str">
            <v>CORPORATE</v>
          </cell>
        </row>
        <row r="886">
          <cell r="A886" t="str">
            <v>PI0</v>
          </cell>
          <cell r="B886" t="str">
            <v>PI0-10-A-AZ-03O-050</v>
          </cell>
          <cell r="C886">
            <v>971</v>
          </cell>
          <cell r="D886">
            <v>5402</v>
          </cell>
          <cell r="F886" t="str">
            <v>Cherokee Run</v>
          </cell>
          <cell r="G886" t="str">
            <v>BU-901</v>
          </cell>
          <cell r="H886" t="str">
            <v>CORPORATE LANDFILLS</v>
          </cell>
          <cell r="I886" t="str">
            <v>CORP LF</v>
          </cell>
          <cell r="J886" t="str">
            <v>CORPORATE LANDFILL DISTRICT</v>
          </cell>
          <cell r="K886" t="str">
            <v>CORPORATE</v>
          </cell>
          <cell r="L886" t="str">
            <v>CORPORATE</v>
          </cell>
        </row>
        <row r="887">
          <cell r="A887" t="str">
            <v>PI2</v>
          </cell>
          <cell r="B887" t="str">
            <v>PI2-10-A-AZ-03O-050</v>
          </cell>
          <cell r="C887">
            <v>972</v>
          </cell>
          <cell r="D887">
            <v>5403</v>
          </cell>
          <cell r="F887" t="str">
            <v>Chrysler-Fenton Creek, MO</v>
          </cell>
          <cell r="G887" t="str">
            <v>BU-901</v>
          </cell>
          <cell r="H887" t="str">
            <v>CORPORATE LANDFILLS</v>
          </cell>
          <cell r="I887" t="str">
            <v>CORP LF</v>
          </cell>
          <cell r="J887" t="str">
            <v>CORPORATE LANDFILL DISTRICT</v>
          </cell>
          <cell r="K887" t="str">
            <v>CORPORATE</v>
          </cell>
          <cell r="L887" t="str">
            <v>CORPORATE</v>
          </cell>
        </row>
        <row r="888">
          <cell r="A888" t="str">
            <v>PI3</v>
          </cell>
          <cell r="B888" t="str">
            <v>PI3-10-A-AZ-03O-050</v>
          </cell>
          <cell r="C888">
            <v>973</v>
          </cell>
          <cell r="D888">
            <v>5404</v>
          </cell>
          <cell r="F888" t="str">
            <v>Chula Vista</v>
          </cell>
          <cell r="G888" t="str">
            <v>BU-901</v>
          </cell>
          <cell r="H888" t="str">
            <v>CORPORATE LANDFILLS</v>
          </cell>
          <cell r="I888" t="str">
            <v>CORP LF</v>
          </cell>
          <cell r="J888" t="str">
            <v>CORPORATE LANDFILL DISTRICT</v>
          </cell>
          <cell r="K888" t="str">
            <v>CORPORATE</v>
          </cell>
          <cell r="L888" t="str">
            <v>CORPORATE</v>
          </cell>
        </row>
        <row r="889">
          <cell r="A889" t="str">
            <v>PI6</v>
          </cell>
          <cell r="B889" t="str">
            <v>PI6-10-A-AZ-03O-050</v>
          </cell>
          <cell r="C889">
            <v>974</v>
          </cell>
          <cell r="D889">
            <v>5405</v>
          </cell>
          <cell r="F889" t="str">
            <v>Combe Fill S. (Pinto/Luciano)</v>
          </cell>
          <cell r="G889" t="str">
            <v>BU-901</v>
          </cell>
          <cell r="H889" t="str">
            <v>CORPORATE LANDFILLS</v>
          </cell>
          <cell r="I889" t="str">
            <v>CORP LF</v>
          </cell>
          <cell r="J889" t="str">
            <v>CORPORATE LANDFILL DISTRICT</v>
          </cell>
          <cell r="K889" t="str">
            <v>CORPORATE</v>
          </cell>
          <cell r="L889" t="str">
            <v>CORPORATE</v>
          </cell>
        </row>
        <row r="890">
          <cell r="A890" t="str">
            <v>PI7</v>
          </cell>
          <cell r="B890" t="str">
            <v>PI7-10-A-AZ-03O-050</v>
          </cell>
          <cell r="C890">
            <v>975</v>
          </cell>
          <cell r="D890">
            <v>5406</v>
          </cell>
          <cell r="F890" t="str">
            <v>Conklin</v>
          </cell>
          <cell r="G890" t="str">
            <v>BU-901</v>
          </cell>
          <cell r="H890" t="str">
            <v>CORPORATE LANDFILLS</v>
          </cell>
          <cell r="I890" t="str">
            <v>CORP LF</v>
          </cell>
          <cell r="J890" t="str">
            <v>CORPORATE LANDFILL DISTRICT</v>
          </cell>
          <cell r="K890" t="str">
            <v>CORPORATE</v>
          </cell>
          <cell r="L890" t="str">
            <v>CORPORATE</v>
          </cell>
        </row>
        <row r="891">
          <cell r="A891" t="str">
            <v>PI8</v>
          </cell>
          <cell r="B891" t="str">
            <v>PI8-10-A-AZ-03O-050</v>
          </cell>
          <cell r="C891">
            <v>976</v>
          </cell>
          <cell r="D891">
            <v>5407</v>
          </cell>
          <cell r="F891" t="str">
            <v>Corporate</v>
          </cell>
          <cell r="G891" t="str">
            <v>BU-901</v>
          </cell>
          <cell r="H891" t="str">
            <v>CORPORATE LANDFILLS</v>
          </cell>
          <cell r="I891" t="str">
            <v>CORP LF</v>
          </cell>
          <cell r="J891" t="str">
            <v>CORPORATE LANDFILL DISTRICT</v>
          </cell>
          <cell r="K891" t="str">
            <v>CORPORATE</v>
          </cell>
          <cell r="L891" t="str">
            <v>CORPORATE</v>
          </cell>
        </row>
        <row r="892">
          <cell r="A892" t="str">
            <v>PI9</v>
          </cell>
          <cell r="B892" t="str">
            <v>PI9-10-A-AZ-03O-050</v>
          </cell>
          <cell r="C892">
            <v>977</v>
          </cell>
          <cell r="D892">
            <v>5408</v>
          </cell>
          <cell r="F892" t="str">
            <v>CPI(ASWI-Pfohl/Luciano Site)</v>
          </cell>
          <cell r="G892" t="str">
            <v>BU-901</v>
          </cell>
          <cell r="H892" t="str">
            <v>CORPORATE LANDFILLS</v>
          </cell>
          <cell r="I892" t="str">
            <v>CORP LF</v>
          </cell>
          <cell r="J892" t="str">
            <v>CORPORATE LANDFILL DISTRICT</v>
          </cell>
          <cell r="K892" t="str">
            <v>CORPORATE</v>
          </cell>
          <cell r="L892" t="str">
            <v>CORPORATE</v>
          </cell>
        </row>
        <row r="893">
          <cell r="A893" t="str">
            <v>PJ0</v>
          </cell>
          <cell r="B893" t="str">
            <v>PJ0-10-A-AZ-03O-050</v>
          </cell>
          <cell r="C893">
            <v>978</v>
          </cell>
          <cell r="D893">
            <v>5409</v>
          </cell>
          <cell r="F893" t="str">
            <v>CPI (Bridgeton)</v>
          </cell>
          <cell r="G893" t="str">
            <v>BU-901</v>
          </cell>
          <cell r="H893" t="str">
            <v>CORPORATE LANDFILLS</v>
          </cell>
          <cell r="I893" t="str">
            <v>CORP LF</v>
          </cell>
          <cell r="J893" t="str">
            <v>CORPORATE LANDFILL DISTRICT</v>
          </cell>
          <cell r="K893" t="str">
            <v>CORPORATE</v>
          </cell>
          <cell r="L893" t="str">
            <v>CORPORATE</v>
          </cell>
        </row>
        <row r="894">
          <cell r="A894" t="str">
            <v>PJ4</v>
          </cell>
          <cell r="B894" t="str">
            <v>PJ4-10-A-AZ-03O-050</v>
          </cell>
          <cell r="C894">
            <v>979</v>
          </cell>
          <cell r="D894">
            <v>5410</v>
          </cell>
          <cell r="F894" t="str">
            <v>EMCON (field) Liability</v>
          </cell>
          <cell r="G894" t="str">
            <v>BU-901</v>
          </cell>
          <cell r="H894" t="str">
            <v>CORPORATE LANDFILLS</v>
          </cell>
          <cell r="I894" t="str">
            <v>CORP LF</v>
          </cell>
          <cell r="J894" t="str">
            <v>CORPORATE LANDFILL DISTRICT</v>
          </cell>
          <cell r="K894" t="str">
            <v>CORPORATE</v>
          </cell>
          <cell r="L894" t="str">
            <v>CORPORATE</v>
          </cell>
        </row>
        <row r="895">
          <cell r="A895" t="str">
            <v>PJ5</v>
          </cell>
          <cell r="B895" t="str">
            <v>PJ5-10-A-AZ-03O-050</v>
          </cell>
          <cell r="C895">
            <v>980</v>
          </cell>
          <cell r="D895">
            <v>5411</v>
          </cell>
          <cell r="F895" t="str">
            <v>Evergreen Scavenger (Liberty)</v>
          </cell>
          <cell r="G895" t="str">
            <v>BU-901</v>
          </cell>
          <cell r="H895" t="str">
            <v>CORPORATE LANDFILLS</v>
          </cell>
          <cell r="I895" t="str">
            <v>CORP LF</v>
          </cell>
          <cell r="J895" t="str">
            <v>CORPORATE LANDFILL DISTRICT</v>
          </cell>
          <cell r="K895" t="str">
            <v>CORPORATE</v>
          </cell>
          <cell r="L895" t="str">
            <v>CORPORATE</v>
          </cell>
        </row>
        <row r="896">
          <cell r="A896" t="str">
            <v>PJ9</v>
          </cell>
          <cell r="B896" t="str">
            <v>PJ9-10-A-AZ-03O-050</v>
          </cell>
          <cell r="C896">
            <v>981</v>
          </cell>
          <cell r="D896">
            <v>5412</v>
          </cell>
          <cell r="F896" t="str">
            <v>General/Legal</v>
          </cell>
          <cell r="G896" t="str">
            <v>BU-901</v>
          </cell>
          <cell r="H896" t="str">
            <v>CORPORATE LANDFILLS</v>
          </cell>
          <cell r="I896" t="str">
            <v>CORP LF</v>
          </cell>
          <cell r="J896" t="str">
            <v>CORPORATE LANDFILL DISTRICT</v>
          </cell>
          <cell r="K896" t="str">
            <v>CORPORATE</v>
          </cell>
          <cell r="L896" t="str">
            <v>CORPORATE</v>
          </cell>
        </row>
        <row r="897">
          <cell r="A897" t="str">
            <v>PK1</v>
          </cell>
          <cell r="B897" t="str">
            <v>PK1-10-A-AZ-03O-050</v>
          </cell>
          <cell r="C897">
            <v>982</v>
          </cell>
          <cell r="D897">
            <v>5413</v>
          </cell>
          <cell r="F897" t="str">
            <v>HWH Properties, FL</v>
          </cell>
          <cell r="G897" t="str">
            <v>BU-901</v>
          </cell>
          <cell r="H897" t="str">
            <v>CORPORATE LANDFILLS</v>
          </cell>
          <cell r="I897" t="str">
            <v>CORP LF</v>
          </cell>
          <cell r="J897" t="str">
            <v>CORPORATE LANDFILL DISTRICT</v>
          </cell>
          <cell r="K897" t="str">
            <v>CORPORATE</v>
          </cell>
          <cell r="L897" t="str">
            <v>CORPORATE</v>
          </cell>
        </row>
        <row r="898">
          <cell r="A898" t="str">
            <v>PK5</v>
          </cell>
          <cell r="B898" t="str">
            <v>PK5-10-A-AZ-03O-050</v>
          </cell>
          <cell r="C898">
            <v>983</v>
          </cell>
          <cell r="D898">
            <v>5414</v>
          </cell>
          <cell r="F898" t="str">
            <v>Keystone, PA</v>
          </cell>
          <cell r="G898" t="str">
            <v>BU-901</v>
          </cell>
          <cell r="H898" t="str">
            <v>CORPORATE LANDFILLS</v>
          </cell>
          <cell r="I898" t="str">
            <v>CORP LF</v>
          </cell>
          <cell r="J898" t="str">
            <v>CORPORATE LANDFILL DISTRICT</v>
          </cell>
          <cell r="K898" t="str">
            <v>CORPORATE</v>
          </cell>
          <cell r="L898" t="str">
            <v>CORPORATE</v>
          </cell>
        </row>
        <row r="899">
          <cell r="A899" t="str">
            <v>PL0</v>
          </cell>
          <cell r="B899" t="str">
            <v>PL0-10-A-AZ-03O-050</v>
          </cell>
          <cell r="C899">
            <v>984</v>
          </cell>
          <cell r="D899">
            <v>5415</v>
          </cell>
          <cell r="F899" t="str">
            <v>LFG-Livingston (ADSI)</v>
          </cell>
          <cell r="G899" t="str">
            <v>BU-901</v>
          </cell>
          <cell r="H899" t="str">
            <v>CORPORATE LANDFILLS</v>
          </cell>
          <cell r="I899" t="str">
            <v>CORP LF</v>
          </cell>
          <cell r="J899" t="str">
            <v>CORPORATE LANDFILL DISTRICT</v>
          </cell>
          <cell r="K899" t="str">
            <v>CORPORATE</v>
          </cell>
          <cell r="L899" t="str">
            <v>CORPORATE</v>
          </cell>
        </row>
        <row r="900">
          <cell r="A900" t="str">
            <v>PL1</v>
          </cell>
          <cell r="B900" t="str">
            <v>PL1-10-A-AZ-03O-050</v>
          </cell>
          <cell r="C900">
            <v>985</v>
          </cell>
          <cell r="D900">
            <v>5416</v>
          </cell>
          <cell r="F900" t="str">
            <v>LFG-Wheatland (ADSI)</v>
          </cell>
          <cell r="G900" t="str">
            <v>BU-901</v>
          </cell>
          <cell r="H900" t="str">
            <v>CORPORATE LANDFILLS</v>
          </cell>
          <cell r="I900" t="str">
            <v>CORP LF</v>
          </cell>
          <cell r="J900" t="str">
            <v>CORPORATE LANDFILL DISTRICT</v>
          </cell>
          <cell r="K900" t="str">
            <v>CORPORATE</v>
          </cell>
          <cell r="L900" t="str">
            <v>CORPORATE</v>
          </cell>
        </row>
        <row r="901">
          <cell r="A901" t="str">
            <v>PL4</v>
          </cell>
          <cell r="B901" t="str">
            <v>PL4-10-A-AZ-03O-050</v>
          </cell>
          <cell r="C901">
            <v>986</v>
          </cell>
          <cell r="D901">
            <v>5417</v>
          </cell>
          <cell r="F901" t="str">
            <v>Livingston (ADSI)</v>
          </cell>
          <cell r="G901" t="str">
            <v>BU-901</v>
          </cell>
          <cell r="H901" t="str">
            <v>CORPORATE LANDFILLS</v>
          </cell>
          <cell r="I901" t="str">
            <v>CORP LF</v>
          </cell>
          <cell r="J901" t="str">
            <v>CORPORATE LANDFILL DISTRICT</v>
          </cell>
          <cell r="K901" t="str">
            <v>CORPORATE</v>
          </cell>
          <cell r="L901" t="str">
            <v>CORPORATE</v>
          </cell>
        </row>
        <row r="902">
          <cell r="A902" t="str">
            <v>PL6</v>
          </cell>
          <cell r="B902" t="str">
            <v>PL6-10-A-AZ-03O-050</v>
          </cell>
          <cell r="C902">
            <v>987</v>
          </cell>
          <cell r="D902">
            <v>5418</v>
          </cell>
          <cell r="F902" t="str">
            <v>Miami County, OH</v>
          </cell>
          <cell r="G902" t="str">
            <v>BU-901</v>
          </cell>
          <cell r="H902" t="str">
            <v>CORPORATE LANDFILLS</v>
          </cell>
          <cell r="I902" t="str">
            <v>CORP LF</v>
          </cell>
          <cell r="J902" t="str">
            <v>CORPORATE LANDFILL DISTRICT</v>
          </cell>
          <cell r="K902" t="str">
            <v>CORPORATE</v>
          </cell>
          <cell r="L902" t="str">
            <v>CORPORATE</v>
          </cell>
        </row>
        <row r="903">
          <cell r="A903" t="str">
            <v>PL7</v>
          </cell>
          <cell r="B903" t="str">
            <v>PL7-10-A-AZ-03O-050</v>
          </cell>
          <cell r="C903">
            <v>988</v>
          </cell>
          <cell r="D903">
            <v>5419</v>
          </cell>
          <cell r="F903" t="str">
            <v>New 104E Assume 1</v>
          </cell>
          <cell r="G903" t="str">
            <v>BU-901</v>
          </cell>
          <cell r="H903" t="str">
            <v>CORPORATE LANDFILLS</v>
          </cell>
          <cell r="I903" t="str">
            <v>CORP LF</v>
          </cell>
          <cell r="J903" t="str">
            <v>CORPORATE LANDFILL DISTRICT</v>
          </cell>
          <cell r="K903" t="str">
            <v>CORPORATE</v>
          </cell>
          <cell r="L903" t="str">
            <v>CORPORATE</v>
          </cell>
        </row>
        <row r="904">
          <cell r="A904" t="str">
            <v>PL8</v>
          </cell>
          <cell r="B904" t="str">
            <v>PL8-10-A-AZ-03O-050</v>
          </cell>
          <cell r="C904">
            <v>989</v>
          </cell>
          <cell r="D904">
            <v>5420</v>
          </cell>
          <cell r="F904" t="str">
            <v>Norfolk/CRD</v>
          </cell>
          <cell r="G904" t="str">
            <v>BU-901</v>
          </cell>
          <cell r="H904" t="str">
            <v>CORPORATE LANDFILLS</v>
          </cell>
          <cell r="I904" t="str">
            <v>CORP LF</v>
          </cell>
          <cell r="J904" t="str">
            <v>CORPORATE LANDFILL DISTRICT</v>
          </cell>
          <cell r="K904" t="str">
            <v>CORPORATE</v>
          </cell>
          <cell r="L904" t="str">
            <v>CORPORATE</v>
          </cell>
        </row>
        <row r="905">
          <cell r="A905" t="str">
            <v>PL9</v>
          </cell>
          <cell r="B905" t="str">
            <v>PL9-10-A-AZ-03O-050</v>
          </cell>
          <cell r="C905">
            <v>990</v>
          </cell>
          <cell r="D905">
            <v>5421</v>
          </cell>
          <cell r="F905" t="str">
            <v>Northfork (ADSI)</v>
          </cell>
          <cell r="G905" t="str">
            <v>BU-901</v>
          </cell>
          <cell r="H905" t="str">
            <v>CORPORATE LANDFILLS</v>
          </cell>
          <cell r="I905" t="str">
            <v>CORP LF</v>
          </cell>
          <cell r="J905" t="str">
            <v>CORPORATE LANDFILL DISTRICT</v>
          </cell>
          <cell r="K905" t="str">
            <v>CORPORATE</v>
          </cell>
          <cell r="L905" t="str">
            <v>CORPORATE</v>
          </cell>
        </row>
        <row r="906">
          <cell r="A906" t="str">
            <v>PM4</v>
          </cell>
          <cell r="B906" t="str">
            <v>PM4-10-A-AZ-03O-050</v>
          </cell>
          <cell r="C906">
            <v>991</v>
          </cell>
          <cell r="D906">
            <v>5422</v>
          </cell>
          <cell r="F906" t="str">
            <v>Plainville</v>
          </cell>
          <cell r="G906" t="str">
            <v>BU-901</v>
          </cell>
          <cell r="H906" t="str">
            <v>CORPORATE LANDFILLS</v>
          </cell>
          <cell r="I906" t="str">
            <v>CORP LF</v>
          </cell>
          <cell r="J906" t="str">
            <v>CORPORATE LANDFILL DISTRICT</v>
          </cell>
          <cell r="K906" t="str">
            <v>CORPORATE</v>
          </cell>
          <cell r="L906" t="str">
            <v>CORPORATE</v>
          </cell>
        </row>
        <row r="907">
          <cell r="A907" t="str">
            <v>PM5</v>
          </cell>
          <cell r="B907" t="str">
            <v>PM5-10-A-AZ-03O-050</v>
          </cell>
          <cell r="C907">
            <v>992</v>
          </cell>
          <cell r="D907">
            <v>5423</v>
          </cell>
          <cell r="F907" t="str">
            <v>Plainville, MA</v>
          </cell>
          <cell r="G907" t="str">
            <v>BU-901</v>
          </cell>
          <cell r="H907" t="str">
            <v>CORPORATE LANDFILLS</v>
          </cell>
          <cell r="I907" t="str">
            <v>CORP LF</v>
          </cell>
          <cell r="J907" t="str">
            <v>CORPORATE LANDFILL DISTRICT</v>
          </cell>
          <cell r="K907" t="str">
            <v>CORPORATE</v>
          </cell>
          <cell r="L907" t="str">
            <v>CORPORATE</v>
          </cell>
        </row>
        <row r="908">
          <cell r="A908" t="str">
            <v>PM6</v>
          </cell>
          <cell r="B908" t="str">
            <v>PM6-10-A-AZ-03O-050</v>
          </cell>
          <cell r="C908">
            <v>993</v>
          </cell>
          <cell r="D908">
            <v>5424</v>
          </cell>
          <cell r="F908" t="str">
            <v>Powell Rd, OH</v>
          </cell>
          <cell r="G908" t="str">
            <v>BU-901</v>
          </cell>
          <cell r="H908" t="str">
            <v>CORPORATE LANDFILLS</v>
          </cell>
          <cell r="I908" t="str">
            <v>CORP LF</v>
          </cell>
          <cell r="J908" t="str">
            <v>CORPORATE LANDFILL DISTRICT</v>
          </cell>
          <cell r="K908" t="str">
            <v>CORPORATE</v>
          </cell>
          <cell r="L908" t="str">
            <v>CORPORATE</v>
          </cell>
        </row>
        <row r="909">
          <cell r="A909" t="str">
            <v>PN0</v>
          </cell>
          <cell r="B909" t="str">
            <v>PN0-10-A-AZ-03O-050</v>
          </cell>
          <cell r="C909">
            <v>994</v>
          </cell>
          <cell r="D909">
            <v>5425</v>
          </cell>
          <cell r="F909" t="str">
            <v>RC Miller (ADSI)</v>
          </cell>
          <cell r="G909" t="str">
            <v>BU-901</v>
          </cell>
          <cell r="H909" t="str">
            <v>CORPORATE LANDFILLS</v>
          </cell>
          <cell r="I909" t="str">
            <v>CORP LF</v>
          </cell>
          <cell r="J909" t="str">
            <v>CORPORATE LANDFILL DISTRICT</v>
          </cell>
          <cell r="K909" t="str">
            <v>CORPORATE</v>
          </cell>
          <cell r="L909" t="str">
            <v>CORPORATE</v>
          </cell>
        </row>
        <row r="910">
          <cell r="A910" t="str">
            <v>PN4</v>
          </cell>
          <cell r="B910" t="str">
            <v>PN4-10-A-AZ-03O-050</v>
          </cell>
          <cell r="C910">
            <v>995</v>
          </cell>
          <cell r="D910">
            <v>5426</v>
          </cell>
          <cell r="F910" t="str">
            <v>Rowley</v>
          </cell>
          <cell r="G910" t="str">
            <v>BU-901</v>
          </cell>
          <cell r="H910" t="str">
            <v>CORPORATE LANDFILLS</v>
          </cell>
          <cell r="I910" t="str">
            <v>CORP LF</v>
          </cell>
          <cell r="J910" t="str">
            <v>CORPORATE LANDFILL DISTRICT</v>
          </cell>
          <cell r="K910" t="str">
            <v>CORPORATE</v>
          </cell>
          <cell r="L910" t="str">
            <v>CORPORATE</v>
          </cell>
        </row>
        <row r="911">
          <cell r="A911" t="str">
            <v>PN5</v>
          </cell>
          <cell r="B911" t="str">
            <v>PN5-10-A-AZ-03O-050</v>
          </cell>
          <cell r="C911">
            <v>996</v>
          </cell>
          <cell r="D911">
            <v>5427</v>
          </cell>
          <cell r="F911" t="str">
            <v>Roxana (Cahokia Rd LF)</v>
          </cell>
          <cell r="G911" t="str">
            <v>BU-901</v>
          </cell>
          <cell r="H911" t="str">
            <v>CORPORATE LANDFILLS</v>
          </cell>
          <cell r="I911" t="str">
            <v>CORP LF</v>
          </cell>
          <cell r="J911" t="str">
            <v>CORPORATE LANDFILL DISTRICT</v>
          </cell>
          <cell r="K911" t="str">
            <v>CORPORATE</v>
          </cell>
          <cell r="L911" t="str">
            <v>CORPORATE</v>
          </cell>
        </row>
        <row r="912">
          <cell r="A912" t="str">
            <v>PN7</v>
          </cell>
          <cell r="B912" t="str">
            <v>PN7-10-A-AZ-03O-050</v>
          </cell>
          <cell r="C912">
            <v>997</v>
          </cell>
          <cell r="D912">
            <v>5428</v>
          </cell>
          <cell r="F912" t="str">
            <v>Saline Cty (Liberty)</v>
          </cell>
          <cell r="G912" t="str">
            <v>BU-901</v>
          </cell>
          <cell r="H912" t="str">
            <v>CORPORATE LANDFILLS</v>
          </cell>
          <cell r="I912" t="str">
            <v>CORP LF</v>
          </cell>
          <cell r="J912" t="str">
            <v>CORPORATE LANDFILL DISTRICT</v>
          </cell>
          <cell r="K912" t="str">
            <v>CORPORATE</v>
          </cell>
          <cell r="L912" t="str">
            <v>CORPORATE</v>
          </cell>
        </row>
        <row r="913">
          <cell r="A913" t="str">
            <v>PN8</v>
          </cell>
          <cell r="B913" t="str">
            <v>PN8-10-A-AZ-03O-050</v>
          </cell>
          <cell r="C913">
            <v>998</v>
          </cell>
          <cell r="D913">
            <v>5429</v>
          </cell>
          <cell r="F913" t="str">
            <v>Schaeffer, MA</v>
          </cell>
          <cell r="G913" t="str">
            <v>BU-901</v>
          </cell>
          <cell r="H913" t="str">
            <v>CORPORATE LANDFILLS</v>
          </cell>
          <cell r="I913" t="str">
            <v>CORP LF</v>
          </cell>
          <cell r="J913" t="str">
            <v>CORPORATE LANDFILL DISTRICT</v>
          </cell>
          <cell r="K913" t="str">
            <v>CORPORATE</v>
          </cell>
          <cell r="L913" t="str">
            <v>CORPORATE</v>
          </cell>
        </row>
        <row r="914">
          <cell r="A914" t="str">
            <v>PO1</v>
          </cell>
          <cell r="B914" t="str">
            <v>PO1-10-A-AZ-03O-050</v>
          </cell>
          <cell r="C914">
            <v>999</v>
          </cell>
          <cell r="D914">
            <v>5430</v>
          </cell>
          <cell r="F914" t="str">
            <v>Sinclair Paint (Commerce)</v>
          </cell>
          <cell r="G914" t="str">
            <v>BU-901</v>
          </cell>
          <cell r="H914" t="str">
            <v>CORPORATE LANDFILLS</v>
          </cell>
          <cell r="I914" t="str">
            <v>CORP LF</v>
          </cell>
          <cell r="J914" t="str">
            <v>CORPORATE LANDFILL DISTRICT</v>
          </cell>
          <cell r="K914" t="str">
            <v>CORPORATE</v>
          </cell>
          <cell r="L914" t="str">
            <v>CORPORATE</v>
          </cell>
        </row>
        <row r="915">
          <cell r="A915" t="str">
            <v>PO4</v>
          </cell>
          <cell r="B915" t="str">
            <v>PO4-10-A-AZ-03O-050</v>
          </cell>
          <cell r="C915">
            <v>1000</v>
          </cell>
          <cell r="D915">
            <v>5431</v>
          </cell>
          <cell r="F915" t="str">
            <v>Taylor Rd, FL</v>
          </cell>
          <cell r="G915" t="str">
            <v>BU-901</v>
          </cell>
          <cell r="H915" t="str">
            <v>CORPORATE LANDFILLS</v>
          </cell>
          <cell r="I915" t="str">
            <v>CORP LF</v>
          </cell>
          <cell r="J915" t="str">
            <v>CORPORATE LANDFILL DISTRICT</v>
          </cell>
          <cell r="K915" t="str">
            <v>CORPORATE</v>
          </cell>
          <cell r="L915" t="str">
            <v>CORPORATE</v>
          </cell>
        </row>
        <row r="916">
          <cell r="A916" t="str">
            <v>PO5</v>
          </cell>
          <cell r="B916" t="str">
            <v>PO5-10-A-AZ-03O-050</v>
          </cell>
          <cell r="C916">
            <v>1001</v>
          </cell>
          <cell r="D916">
            <v>5432</v>
          </cell>
          <cell r="F916" t="str">
            <v>Tri County (Laidlaw site)</v>
          </cell>
          <cell r="G916" t="str">
            <v>BU-901</v>
          </cell>
          <cell r="H916" t="str">
            <v>CORPORATE LANDFILLS</v>
          </cell>
          <cell r="I916" t="str">
            <v>CORP LF</v>
          </cell>
          <cell r="J916" t="str">
            <v>CORPORATE LANDFILL DISTRICT</v>
          </cell>
          <cell r="K916" t="str">
            <v>CORPORATE</v>
          </cell>
          <cell r="L916" t="str">
            <v>CORPORATE</v>
          </cell>
        </row>
        <row r="917">
          <cell r="A917" t="str">
            <v>PO8</v>
          </cell>
          <cell r="B917" t="str">
            <v>PO8-10-A-AZ-03O-050</v>
          </cell>
          <cell r="C917">
            <v>1002</v>
          </cell>
          <cell r="D917">
            <v>5433</v>
          </cell>
          <cell r="F917" t="str">
            <v>Wyandot (ADSI)</v>
          </cell>
          <cell r="G917" t="str">
            <v>BU-901</v>
          </cell>
          <cell r="H917" t="str">
            <v>CORPORATE LANDFILLS</v>
          </cell>
          <cell r="I917" t="str">
            <v>CORP LF</v>
          </cell>
          <cell r="J917" t="str">
            <v>CORPORATE LANDFILL DISTRICT</v>
          </cell>
          <cell r="K917" t="str">
            <v>CORPORATE</v>
          </cell>
          <cell r="L917" t="str">
            <v>CORPORATE</v>
          </cell>
        </row>
        <row r="918">
          <cell r="A918" t="str">
            <v>PO9</v>
          </cell>
          <cell r="B918" t="str">
            <v>PO9-10-A-AZ-03O-050</v>
          </cell>
          <cell r="C918">
            <v>1003</v>
          </cell>
          <cell r="D918">
            <v>5434</v>
          </cell>
          <cell r="F918" t="str">
            <v>Florida Petroleum Processors</v>
          </cell>
          <cell r="G918" t="str">
            <v>BU-901</v>
          </cell>
          <cell r="H918" t="str">
            <v>CORPORATE LANDFILLS</v>
          </cell>
          <cell r="I918" t="str">
            <v>CORP LF</v>
          </cell>
          <cell r="J918" t="str">
            <v>CORPORATE LANDFILL DISTRICT</v>
          </cell>
          <cell r="K918" t="str">
            <v>CORPORATE</v>
          </cell>
          <cell r="L918" t="str">
            <v>CORPORATE</v>
          </cell>
        </row>
        <row r="919">
          <cell r="A919" t="str">
            <v>PQ0</v>
          </cell>
          <cell r="B919" t="str">
            <v>PQ0-10-A-AZ-03O-050</v>
          </cell>
          <cell r="C919">
            <v>1004</v>
          </cell>
          <cell r="D919">
            <v>5435</v>
          </cell>
          <cell r="F919" t="str">
            <v>Pike Road</v>
          </cell>
          <cell r="G919" t="str">
            <v>BU-901</v>
          </cell>
          <cell r="H919" t="str">
            <v>CORPORATE LANDFILLS</v>
          </cell>
          <cell r="I919" t="str">
            <v>CORP LF</v>
          </cell>
          <cell r="J919" t="str">
            <v>CORPORATE LANDFILL DISTRICT</v>
          </cell>
          <cell r="K919" t="str">
            <v>CORPORATE</v>
          </cell>
          <cell r="L919" t="str">
            <v>CORPORATE</v>
          </cell>
        </row>
        <row r="920">
          <cell r="A920" t="str">
            <v>PQ1</v>
          </cell>
          <cell r="B920" t="str">
            <v>PQ1-10-A-AZ-03O-050</v>
          </cell>
          <cell r="C920">
            <v>1005</v>
          </cell>
          <cell r="D920">
            <v>5436</v>
          </cell>
          <cell r="F920" t="str">
            <v>Bi State Disposal (IL)</v>
          </cell>
          <cell r="G920" t="str">
            <v>BU-901</v>
          </cell>
          <cell r="H920" t="str">
            <v>CORPORATE LANDFILLS</v>
          </cell>
          <cell r="I920" t="str">
            <v>CORP LF</v>
          </cell>
          <cell r="J920" t="str">
            <v>CORPORATE LANDFILL DISTRICT</v>
          </cell>
          <cell r="K920" t="str">
            <v>CORPORATE</v>
          </cell>
          <cell r="L920" t="str">
            <v>CORPORATE</v>
          </cell>
        </row>
        <row r="921">
          <cell r="A921" t="str">
            <v>QT0</v>
          </cell>
          <cell r="B921" t="str">
            <v>QT0-10-A-AZ-3PO-050</v>
          </cell>
          <cell r="C921">
            <v>1201</v>
          </cell>
          <cell r="D921">
            <v>5437</v>
          </cell>
          <cell r="F921" t="str">
            <v>Folcroft Landfill</v>
          </cell>
          <cell r="G921" t="str">
            <v>BU-901</v>
          </cell>
          <cell r="H921" t="str">
            <v>CORPORATE LANDFILLS</v>
          </cell>
          <cell r="I921" t="str">
            <v>CORP LF</v>
          </cell>
          <cell r="J921" t="str">
            <v>CORPORATE LANDFILL DISTRICT</v>
          </cell>
          <cell r="K921" t="str">
            <v>CORPORATE</v>
          </cell>
          <cell r="L921" t="str">
            <v>CORPORATE</v>
          </cell>
        </row>
        <row r="922">
          <cell r="A922" t="str">
            <v>QT1</v>
          </cell>
          <cell r="B922" t="str">
            <v>QT1-10-A-AZ-3PO-050</v>
          </cell>
          <cell r="C922">
            <v>1202</v>
          </cell>
          <cell r="D922">
            <v>5438</v>
          </cell>
          <cell r="F922" t="str">
            <v>Alltift LF, NY</v>
          </cell>
          <cell r="G922" t="str">
            <v>BU-901</v>
          </cell>
          <cell r="H922" t="str">
            <v>CORPORATE LANDFILLS</v>
          </cell>
          <cell r="I922" t="str">
            <v>CORP LF</v>
          </cell>
          <cell r="J922" t="str">
            <v>CORPORATE LANDFILL DISTRICT</v>
          </cell>
          <cell r="K922" t="str">
            <v>CORPORATE</v>
          </cell>
          <cell r="L922" t="str">
            <v>CORPORATE</v>
          </cell>
        </row>
        <row r="923">
          <cell r="A923" t="str">
            <v>QT2</v>
          </cell>
          <cell r="B923" t="str">
            <v>QT2-10-A-AZ-3PO-050</v>
          </cell>
          <cell r="C923">
            <v>1203</v>
          </cell>
          <cell r="D923">
            <v>5439</v>
          </cell>
          <cell r="F923" t="str">
            <v>Burns Hill RD, NH</v>
          </cell>
          <cell r="G923" t="str">
            <v>BU-901</v>
          </cell>
          <cell r="H923" t="str">
            <v>CORPORATE LANDFILLS</v>
          </cell>
          <cell r="I923" t="str">
            <v>CORP LF</v>
          </cell>
          <cell r="J923" t="str">
            <v>CORPORATE LANDFILL DISTRICT</v>
          </cell>
          <cell r="K923" t="str">
            <v>CORPORATE</v>
          </cell>
          <cell r="L923" t="str">
            <v>CORPORATE</v>
          </cell>
        </row>
        <row r="924">
          <cell r="A924" t="str">
            <v>QT3</v>
          </cell>
          <cell r="B924" t="str">
            <v>QT3-10-A-AZ-3PO-050</v>
          </cell>
          <cell r="C924">
            <v>1204</v>
          </cell>
          <cell r="D924">
            <v>5440</v>
          </cell>
          <cell r="F924" t="str">
            <v>Center Hill, OH</v>
          </cell>
          <cell r="G924" t="str">
            <v>BU-901</v>
          </cell>
          <cell r="H924" t="str">
            <v>CORPORATE LANDFILLS</v>
          </cell>
          <cell r="I924" t="str">
            <v>CORP LF</v>
          </cell>
          <cell r="J924" t="str">
            <v>CORPORATE LANDFILL DISTRICT</v>
          </cell>
          <cell r="K924" t="str">
            <v>CORPORATE</v>
          </cell>
          <cell r="L924" t="str">
            <v>CORPORATE</v>
          </cell>
        </row>
        <row r="925">
          <cell r="A925" t="str">
            <v>QT4</v>
          </cell>
          <cell r="B925" t="str">
            <v>QT4-10-A-AZ-3PO-050</v>
          </cell>
          <cell r="C925">
            <v>1205</v>
          </cell>
          <cell r="D925">
            <v>5441</v>
          </cell>
          <cell r="F925" t="str">
            <v>Cercla Transaction (104e)</v>
          </cell>
          <cell r="G925" t="str">
            <v>BU-901</v>
          </cell>
          <cell r="H925" t="str">
            <v>CORPORATE LANDFILLS</v>
          </cell>
          <cell r="I925" t="str">
            <v>CORP LF</v>
          </cell>
          <cell r="J925" t="str">
            <v>CORPORATE LANDFILL DISTRICT</v>
          </cell>
          <cell r="K925" t="str">
            <v>CORPORATE</v>
          </cell>
          <cell r="L925" t="str">
            <v>CORPORATE</v>
          </cell>
        </row>
        <row r="926">
          <cell r="A926" t="str">
            <v>QT5</v>
          </cell>
          <cell r="B926" t="str">
            <v>QT5-10-A-AZ-3PO-050</v>
          </cell>
          <cell r="C926">
            <v>1206</v>
          </cell>
          <cell r="D926">
            <v>5442</v>
          </cell>
          <cell r="F926" t="str">
            <v>Combe LF North</v>
          </cell>
          <cell r="G926" t="str">
            <v>BU-901</v>
          </cell>
          <cell r="H926" t="str">
            <v>CORPORATE LANDFILLS</v>
          </cell>
          <cell r="I926" t="str">
            <v>CORP LF</v>
          </cell>
          <cell r="J926" t="str">
            <v>CORPORATE LANDFILL DISTRICT</v>
          </cell>
          <cell r="K926" t="str">
            <v>CORPORATE</v>
          </cell>
          <cell r="L926" t="str">
            <v>CORPORATE</v>
          </cell>
        </row>
        <row r="927">
          <cell r="A927" t="str">
            <v>QT6</v>
          </cell>
          <cell r="B927" t="str">
            <v>QT6-10-A-AZ-3PO-050</v>
          </cell>
          <cell r="C927">
            <v>1207</v>
          </cell>
          <cell r="D927">
            <v>5443</v>
          </cell>
          <cell r="F927" t="str">
            <v>Breslube</v>
          </cell>
          <cell r="G927" t="str">
            <v>BU-901</v>
          </cell>
          <cell r="H927" t="str">
            <v>CORPORATE LANDFILLS</v>
          </cell>
          <cell r="I927" t="str">
            <v>CORP LF</v>
          </cell>
          <cell r="J927" t="str">
            <v>CORPORATE LANDFILL DISTRICT</v>
          </cell>
          <cell r="K927" t="str">
            <v>CORPORATE</v>
          </cell>
          <cell r="L927" t="str">
            <v>CORPORATE</v>
          </cell>
        </row>
        <row r="928">
          <cell r="A928" t="str">
            <v>QT7</v>
          </cell>
          <cell r="B928" t="str">
            <v>QT7-10-A-AZ-3PO-050</v>
          </cell>
          <cell r="C928">
            <v>1208</v>
          </cell>
          <cell r="D928">
            <v>5444</v>
          </cell>
          <cell r="F928" t="str">
            <v>Crymes LF, GA</v>
          </cell>
          <cell r="G928" t="str">
            <v>BU-901</v>
          </cell>
          <cell r="H928" t="str">
            <v>CORPORATE LANDFILLS</v>
          </cell>
          <cell r="I928" t="str">
            <v>CORP LF</v>
          </cell>
          <cell r="J928" t="str">
            <v>CORPORATE LANDFILL DISTRICT</v>
          </cell>
          <cell r="K928" t="str">
            <v>CORPORATE</v>
          </cell>
          <cell r="L928" t="str">
            <v>CORPORATE</v>
          </cell>
        </row>
        <row r="929">
          <cell r="A929" t="str">
            <v>QT8</v>
          </cell>
          <cell r="B929" t="str">
            <v>QT8-10-A-AZ-3PO-050</v>
          </cell>
          <cell r="C929">
            <v>1209</v>
          </cell>
          <cell r="D929">
            <v>5445</v>
          </cell>
          <cell r="F929" t="str">
            <v>Danmark</v>
          </cell>
          <cell r="G929" t="str">
            <v>BU-901</v>
          </cell>
          <cell r="H929" t="str">
            <v>CORPORATE LANDFILLS</v>
          </cell>
          <cell r="I929" t="str">
            <v>CORP LF</v>
          </cell>
          <cell r="J929" t="str">
            <v>CORPORATE LANDFILL DISTRICT</v>
          </cell>
          <cell r="K929" t="str">
            <v>CORPORATE</v>
          </cell>
          <cell r="L929" t="str">
            <v>CORPORATE</v>
          </cell>
        </row>
        <row r="930">
          <cell r="A930" t="str">
            <v>QT9</v>
          </cell>
          <cell r="B930" t="str">
            <v>QT9-10-A-AZ-3PO-050</v>
          </cell>
          <cell r="C930">
            <v>1210</v>
          </cell>
          <cell r="D930">
            <v>5446</v>
          </cell>
          <cell r="F930" t="str">
            <v>Estes, AZ</v>
          </cell>
          <cell r="G930" t="str">
            <v>BU-901</v>
          </cell>
          <cell r="H930" t="str">
            <v>CORPORATE LANDFILLS</v>
          </cell>
          <cell r="I930" t="str">
            <v>CORP LF</v>
          </cell>
          <cell r="J930" t="str">
            <v>CORPORATE LANDFILL DISTRICT</v>
          </cell>
          <cell r="K930" t="str">
            <v>CORPORATE</v>
          </cell>
          <cell r="L930" t="str">
            <v>CORPORATE</v>
          </cell>
        </row>
        <row r="931">
          <cell r="A931" t="str">
            <v>QU0</v>
          </cell>
          <cell r="B931" t="str">
            <v>QU0-10-A-AZ-3PO-050</v>
          </cell>
          <cell r="C931">
            <v>1211</v>
          </cell>
          <cell r="D931">
            <v>5447</v>
          </cell>
          <cell r="F931" t="str">
            <v>Grace Mine</v>
          </cell>
          <cell r="G931" t="str">
            <v>BU-901</v>
          </cell>
          <cell r="H931" t="str">
            <v>CORPORATE LANDFILLS</v>
          </cell>
          <cell r="I931" t="str">
            <v>CORP LF</v>
          </cell>
          <cell r="J931" t="str">
            <v>CORPORATE LANDFILL DISTRICT</v>
          </cell>
          <cell r="K931" t="str">
            <v>CORPORATE</v>
          </cell>
          <cell r="L931" t="str">
            <v>CORPORATE</v>
          </cell>
        </row>
        <row r="932">
          <cell r="A932" t="str">
            <v>QU1</v>
          </cell>
          <cell r="B932" t="str">
            <v>QU1-10-A-AZ-3PO-050</v>
          </cell>
          <cell r="C932">
            <v>1212</v>
          </cell>
          <cell r="D932">
            <v>5448</v>
          </cell>
          <cell r="F932" t="str">
            <v>Pelham</v>
          </cell>
          <cell r="G932" t="str">
            <v>BU-901</v>
          </cell>
          <cell r="H932" t="str">
            <v>CORPORATE LANDFILLS</v>
          </cell>
          <cell r="I932" t="str">
            <v>CORP LF</v>
          </cell>
          <cell r="J932" t="str">
            <v>CORPORATE LANDFILL DISTRICT</v>
          </cell>
          <cell r="K932" t="str">
            <v>CORPORATE</v>
          </cell>
          <cell r="L932" t="str">
            <v>CORPORATE</v>
          </cell>
        </row>
        <row r="933">
          <cell r="A933" t="str">
            <v>QU2</v>
          </cell>
          <cell r="B933" t="str">
            <v>QU2-10-A-AZ-3PO-050</v>
          </cell>
          <cell r="C933">
            <v>1213</v>
          </cell>
          <cell r="D933">
            <v>5449</v>
          </cell>
          <cell r="F933" t="str">
            <v>Gems LF, NJ</v>
          </cell>
          <cell r="G933" t="str">
            <v>BU-901</v>
          </cell>
          <cell r="H933" t="str">
            <v>CORPORATE LANDFILLS</v>
          </cell>
          <cell r="I933" t="str">
            <v>CORP LF</v>
          </cell>
          <cell r="J933" t="str">
            <v>CORPORATE LANDFILL DISTRICT</v>
          </cell>
          <cell r="K933" t="str">
            <v>CORPORATE</v>
          </cell>
          <cell r="L933" t="str">
            <v>CORPORATE</v>
          </cell>
        </row>
        <row r="934">
          <cell r="A934" t="str">
            <v>QU3</v>
          </cell>
          <cell r="B934" t="str">
            <v>QU3-10-A-AZ-3PO-050</v>
          </cell>
          <cell r="C934">
            <v>1214</v>
          </cell>
          <cell r="D934">
            <v>5450</v>
          </cell>
          <cell r="F934" t="str">
            <v>Idaho Falls/Pocatella Props</v>
          </cell>
          <cell r="G934" t="str">
            <v>BU-901</v>
          </cell>
          <cell r="H934" t="str">
            <v>CORPORATE LANDFILLS</v>
          </cell>
          <cell r="I934" t="str">
            <v>CORP LF</v>
          </cell>
          <cell r="J934" t="str">
            <v>CORPORATE LANDFILL DISTRICT</v>
          </cell>
          <cell r="K934" t="str">
            <v>CORPORATE</v>
          </cell>
          <cell r="L934" t="str">
            <v>CORPORATE</v>
          </cell>
        </row>
        <row r="935">
          <cell r="A935" t="str">
            <v>QU4</v>
          </cell>
          <cell r="B935" t="str">
            <v>QU4-10-A-AZ-3PO-050</v>
          </cell>
          <cell r="C935">
            <v>1215</v>
          </cell>
          <cell r="D935">
            <v>5451</v>
          </cell>
          <cell r="F935" t="str">
            <v>Industrial Enterprises (Quad)</v>
          </cell>
          <cell r="G935" t="str">
            <v>BU-901</v>
          </cell>
          <cell r="H935" t="str">
            <v>CORPORATE LANDFILLS</v>
          </cell>
          <cell r="I935" t="str">
            <v>CORP LF</v>
          </cell>
          <cell r="J935" t="str">
            <v>CORPORATE LANDFILL DISTRICT</v>
          </cell>
          <cell r="K935" t="str">
            <v>CORPORATE</v>
          </cell>
          <cell r="L935" t="str">
            <v>CORPORATE</v>
          </cell>
        </row>
        <row r="936">
          <cell r="A936" t="str">
            <v>QU5</v>
          </cell>
          <cell r="B936" t="str">
            <v>QU5-10-A-AZ-3PO-050</v>
          </cell>
          <cell r="C936">
            <v>1216</v>
          </cell>
          <cell r="D936">
            <v>5452</v>
          </cell>
          <cell r="F936" t="str">
            <v>Orange Co., NY</v>
          </cell>
          <cell r="G936" t="str">
            <v>BU-901</v>
          </cell>
          <cell r="H936" t="str">
            <v>CORPORATE LANDFILLS</v>
          </cell>
          <cell r="I936" t="str">
            <v>CORP LF</v>
          </cell>
          <cell r="J936" t="str">
            <v>CORPORATE LANDFILL DISTRICT</v>
          </cell>
          <cell r="K936" t="str">
            <v>CORPORATE</v>
          </cell>
          <cell r="L936" t="str">
            <v>CORPORATE</v>
          </cell>
        </row>
        <row r="937">
          <cell r="A937" t="str">
            <v>QU6</v>
          </cell>
          <cell r="B937" t="str">
            <v>QU6-10-A-AZ-3PO-050</v>
          </cell>
          <cell r="C937">
            <v>1217</v>
          </cell>
          <cell r="D937">
            <v>5453</v>
          </cell>
          <cell r="F937" t="str">
            <v>SCP-Carlstadt, NJ</v>
          </cell>
          <cell r="G937" t="str">
            <v>BU-901</v>
          </cell>
          <cell r="H937" t="str">
            <v>CORPORATE LANDFILLS</v>
          </cell>
          <cell r="I937" t="str">
            <v>CORP LF</v>
          </cell>
          <cell r="J937" t="str">
            <v>CORPORATE LANDFILL DISTRICT</v>
          </cell>
          <cell r="K937" t="str">
            <v>CORPORATE</v>
          </cell>
          <cell r="L937" t="str">
            <v>CORPORATE</v>
          </cell>
        </row>
        <row r="938">
          <cell r="A938" t="str">
            <v>QU7</v>
          </cell>
          <cell r="B938" t="str">
            <v>QU7-10-A-AZ-3PO-050</v>
          </cell>
          <cell r="C938">
            <v>1218</v>
          </cell>
          <cell r="D938">
            <v>5454</v>
          </cell>
          <cell r="F938" t="str">
            <v>Doeboy, FL</v>
          </cell>
          <cell r="G938" t="str">
            <v>BU-901</v>
          </cell>
          <cell r="H938" t="str">
            <v>CORPORATE LANDFILLS</v>
          </cell>
          <cell r="I938" t="str">
            <v>CORP LF</v>
          </cell>
          <cell r="J938" t="str">
            <v>CORPORATE LANDFILL DISTRICT</v>
          </cell>
          <cell r="K938" t="str">
            <v>CORPORATE</v>
          </cell>
          <cell r="L938" t="str">
            <v>CORPORATE</v>
          </cell>
        </row>
        <row r="939">
          <cell r="A939" t="str">
            <v>QU8</v>
          </cell>
          <cell r="B939" t="str">
            <v>QU8-10-A-AZ-3PO-050</v>
          </cell>
          <cell r="C939">
            <v>1219</v>
          </cell>
          <cell r="D939">
            <v>5455</v>
          </cell>
          <cell r="F939" t="str">
            <v>Kim Stan LF</v>
          </cell>
          <cell r="G939" t="str">
            <v>BU-901</v>
          </cell>
          <cell r="H939" t="str">
            <v>CORPORATE LANDFILLS</v>
          </cell>
          <cell r="I939" t="str">
            <v>CORP LF</v>
          </cell>
          <cell r="J939" t="str">
            <v>CORPORATE LANDFILL DISTRICT</v>
          </cell>
          <cell r="K939" t="str">
            <v>CORPORATE</v>
          </cell>
          <cell r="L939" t="str">
            <v>CORPORATE</v>
          </cell>
        </row>
        <row r="940">
          <cell r="A940" t="str">
            <v>QU9</v>
          </cell>
          <cell r="B940" t="str">
            <v>QU9-10-A-AZ-3PO-050</v>
          </cell>
          <cell r="C940">
            <v>1220</v>
          </cell>
          <cell r="D940">
            <v>5456</v>
          </cell>
          <cell r="F940" t="str">
            <v>Mallard Lake Tort</v>
          </cell>
          <cell r="G940" t="str">
            <v>BU-901</v>
          </cell>
          <cell r="H940" t="str">
            <v>CORPORATE LANDFILLS</v>
          </cell>
          <cell r="I940" t="str">
            <v>CORP LF</v>
          </cell>
          <cell r="J940" t="str">
            <v>CORPORATE LANDFILL DISTRICT</v>
          </cell>
          <cell r="K940" t="str">
            <v>CORPORATE</v>
          </cell>
          <cell r="L940" t="str">
            <v>CORPORATE</v>
          </cell>
        </row>
        <row r="941">
          <cell r="A941" t="str">
            <v>QV0</v>
          </cell>
          <cell r="B941" t="str">
            <v>QV0-10-A-AZ-3PO-050</v>
          </cell>
          <cell r="C941">
            <v>1221</v>
          </cell>
          <cell r="D941">
            <v>5457</v>
          </cell>
          <cell r="F941" t="str">
            <v>NCR (Niagara Co Refuse) LF, NY</v>
          </cell>
          <cell r="G941" t="str">
            <v>BU-901</v>
          </cell>
          <cell r="H941" t="str">
            <v>CORPORATE LANDFILLS</v>
          </cell>
          <cell r="I941" t="str">
            <v>CORP LF</v>
          </cell>
          <cell r="J941" t="str">
            <v>CORPORATE LANDFILL DISTRICT</v>
          </cell>
          <cell r="K941" t="str">
            <v>CORPORATE</v>
          </cell>
          <cell r="L941" t="str">
            <v>CORPORATE</v>
          </cell>
        </row>
        <row r="942">
          <cell r="A942" t="str">
            <v>QV1</v>
          </cell>
          <cell r="B942" t="str">
            <v>QV1-10-A-AZ-3PO-050</v>
          </cell>
          <cell r="C942">
            <v>1222</v>
          </cell>
          <cell r="D942">
            <v>5458</v>
          </cell>
          <cell r="F942" t="str">
            <v>Oak Grove, LA</v>
          </cell>
          <cell r="G942" t="str">
            <v>BU-901</v>
          </cell>
          <cell r="H942" t="str">
            <v>CORPORATE LANDFILLS</v>
          </cell>
          <cell r="I942" t="str">
            <v>CORP LF</v>
          </cell>
          <cell r="J942" t="str">
            <v>CORPORATE LANDFILL DISTRICT</v>
          </cell>
          <cell r="K942" t="str">
            <v>CORPORATE</v>
          </cell>
          <cell r="L942" t="str">
            <v>CORPORATE</v>
          </cell>
        </row>
        <row r="943">
          <cell r="A943" t="str">
            <v>QV2</v>
          </cell>
          <cell r="B943" t="str">
            <v>QV2-10-A-AZ-3PO-050</v>
          </cell>
          <cell r="C943">
            <v>1223</v>
          </cell>
          <cell r="D943">
            <v>5459</v>
          </cell>
          <cell r="F943" t="str">
            <v>Pennsauken LF, NJ</v>
          </cell>
          <cell r="G943" t="str">
            <v>BU-901</v>
          </cell>
          <cell r="H943" t="str">
            <v>CORPORATE LANDFILLS</v>
          </cell>
          <cell r="I943" t="str">
            <v>CORP LF</v>
          </cell>
          <cell r="J943" t="str">
            <v>CORPORATE LANDFILL DISTRICT</v>
          </cell>
          <cell r="K943" t="str">
            <v>CORPORATE</v>
          </cell>
          <cell r="L943" t="str">
            <v>CORPORATE</v>
          </cell>
        </row>
        <row r="944">
          <cell r="A944" t="str">
            <v>QV3</v>
          </cell>
          <cell r="B944" t="str">
            <v>QV3-10-A-AZ-3PO-050</v>
          </cell>
          <cell r="C944">
            <v>1224</v>
          </cell>
          <cell r="D944">
            <v>5460</v>
          </cell>
          <cell r="F944" t="str">
            <v>Petroleum Products</v>
          </cell>
          <cell r="G944" t="str">
            <v>BU-901</v>
          </cell>
          <cell r="H944" t="str">
            <v>CORPORATE LANDFILLS</v>
          </cell>
          <cell r="I944" t="str">
            <v>CORP LF</v>
          </cell>
          <cell r="J944" t="str">
            <v>CORPORATE LANDFILL DISTRICT</v>
          </cell>
          <cell r="K944" t="str">
            <v>CORPORATE</v>
          </cell>
          <cell r="L944" t="str">
            <v>CORPORATE</v>
          </cell>
        </row>
        <row r="945">
          <cell r="A945" t="str">
            <v>QV4</v>
          </cell>
          <cell r="B945" t="str">
            <v>QV4-10-A-AZ-3PO-050</v>
          </cell>
          <cell r="C945">
            <v>1225</v>
          </cell>
          <cell r="D945">
            <v>5461</v>
          </cell>
          <cell r="F945" t="str">
            <v>Ponce</v>
          </cell>
          <cell r="G945" t="str">
            <v>BU-901</v>
          </cell>
          <cell r="H945" t="str">
            <v>CORPORATE LANDFILLS</v>
          </cell>
          <cell r="I945" t="str">
            <v>CORP LF</v>
          </cell>
          <cell r="J945" t="str">
            <v>CORPORATE LANDFILL DISTRICT</v>
          </cell>
          <cell r="K945" t="str">
            <v>CORPORATE</v>
          </cell>
          <cell r="L945" t="str">
            <v>CORPORATE</v>
          </cell>
        </row>
        <row r="946">
          <cell r="A946" t="str">
            <v>QV5</v>
          </cell>
          <cell r="B946" t="str">
            <v>QV5-10-A-AZ-3PO-050</v>
          </cell>
          <cell r="C946">
            <v>1226</v>
          </cell>
          <cell r="D946">
            <v>5462</v>
          </cell>
          <cell r="F946" t="str">
            <v>Pfohl Brothers - AW</v>
          </cell>
          <cell r="G946" t="str">
            <v>BU-901</v>
          </cell>
          <cell r="H946" t="str">
            <v>CORPORATE LANDFILLS</v>
          </cell>
          <cell r="I946" t="str">
            <v>CORP LF</v>
          </cell>
          <cell r="J946" t="str">
            <v>CORPORATE LANDFILL DISTRICT</v>
          </cell>
          <cell r="K946" t="str">
            <v>CORPORATE</v>
          </cell>
          <cell r="L946" t="str">
            <v>CORPORATE</v>
          </cell>
        </row>
        <row r="947">
          <cell r="A947" t="str">
            <v>QV6</v>
          </cell>
          <cell r="B947" t="str">
            <v>QV6-10-A-AZ-3PO-050</v>
          </cell>
          <cell r="C947">
            <v>1227</v>
          </cell>
          <cell r="D947">
            <v>5463</v>
          </cell>
          <cell r="F947" t="str">
            <v>Price, Roger Tort</v>
          </cell>
          <cell r="G947" t="str">
            <v>BU-901</v>
          </cell>
          <cell r="H947" t="str">
            <v>CORPORATE LANDFILLS</v>
          </cell>
          <cell r="I947" t="str">
            <v>CORP LF</v>
          </cell>
          <cell r="J947" t="str">
            <v>CORPORATE LANDFILL DISTRICT</v>
          </cell>
          <cell r="K947" t="str">
            <v>CORPORATE</v>
          </cell>
          <cell r="L947" t="str">
            <v>CORPORATE</v>
          </cell>
        </row>
        <row r="948">
          <cell r="A948" t="str">
            <v>QV7</v>
          </cell>
          <cell r="B948" t="str">
            <v>QV7-10-A-AZ-3PO-050</v>
          </cell>
          <cell r="C948">
            <v>1228</v>
          </cell>
          <cell r="D948">
            <v>5464</v>
          </cell>
          <cell r="F948" t="str">
            <v>Ramapo LF, NY</v>
          </cell>
          <cell r="G948" t="str">
            <v>BU-901</v>
          </cell>
          <cell r="H948" t="str">
            <v>CORPORATE LANDFILLS</v>
          </cell>
          <cell r="I948" t="str">
            <v>CORP LF</v>
          </cell>
          <cell r="J948" t="str">
            <v>CORPORATE LANDFILL DISTRICT</v>
          </cell>
          <cell r="K948" t="str">
            <v>CORPORATE</v>
          </cell>
          <cell r="L948" t="str">
            <v>CORPORATE</v>
          </cell>
        </row>
        <row r="949">
          <cell r="A949" t="str">
            <v>QV8</v>
          </cell>
          <cell r="B949" t="str">
            <v>QV8-10-A-AZ-3PO-050</v>
          </cell>
          <cell r="C949">
            <v>1229</v>
          </cell>
          <cell r="D949">
            <v>5465</v>
          </cell>
          <cell r="F949" t="str">
            <v>Wacondia Sand, IL</v>
          </cell>
          <cell r="G949" t="str">
            <v>BU-901</v>
          </cell>
          <cell r="H949" t="str">
            <v>CORPORATE LANDFILLS</v>
          </cell>
          <cell r="I949" t="str">
            <v>CORP LF</v>
          </cell>
          <cell r="J949" t="str">
            <v>CORPORATE LANDFILL DISTRICT</v>
          </cell>
          <cell r="K949" t="str">
            <v>CORPORATE</v>
          </cell>
          <cell r="L949" t="str">
            <v>CORPORATE</v>
          </cell>
        </row>
        <row r="950">
          <cell r="A950" t="str">
            <v>QV9</v>
          </cell>
          <cell r="B950" t="str">
            <v>QV9-10-A-AZ-3PO-050</v>
          </cell>
          <cell r="C950">
            <v>1230</v>
          </cell>
          <cell r="D950">
            <v>5466</v>
          </cell>
          <cell r="F950" t="str">
            <v>Rocco</v>
          </cell>
          <cell r="G950" t="str">
            <v>BU-901</v>
          </cell>
          <cell r="H950" t="str">
            <v>CORPORATE LANDFILLS</v>
          </cell>
          <cell r="I950" t="str">
            <v>CORP LF</v>
          </cell>
          <cell r="J950" t="str">
            <v>CORPORATE LANDFILL DISTRICT</v>
          </cell>
          <cell r="K950" t="str">
            <v>CORPORATE</v>
          </cell>
          <cell r="L950" t="str">
            <v>CORPORATE</v>
          </cell>
        </row>
        <row r="951">
          <cell r="A951" t="str">
            <v>QW0</v>
          </cell>
          <cell r="B951" t="str">
            <v>QW0-10-A-AZ-3PO-050</v>
          </cell>
          <cell r="C951">
            <v>1231</v>
          </cell>
          <cell r="D951">
            <v>5467</v>
          </cell>
          <cell r="F951" t="str">
            <v>Sand Creek(48th &amp; Holly), CO</v>
          </cell>
          <cell r="G951" t="str">
            <v>BU-901</v>
          </cell>
          <cell r="H951" t="str">
            <v>CORPORATE LANDFILLS</v>
          </cell>
          <cell r="I951" t="str">
            <v>CORP LF</v>
          </cell>
          <cell r="J951" t="str">
            <v>CORPORATE LANDFILL DISTRICT</v>
          </cell>
          <cell r="K951" t="str">
            <v>CORPORATE</v>
          </cell>
          <cell r="L951" t="str">
            <v>CORPORATE</v>
          </cell>
        </row>
        <row r="952">
          <cell r="A952" t="str">
            <v>QW1</v>
          </cell>
          <cell r="B952" t="str">
            <v>QW1-10-A-AZ-3PO-050</v>
          </cell>
          <cell r="C952">
            <v>1232</v>
          </cell>
          <cell r="D952">
            <v>5468</v>
          </cell>
          <cell r="F952" t="str">
            <v>Bayou Sorrell</v>
          </cell>
          <cell r="G952" t="str">
            <v>BU-901</v>
          </cell>
          <cell r="H952" t="str">
            <v>CORPORATE LANDFILLS</v>
          </cell>
          <cell r="I952" t="str">
            <v>CORP LF</v>
          </cell>
          <cell r="J952" t="str">
            <v>CORPORATE LANDFILL DISTRICT</v>
          </cell>
          <cell r="K952" t="str">
            <v>CORPORATE</v>
          </cell>
          <cell r="L952" t="str">
            <v>CORPORATE</v>
          </cell>
        </row>
        <row r="953">
          <cell r="A953" t="str">
            <v>QW2</v>
          </cell>
          <cell r="B953" t="str">
            <v>QW2-10-A-AZ-3PO-050</v>
          </cell>
          <cell r="C953">
            <v>1233</v>
          </cell>
          <cell r="D953">
            <v>5469</v>
          </cell>
          <cell r="F953" t="str">
            <v>Vega Baja</v>
          </cell>
          <cell r="G953" t="str">
            <v>BU-901</v>
          </cell>
          <cell r="H953" t="str">
            <v>CORPORATE LANDFILLS</v>
          </cell>
          <cell r="I953" t="str">
            <v>CORP LF</v>
          </cell>
          <cell r="J953" t="str">
            <v>CORPORATE LANDFILL DISTRICT</v>
          </cell>
          <cell r="K953" t="str">
            <v>CORPORATE</v>
          </cell>
          <cell r="L953" t="str">
            <v>CORPORATE</v>
          </cell>
        </row>
        <row r="954">
          <cell r="A954" t="str">
            <v>QW3</v>
          </cell>
          <cell r="B954" t="str">
            <v>QW3-10-A-AZ-3PO-050</v>
          </cell>
          <cell r="C954">
            <v>1234</v>
          </cell>
          <cell r="D954">
            <v>5470</v>
          </cell>
          <cell r="F954" t="str">
            <v>MacAllen Chemicals</v>
          </cell>
          <cell r="G954" t="str">
            <v>BU-901</v>
          </cell>
          <cell r="H954" t="str">
            <v>CORPORATE LANDFILLS</v>
          </cell>
          <cell r="I954" t="str">
            <v>CORP LF</v>
          </cell>
          <cell r="J954" t="str">
            <v>CORPORATE LANDFILL DISTRICT</v>
          </cell>
          <cell r="K954" t="str">
            <v>CORPORATE</v>
          </cell>
          <cell r="L954" t="str">
            <v>CORPORATE</v>
          </cell>
        </row>
        <row r="955">
          <cell r="A955" t="str">
            <v>QW4</v>
          </cell>
          <cell r="B955" t="str">
            <v>QW4-10-A-AZ-3PO-050</v>
          </cell>
          <cell r="C955">
            <v>1235</v>
          </cell>
          <cell r="D955">
            <v>5471</v>
          </cell>
          <cell r="F955" t="str">
            <v>Keystone Sanitation</v>
          </cell>
          <cell r="G955" t="str">
            <v>BU-901</v>
          </cell>
          <cell r="H955" t="str">
            <v>CORPORATE LANDFILLS</v>
          </cell>
          <cell r="I955" t="str">
            <v>CORP LF</v>
          </cell>
          <cell r="J955" t="str">
            <v>CORPORATE LANDFILL DISTRICT</v>
          </cell>
          <cell r="K955" t="str">
            <v>CORPORATE</v>
          </cell>
          <cell r="L955" t="str">
            <v>CORPORATE</v>
          </cell>
        </row>
        <row r="956">
          <cell r="A956" t="str">
            <v>QW5</v>
          </cell>
          <cell r="B956" t="str">
            <v>QW5-10-A-AZ-3PO-050</v>
          </cell>
          <cell r="C956">
            <v>1236</v>
          </cell>
          <cell r="D956">
            <v>5472</v>
          </cell>
          <cell r="F956" t="str">
            <v>Sand Park</v>
          </cell>
          <cell r="G956" t="str">
            <v>BU-901</v>
          </cell>
          <cell r="H956" t="str">
            <v>CORPORATE LANDFILLS</v>
          </cell>
          <cell r="I956" t="str">
            <v>CORP LF</v>
          </cell>
          <cell r="J956" t="str">
            <v>CORPORATE LANDFILL DISTRICT</v>
          </cell>
          <cell r="K956" t="str">
            <v>CORPORATE</v>
          </cell>
          <cell r="L956" t="str">
            <v>CORPORATE</v>
          </cell>
        </row>
        <row r="957">
          <cell r="A957" t="str">
            <v>QW6</v>
          </cell>
          <cell r="B957" t="str">
            <v>QW6-10-A-AZ-3PO-050</v>
          </cell>
          <cell r="C957">
            <v>1237</v>
          </cell>
          <cell r="D957">
            <v>5473</v>
          </cell>
          <cell r="F957" t="str">
            <v>Tect, Inc.</v>
          </cell>
          <cell r="G957" t="str">
            <v>BU-901</v>
          </cell>
          <cell r="H957" t="str">
            <v>CORPORATE LANDFILLS</v>
          </cell>
          <cell r="I957" t="str">
            <v>CORP LF</v>
          </cell>
          <cell r="J957" t="str">
            <v>CORPORATE LANDFILL DISTRICT</v>
          </cell>
          <cell r="K957" t="str">
            <v>CORPORATE</v>
          </cell>
          <cell r="L957" t="str">
            <v>CORPORATE</v>
          </cell>
        </row>
        <row r="958">
          <cell r="A958" t="str">
            <v>QW7</v>
          </cell>
          <cell r="B958" t="str">
            <v>QW7-10-A-AZ-3PO-050</v>
          </cell>
          <cell r="C958">
            <v>1238</v>
          </cell>
          <cell r="D958">
            <v>5474</v>
          </cell>
          <cell r="F958" t="str">
            <v>Ford Road, OH</v>
          </cell>
          <cell r="G958" t="str">
            <v>BU-901</v>
          </cell>
          <cell r="H958" t="str">
            <v>CORPORATE LANDFILLS</v>
          </cell>
          <cell r="I958" t="str">
            <v>CORP LF</v>
          </cell>
          <cell r="J958" t="str">
            <v>CORPORATE LANDFILL DISTRICT</v>
          </cell>
          <cell r="K958" t="str">
            <v>CORPORATE</v>
          </cell>
          <cell r="L958" t="str">
            <v>CORPORATE</v>
          </cell>
        </row>
        <row r="959">
          <cell r="A959" t="str">
            <v>QW8</v>
          </cell>
          <cell r="B959" t="str">
            <v>QW8-10-A-AZ-3PO-050</v>
          </cell>
          <cell r="C959">
            <v>1239</v>
          </cell>
          <cell r="D959">
            <v>5475</v>
          </cell>
          <cell r="F959" t="str">
            <v>Land Reclamation(AW vsHosmer)</v>
          </cell>
          <cell r="G959" t="str">
            <v>BU-901</v>
          </cell>
          <cell r="H959" t="str">
            <v>CORPORATE LANDFILLS</v>
          </cell>
          <cell r="I959" t="str">
            <v>CORP LF</v>
          </cell>
          <cell r="J959" t="str">
            <v>CORPORATE LANDFILL DISTRICT</v>
          </cell>
          <cell r="K959" t="str">
            <v>CORPORATE</v>
          </cell>
          <cell r="L959" t="str">
            <v>CORPORATE</v>
          </cell>
        </row>
        <row r="960">
          <cell r="A960" t="str">
            <v>QW9</v>
          </cell>
          <cell r="B960" t="str">
            <v>QW9-10-A-AZ-3PO-050</v>
          </cell>
          <cell r="C960">
            <v>1240</v>
          </cell>
          <cell r="D960">
            <v>5476</v>
          </cell>
          <cell r="F960" t="str">
            <v>Chemical Recovery Systems, OH</v>
          </cell>
          <cell r="G960" t="str">
            <v>BU-901</v>
          </cell>
          <cell r="H960" t="str">
            <v>CORPORATE LANDFILLS</v>
          </cell>
          <cell r="I960" t="str">
            <v>CORP LF</v>
          </cell>
          <cell r="J960" t="str">
            <v>CORPORATE LANDFILL DISTRICT</v>
          </cell>
          <cell r="K960" t="str">
            <v>CORPORATE</v>
          </cell>
          <cell r="L960" t="str">
            <v>CORPORATE</v>
          </cell>
        </row>
        <row r="961">
          <cell r="A961" t="str">
            <v>QX0</v>
          </cell>
          <cell r="B961" t="str">
            <v>QX0-10-A-AZ-3PO-050</v>
          </cell>
          <cell r="C961">
            <v>1241</v>
          </cell>
          <cell r="D961">
            <v>5477</v>
          </cell>
          <cell r="F961" t="str">
            <v>Tremont City LF, OH</v>
          </cell>
          <cell r="G961" t="str">
            <v>BU-901</v>
          </cell>
          <cell r="H961" t="str">
            <v>CORPORATE LANDFILLS</v>
          </cell>
          <cell r="I961" t="str">
            <v>CORP LF</v>
          </cell>
          <cell r="J961" t="str">
            <v>CORPORATE LANDFILL DISTRICT</v>
          </cell>
          <cell r="K961" t="str">
            <v>CORPORATE</v>
          </cell>
          <cell r="L961" t="str">
            <v>CORPORATE</v>
          </cell>
        </row>
        <row r="962">
          <cell r="A962" t="str">
            <v>QX1</v>
          </cell>
          <cell r="B962" t="str">
            <v>QX1-10-A-AZ-3PO-050</v>
          </cell>
          <cell r="C962">
            <v>1242</v>
          </cell>
          <cell r="D962">
            <v>5478</v>
          </cell>
          <cell r="F962" t="str">
            <v>Sampson Tank</v>
          </cell>
          <cell r="G962" t="str">
            <v>BU-901</v>
          </cell>
          <cell r="H962" t="str">
            <v>CORPORATE LANDFILLS</v>
          </cell>
          <cell r="I962" t="str">
            <v>CORP LF</v>
          </cell>
          <cell r="J962" t="str">
            <v>CORPORATE LANDFILL DISTRICT</v>
          </cell>
          <cell r="K962" t="str">
            <v>CORPORATE</v>
          </cell>
          <cell r="L962" t="str">
            <v>CORPORATE</v>
          </cell>
        </row>
        <row r="963">
          <cell r="A963" t="str">
            <v>QX2</v>
          </cell>
          <cell r="B963" t="str">
            <v>QX2-10-A-AZ-3PO-050</v>
          </cell>
          <cell r="C963">
            <v>1243</v>
          </cell>
          <cell r="D963">
            <v>5479</v>
          </cell>
          <cell r="F963" t="str">
            <v>Waterbury</v>
          </cell>
          <cell r="G963" t="str">
            <v>BU-901</v>
          </cell>
          <cell r="H963" t="str">
            <v>CORPORATE LANDFILLS</v>
          </cell>
          <cell r="I963" t="str">
            <v>CORP LF</v>
          </cell>
          <cell r="J963" t="str">
            <v>CORPORATE LANDFILL DISTRICT</v>
          </cell>
          <cell r="K963" t="str">
            <v>CORPORATE</v>
          </cell>
          <cell r="L963" t="str">
            <v>CORPORATE</v>
          </cell>
        </row>
        <row r="964">
          <cell r="A964" t="str">
            <v>QX3</v>
          </cell>
          <cell r="B964" t="str">
            <v>QX3-10-A-AZ-3PO-050</v>
          </cell>
          <cell r="C964">
            <v>1244</v>
          </cell>
          <cell r="D964">
            <v>5480</v>
          </cell>
          <cell r="F964" t="str">
            <v>Agriculture Street Landfill</v>
          </cell>
          <cell r="G964" t="str">
            <v>BU-901</v>
          </cell>
          <cell r="H964" t="str">
            <v>CORPORATE LANDFILLS</v>
          </cell>
          <cell r="I964" t="str">
            <v>CORP LF</v>
          </cell>
          <cell r="J964" t="str">
            <v>CORPORATE LANDFILL DISTRICT</v>
          </cell>
          <cell r="K964" t="str">
            <v>CORPORATE</v>
          </cell>
          <cell r="L964" t="str">
            <v>CORPORATE</v>
          </cell>
        </row>
        <row r="965">
          <cell r="A965" t="str">
            <v>QX4</v>
          </cell>
          <cell r="B965" t="str">
            <v>QX4-10-A-AZ-3PO-050</v>
          </cell>
          <cell r="C965">
            <v>1245</v>
          </cell>
          <cell r="D965">
            <v>5481</v>
          </cell>
          <cell r="F965" t="str">
            <v>Anglo Metals, Inc. (TX)</v>
          </cell>
          <cell r="G965" t="str">
            <v>BU-901</v>
          </cell>
          <cell r="H965" t="str">
            <v>CORPORATE LANDFILLS</v>
          </cell>
          <cell r="I965" t="str">
            <v>CORP LF</v>
          </cell>
          <cell r="J965" t="str">
            <v>CORPORATE LANDFILL DISTRICT</v>
          </cell>
          <cell r="K965" t="str">
            <v>CORPORATE</v>
          </cell>
          <cell r="L965" t="str">
            <v>CORPORATE</v>
          </cell>
        </row>
        <row r="966">
          <cell r="A966" t="str">
            <v>QX6</v>
          </cell>
          <cell r="B966" t="str">
            <v>QX6-10-A-AZ-3PO-050</v>
          </cell>
          <cell r="C966">
            <v>1246</v>
          </cell>
          <cell r="D966">
            <v>5482</v>
          </cell>
          <cell r="F966" t="str">
            <v>Mazzaro-McKees Rocks Landfill</v>
          </cell>
          <cell r="G966" t="str">
            <v>BU-901</v>
          </cell>
          <cell r="H966" t="str">
            <v>CORPORATE LANDFILLS</v>
          </cell>
          <cell r="I966" t="str">
            <v>CORP LF</v>
          </cell>
          <cell r="J966" t="str">
            <v>CORPORATE LANDFILL DISTRICT</v>
          </cell>
          <cell r="K966" t="str">
            <v>CORPORATE</v>
          </cell>
          <cell r="L966" t="str">
            <v>CORPORATE</v>
          </cell>
        </row>
        <row r="967">
          <cell r="A967" t="str">
            <v>QX7</v>
          </cell>
          <cell r="B967" t="str">
            <v>QX7-10-A-AZ-3PO-050</v>
          </cell>
          <cell r="C967">
            <v>1247</v>
          </cell>
          <cell r="D967">
            <v>5483</v>
          </cell>
          <cell r="F967" t="str">
            <v>Clarkstown LF (NY)</v>
          </cell>
          <cell r="G967" t="str">
            <v>BU-901</v>
          </cell>
          <cell r="H967" t="str">
            <v>CORPORATE LANDFILLS</v>
          </cell>
          <cell r="I967" t="str">
            <v>CORP LF</v>
          </cell>
          <cell r="J967" t="str">
            <v>CORPORATE LANDFILL DISTRICT</v>
          </cell>
          <cell r="K967" t="str">
            <v>CORPORATE</v>
          </cell>
          <cell r="L967" t="str">
            <v>CORPORATE</v>
          </cell>
        </row>
        <row r="968">
          <cell r="A968" t="str">
            <v>QX8</v>
          </cell>
          <cell r="B968" t="str">
            <v>QX8-10-A-AZ-3PO-050</v>
          </cell>
          <cell r="C968">
            <v>1248</v>
          </cell>
          <cell r="D968">
            <v>5484</v>
          </cell>
          <cell r="F968" t="str">
            <v>Diamond State Salvage (DE)</v>
          </cell>
          <cell r="G968" t="str">
            <v>BU-901</v>
          </cell>
          <cell r="H968" t="str">
            <v>CORPORATE LANDFILLS</v>
          </cell>
          <cell r="I968" t="str">
            <v>CORP LF</v>
          </cell>
          <cell r="J968" t="str">
            <v>CORPORATE LANDFILL DISTRICT</v>
          </cell>
          <cell r="K968" t="str">
            <v>CORPORATE</v>
          </cell>
          <cell r="L968" t="str">
            <v>CORPORATE</v>
          </cell>
        </row>
        <row r="969">
          <cell r="A969" t="str">
            <v>QX9</v>
          </cell>
          <cell r="B969" t="str">
            <v>QX9-10-A-AZ-3PO-050</v>
          </cell>
          <cell r="C969">
            <v>1249</v>
          </cell>
          <cell r="D969">
            <v>5485</v>
          </cell>
          <cell r="F969" t="str">
            <v>Dutchtown Refinery (LA)</v>
          </cell>
          <cell r="G969" t="str">
            <v>BU-901</v>
          </cell>
          <cell r="H969" t="str">
            <v>CORPORATE LANDFILLS</v>
          </cell>
          <cell r="I969" t="str">
            <v>CORP LF</v>
          </cell>
          <cell r="J969" t="str">
            <v>CORPORATE LANDFILL DISTRICT</v>
          </cell>
          <cell r="K969" t="str">
            <v>CORPORATE</v>
          </cell>
          <cell r="L969" t="str">
            <v>CORPORATE</v>
          </cell>
        </row>
        <row r="970">
          <cell r="A970" t="str">
            <v>QY0</v>
          </cell>
          <cell r="B970" t="str">
            <v>QY0-10-A-AZ-3PO-050</v>
          </cell>
          <cell r="C970">
            <v>1250</v>
          </cell>
          <cell r="D970">
            <v>5486</v>
          </cell>
          <cell r="F970" t="str">
            <v>Malvern TCE Site (PA)</v>
          </cell>
          <cell r="G970" t="str">
            <v>BU-901</v>
          </cell>
          <cell r="H970" t="str">
            <v>CORPORATE LANDFILLS</v>
          </cell>
          <cell r="I970" t="str">
            <v>CORP LF</v>
          </cell>
          <cell r="J970" t="str">
            <v>CORPORATE LANDFILL DISTRICT</v>
          </cell>
          <cell r="K970" t="str">
            <v>CORPORATE</v>
          </cell>
          <cell r="L970" t="str">
            <v>CORPORATE</v>
          </cell>
        </row>
        <row r="971">
          <cell r="A971" t="str">
            <v>QY1</v>
          </cell>
          <cell r="B971" t="str">
            <v>QY1-10-A-AZ-3PO-050</v>
          </cell>
          <cell r="C971">
            <v>1251</v>
          </cell>
          <cell r="D971">
            <v>5487</v>
          </cell>
          <cell r="F971" t="str">
            <v>General Oil (MI)</v>
          </cell>
          <cell r="G971" t="str">
            <v>BU-901</v>
          </cell>
          <cell r="H971" t="str">
            <v>CORPORATE LANDFILLS</v>
          </cell>
          <cell r="I971" t="str">
            <v>CORP LF</v>
          </cell>
          <cell r="J971" t="str">
            <v>CORPORATE LANDFILL DISTRICT</v>
          </cell>
          <cell r="K971" t="str">
            <v>CORPORATE</v>
          </cell>
          <cell r="L971" t="str">
            <v>CORPORATE</v>
          </cell>
        </row>
        <row r="972">
          <cell r="A972" t="str">
            <v>QY2</v>
          </cell>
          <cell r="B972" t="str">
            <v>QY2-10-A-AZ-3PO-050</v>
          </cell>
          <cell r="C972">
            <v>1252</v>
          </cell>
          <cell r="D972">
            <v>5488</v>
          </cell>
          <cell r="F972" t="str">
            <v>Harrison Avenue LF (NJ)</v>
          </cell>
          <cell r="G972" t="str">
            <v>BU-901</v>
          </cell>
          <cell r="H972" t="str">
            <v>CORPORATE LANDFILLS</v>
          </cell>
          <cell r="I972" t="str">
            <v>CORP LF</v>
          </cell>
          <cell r="J972" t="str">
            <v>CORPORATE LANDFILL DISTRICT</v>
          </cell>
          <cell r="K972" t="str">
            <v>CORPORATE</v>
          </cell>
          <cell r="L972" t="str">
            <v>CORPORATE</v>
          </cell>
        </row>
        <row r="973">
          <cell r="A973" t="str">
            <v>QY3</v>
          </cell>
          <cell r="B973" t="str">
            <v>QY3-10-A-AZ-3PO-050</v>
          </cell>
          <cell r="C973">
            <v>1253</v>
          </cell>
          <cell r="D973">
            <v>5489</v>
          </cell>
          <cell r="F973" t="str">
            <v>John Merritt Blvd Dump (TN)</v>
          </cell>
          <cell r="G973" t="str">
            <v>BU-901</v>
          </cell>
          <cell r="H973" t="str">
            <v>CORPORATE LANDFILLS</v>
          </cell>
          <cell r="I973" t="str">
            <v>CORP LF</v>
          </cell>
          <cell r="J973" t="str">
            <v>CORPORATE LANDFILL DISTRICT</v>
          </cell>
          <cell r="K973" t="str">
            <v>CORPORATE</v>
          </cell>
          <cell r="L973" t="str">
            <v>CORPORATE</v>
          </cell>
        </row>
        <row r="974">
          <cell r="A974" t="str">
            <v>D85</v>
          </cell>
          <cell r="B974" t="str">
            <v>D85-10-A-AZ-3PO-050</v>
          </cell>
          <cell r="C974">
            <v>512</v>
          </cell>
          <cell r="D974">
            <v>5490</v>
          </cell>
          <cell r="F974" t="str">
            <v>Other Sites - Non ERMI</v>
          </cell>
          <cell r="G974" t="str">
            <v>BU-901</v>
          </cell>
          <cell r="H974" t="str">
            <v>CORPORATE LANDFILLS</v>
          </cell>
          <cell r="I974" t="str">
            <v>CORP LF</v>
          </cell>
          <cell r="J974" t="str">
            <v>CORPORATE LANDFILL DISTRICT</v>
          </cell>
          <cell r="K974" t="str">
            <v>CORPORATE</v>
          </cell>
          <cell r="L974" t="str">
            <v>CORPORATE</v>
          </cell>
        </row>
        <row r="975">
          <cell r="A975" t="str">
            <v>D86</v>
          </cell>
          <cell r="B975" t="str">
            <v>D86-10-A-AZ-3PO-050</v>
          </cell>
          <cell r="C975">
            <v>513</v>
          </cell>
          <cell r="D975">
            <v>5491</v>
          </cell>
          <cell r="F975" t="str">
            <v>NonEMRI Remedial Sites</v>
          </cell>
          <cell r="G975" t="str">
            <v>BU-901</v>
          </cell>
          <cell r="H975" t="str">
            <v>CORPORATE LANDFILLS</v>
          </cell>
          <cell r="I975" t="str">
            <v>CORP LF</v>
          </cell>
          <cell r="J975" t="str">
            <v>CORPORATE LANDFILL DISTRICT</v>
          </cell>
          <cell r="K975" t="str">
            <v>CORPORATE</v>
          </cell>
          <cell r="L975" t="str">
            <v>CORPORATE</v>
          </cell>
        </row>
        <row r="976">
          <cell r="A976" t="str">
            <v>PH6</v>
          </cell>
          <cell r="B976" t="str">
            <v>PH6-10-A-AZ-03O-050</v>
          </cell>
          <cell r="C976">
            <v>969</v>
          </cell>
          <cell r="D976">
            <v>5492</v>
          </cell>
          <cell r="F976" t="str">
            <v>Bridgeton OU1 West Lake</v>
          </cell>
          <cell r="G976" t="str">
            <v>BU-901</v>
          </cell>
          <cell r="H976" t="str">
            <v>CORPORATE LANDFILLS</v>
          </cell>
          <cell r="I976" t="str">
            <v>CORP LF</v>
          </cell>
          <cell r="J976" t="str">
            <v>CORPORATE LANDFILL DISTRICT</v>
          </cell>
          <cell r="K976" t="str">
            <v>CORPORATE</v>
          </cell>
          <cell r="L976" t="str">
            <v>CORPORATE</v>
          </cell>
        </row>
        <row r="977">
          <cell r="A977" t="str">
            <v>QAA</v>
          </cell>
          <cell r="B977" t="str">
            <v>QAA-10-A-AZ-3PO-050</v>
          </cell>
          <cell r="C977">
            <v>1082</v>
          </cell>
          <cell r="D977">
            <v>5493</v>
          </cell>
          <cell r="F977" t="str">
            <v>Berry's Creek Study Area</v>
          </cell>
          <cell r="G977" t="str">
            <v>BU-901</v>
          </cell>
          <cell r="H977" t="str">
            <v>CORPORATE LANDFILLS</v>
          </cell>
          <cell r="I977" t="str">
            <v>CORP LF</v>
          </cell>
          <cell r="J977" t="str">
            <v>CORPORATE LANDFILL DISTRICT</v>
          </cell>
          <cell r="K977" t="str">
            <v>CORPORATE</v>
          </cell>
          <cell r="L977" t="str">
            <v>CORPORATE</v>
          </cell>
        </row>
        <row r="978">
          <cell r="A978" t="str">
            <v>QAB</v>
          </cell>
          <cell r="B978" t="str">
            <v>QAB-10-A-AZ-3PO-050</v>
          </cell>
          <cell r="C978">
            <v>1083</v>
          </cell>
          <cell r="D978">
            <v>5494</v>
          </cell>
          <cell r="F978" t="str">
            <v>Basin by Products</v>
          </cell>
          <cell r="G978" t="str">
            <v>BU-901</v>
          </cell>
          <cell r="H978" t="str">
            <v>CORPORATE LANDFILLS</v>
          </cell>
          <cell r="I978" t="str">
            <v>CORP LF</v>
          </cell>
          <cell r="J978" t="str">
            <v>CORPORATE LANDFILL DISTRICT</v>
          </cell>
          <cell r="K978" t="str">
            <v>CORPORATE</v>
          </cell>
          <cell r="L978" t="str">
            <v>CORPORATE</v>
          </cell>
        </row>
        <row r="979">
          <cell r="A979" t="str">
            <v>QAC</v>
          </cell>
          <cell r="B979" t="str">
            <v>QAC-10-A-AZ-3PO-050</v>
          </cell>
          <cell r="C979">
            <v>1084</v>
          </cell>
          <cell r="D979">
            <v>5495</v>
          </cell>
          <cell r="F979" t="str">
            <v>Sauer Dump Site</v>
          </cell>
          <cell r="G979" t="str">
            <v>BU-901</v>
          </cell>
          <cell r="H979" t="str">
            <v>CORPORATE LANDFILLS</v>
          </cell>
          <cell r="I979" t="str">
            <v>CORP LF</v>
          </cell>
          <cell r="J979" t="str">
            <v>CORPORATE LANDFILL DISTRICT</v>
          </cell>
          <cell r="K979" t="str">
            <v>CORPORATE</v>
          </cell>
          <cell r="L979" t="str">
            <v>CORPORATE</v>
          </cell>
        </row>
        <row r="980">
          <cell r="A980" t="str">
            <v>QAD</v>
          </cell>
          <cell r="B980" t="str">
            <v>QAD-10-A-AZ-3PO-050</v>
          </cell>
          <cell r="C980">
            <v>1085</v>
          </cell>
          <cell r="D980">
            <v>5496</v>
          </cell>
          <cell r="F980" t="str">
            <v>R&amp;H Oil</v>
          </cell>
          <cell r="G980" t="str">
            <v>BU-901</v>
          </cell>
          <cell r="H980" t="str">
            <v>CORPORATE LANDFILLS</v>
          </cell>
          <cell r="I980" t="str">
            <v>CORP LF</v>
          </cell>
          <cell r="J980" t="str">
            <v>CORPORATE LANDFILL DISTRICT</v>
          </cell>
          <cell r="K980" t="str">
            <v>CORPORATE</v>
          </cell>
          <cell r="L980" t="str">
            <v>CORPORATE</v>
          </cell>
        </row>
        <row r="981">
          <cell r="A981" t="str">
            <v>QAE</v>
          </cell>
          <cell r="B981" t="str">
            <v>QAE-10-A-AZ-3PO-050</v>
          </cell>
          <cell r="C981">
            <v>1086</v>
          </cell>
          <cell r="D981">
            <v>5497</v>
          </cell>
          <cell r="F981" t="str">
            <v>Lakeland FI LUST</v>
          </cell>
          <cell r="G981" t="str">
            <v>BU-901</v>
          </cell>
          <cell r="H981" t="str">
            <v>CORPORATE LANDFILLS</v>
          </cell>
          <cell r="I981" t="str">
            <v>CORP LF</v>
          </cell>
          <cell r="J981" t="str">
            <v>CORPORATE LANDFILL DISTRICT</v>
          </cell>
          <cell r="K981" t="str">
            <v>CORPORATE</v>
          </cell>
          <cell r="L981" t="str">
            <v>CORPORATE</v>
          </cell>
        </row>
        <row r="982">
          <cell r="A982" t="str">
            <v>QAF</v>
          </cell>
          <cell r="B982" t="str">
            <v>QAF-10-A-AZ-6LO-050</v>
          </cell>
          <cell r="C982">
            <v>1087</v>
          </cell>
          <cell r="D982">
            <v>5498</v>
          </cell>
          <cell r="F982" t="str">
            <v>French Limited</v>
          </cell>
          <cell r="G982" t="str">
            <v>BU-901</v>
          </cell>
          <cell r="H982" t="str">
            <v>CORPORATE LANDFILLS</v>
          </cell>
          <cell r="I982" t="str">
            <v>CORP LF</v>
          </cell>
          <cell r="J982" t="str">
            <v>CORPORATE LANDFILL DISTRICT</v>
          </cell>
          <cell r="K982" t="str">
            <v>CORPORATE</v>
          </cell>
          <cell r="L982" t="str">
            <v>CORPORATE</v>
          </cell>
        </row>
        <row r="983">
          <cell r="A983" t="str">
            <v>QAG</v>
          </cell>
          <cell r="B983" t="str">
            <v>QAG-10-A-NY-6CO-050</v>
          </cell>
          <cell r="C983">
            <v>1088</v>
          </cell>
          <cell r="D983">
            <v>5499</v>
          </cell>
          <cell r="F983" t="str">
            <v>Frontier Chemical</v>
          </cell>
          <cell r="G983" t="str">
            <v>BU-901</v>
          </cell>
          <cell r="H983" t="str">
            <v>CORPORATE LANDFILLS</v>
          </cell>
          <cell r="I983" t="str">
            <v>CORP LF</v>
          </cell>
          <cell r="J983" t="str">
            <v>CORPORATE LANDFILL DISTRICT</v>
          </cell>
          <cell r="K983" t="str">
            <v>CORPORATE</v>
          </cell>
          <cell r="L983" t="str">
            <v>CORPORATE</v>
          </cell>
        </row>
        <row r="984">
          <cell r="A984" t="str">
            <v>QAH</v>
          </cell>
          <cell r="B984" t="str">
            <v>QAH-10-A-OR-D6O-050</v>
          </cell>
          <cell r="C984">
            <v>1089</v>
          </cell>
          <cell r="D984">
            <v>5500</v>
          </cell>
          <cell r="F984" t="str">
            <v>Portland Harbor</v>
          </cell>
          <cell r="G984" t="str">
            <v>BU-901</v>
          </cell>
          <cell r="H984" t="str">
            <v>CORPORATE LANDFILLS</v>
          </cell>
          <cell r="I984" t="str">
            <v>CORP LF</v>
          </cell>
          <cell r="J984" t="str">
            <v>CORPORATE LANDFILL DISTRICT</v>
          </cell>
          <cell r="K984" t="str">
            <v>CORPORATE</v>
          </cell>
          <cell r="L984" t="str">
            <v>CORPORATE</v>
          </cell>
        </row>
        <row r="985">
          <cell r="A985" t="str">
            <v>QAI</v>
          </cell>
          <cell r="B985" t="str">
            <v>QAI-10-A-TX-5AO-050</v>
          </cell>
          <cell r="C985">
            <v>1090</v>
          </cell>
          <cell r="D985">
            <v>5501</v>
          </cell>
          <cell r="F985" t="str">
            <v>MALONE SERVICES</v>
          </cell>
          <cell r="G985" t="str">
            <v>BU-901</v>
          </cell>
          <cell r="H985" t="str">
            <v>CORPORATE LANDFILLS</v>
          </cell>
          <cell r="I985" t="str">
            <v>CORP LF</v>
          </cell>
          <cell r="J985" t="str">
            <v>CORPORATE LANDFILL DISTRICT</v>
          </cell>
          <cell r="K985" t="str">
            <v>CORPORATE</v>
          </cell>
          <cell r="L985" t="str">
            <v>CORPORATE</v>
          </cell>
        </row>
        <row r="986">
          <cell r="A986" t="str">
            <v>QAJ</v>
          </cell>
          <cell r="B986" t="str">
            <v>QAJ-10-A-AZ-13O-050</v>
          </cell>
          <cell r="C986">
            <v>1091</v>
          </cell>
          <cell r="D986">
            <v>5502</v>
          </cell>
          <cell r="F986" t="str">
            <v>Broadway Pantano LF</v>
          </cell>
          <cell r="G986" t="str">
            <v>BU-901</v>
          </cell>
          <cell r="H986" t="str">
            <v>CORPORATE LANDFILLS</v>
          </cell>
          <cell r="I986" t="str">
            <v>CORP LF</v>
          </cell>
          <cell r="J986" t="str">
            <v>CORPORATE LANDFILL DISTRICT</v>
          </cell>
          <cell r="K986" t="str">
            <v>CORPORATE</v>
          </cell>
          <cell r="L986" t="str">
            <v>CORPORATE</v>
          </cell>
        </row>
        <row r="987">
          <cell r="A987" t="str">
            <v>QAK</v>
          </cell>
          <cell r="B987" t="str">
            <v>QAK-10-A-VA-5RO-050</v>
          </cell>
          <cell r="C987">
            <v>1092</v>
          </cell>
          <cell r="D987">
            <v>5503</v>
          </cell>
          <cell r="F987" t="str">
            <v>Wingfield Pointe Buried Drum</v>
          </cell>
          <cell r="G987" t="str">
            <v>BU-901</v>
          </cell>
          <cell r="H987" t="str">
            <v>CORPORATE LANDFILLS</v>
          </cell>
          <cell r="I987" t="str">
            <v>CORP LF</v>
          </cell>
          <cell r="J987" t="str">
            <v>CORPORATE LANDFILL DISTRICT</v>
          </cell>
          <cell r="K987" t="str">
            <v>CORPORATE</v>
          </cell>
          <cell r="L987" t="str">
            <v>CORPORATE</v>
          </cell>
        </row>
        <row r="988">
          <cell r="A988" t="str">
            <v>QAM</v>
          </cell>
          <cell r="B988" t="str">
            <v>QAM-10-A-VA-5RO-050</v>
          </cell>
          <cell r="C988">
            <v>1093</v>
          </cell>
          <cell r="D988">
            <v>5504</v>
          </cell>
          <cell r="F988" t="str">
            <v>Hidden Lane</v>
          </cell>
          <cell r="G988" t="str">
            <v>BU-901</v>
          </cell>
          <cell r="H988" t="str">
            <v>CORPORATE LANDFILLS</v>
          </cell>
          <cell r="I988" t="str">
            <v>CORP LF</v>
          </cell>
          <cell r="J988" t="str">
            <v>CORPORATE LANDFILL DISTRICT</v>
          </cell>
          <cell r="K988" t="str">
            <v>CORPORATE</v>
          </cell>
          <cell r="L988" t="str">
            <v>CORPORATE</v>
          </cell>
        </row>
        <row r="989">
          <cell r="A989" t="str">
            <v>QAN</v>
          </cell>
          <cell r="B989" t="str">
            <v>QAN-10-A-IN-3PO-050</v>
          </cell>
          <cell r="C989">
            <v>1094</v>
          </cell>
          <cell r="D989">
            <v>5505</v>
          </cell>
          <cell r="F989" t="str">
            <v>MIDCO</v>
          </cell>
          <cell r="G989" t="str">
            <v>BU-901</v>
          </cell>
          <cell r="H989" t="str">
            <v>CORPORATE LANDFILLS</v>
          </cell>
          <cell r="I989" t="str">
            <v>CORP LF</v>
          </cell>
          <cell r="J989" t="str">
            <v>CORPORATE LANDFILL DISTRICT</v>
          </cell>
          <cell r="K989" t="str">
            <v>CORPORATE</v>
          </cell>
          <cell r="L989" t="str">
            <v>CORPORATE</v>
          </cell>
        </row>
        <row r="990">
          <cell r="A990" t="str">
            <v>QAO</v>
          </cell>
          <cell r="B990" t="str">
            <v>QAO-10-A-NY-50O-050</v>
          </cell>
          <cell r="C990">
            <v>1095</v>
          </cell>
          <cell r="D990">
            <v>5506</v>
          </cell>
          <cell r="F990" t="str">
            <v>Calverton Site - Island Waste</v>
          </cell>
          <cell r="G990" t="str">
            <v>BU-901</v>
          </cell>
          <cell r="H990" t="str">
            <v>CORPORATE LANDFILLS</v>
          </cell>
          <cell r="I990" t="str">
            <v>CORP LF</v>
          </cell>
          <cell r="J990" t="str">
            <v>CORPORATE LANDFILL DISTRICT</v>
          </cell>
          <cell r="K990" t="str">
            <v>CORPORATE</v>
          </cell>
          <cell r="L990" t="str">
            <v>CORPORATE</v>
          </cell>
        </row>
        <row r="991">
          <cell r="A991" t="str">
            <v>QAP</v>
          </cell>
          <cell r="B991" t="str">
            <v>QAP-10-A-WI-3PO-050</v>
          </cell>
          <cell r="C991">
            <v>1096</v>
          </cell>
          <cell r="D991">
            <v>5507</v>
          </cell>
          <cell r="F991" t="str">
            <v>Muskego Sanitary Landfill</v>
          </cell>
          <cell r="G991" t="str">
            <v>BU-901</v>
          </cell>
          <cell r="H991" t="str">
            <v>CORPORATE LANDFILLS</v>
          </cell>
          <cell r="I991" t="str">
            <v>CORP LF</v>
          </cell>
          <cell r="J991" t="str">
            <v>CORPORATE LANDFILL DISTRICT</v>
          </cell>
          <cell r="K991" t="str">
            <v>CORPORATE</v>
          </cell>
          <cell r="L991" t="str">
            <v>CORPORATE</v>
          </cell>
        </row>
        <row r="992">
          <cell r="A992" t="str">
            <v>QAQ</v>
          </cell>
          <cell r="B992" t="str">
            <v>QAQ-10-A-KY-6CO-050</v>
          </cell>
          <cell r="C992">
            <v>1097</v>
          </cell>
          <cell r="D992">
            <v>5508</v>
          </cell>
          <cell r="F992" t="str">
            <v>LWD - Calvert City, KY</v>
          </cell>
          <cell r="G992" t="str">
            <v>BU-901</v>
          </cell>
          <cell r="H992" t="str">
            <v>CORPORATE LANDFILLS</v>
          </cell>
          <cell r="I992" t="str">
            <v>CORP LF</v>
          </cell>
          <cell r="J992" t="str">
            <v>CORPORATE LANDFILL DISTRICT</v>
          </cell>
          <cell r="K992" t="str">
            <v>CORPORATE</v>
          </cell>
          <cell r="L992" t="str">
            <v>CORPORATE</v>
          </cell>
        </row>
        <row r="993">
          <cell r="A993" t="str">
            <v>QY4</v>
          </cell>
          <cell r="B993" t="str">
            <v>QY4-10-A-AZ-3PO-050</v>
          </cell>
          <cell r="C993">
            <v>1254</v>
          </cell>
          <cell r="D993">
            <v>5509</v>
          </cell>
          <cell r="F993" t="str">
            <v>Henry Harris Landfill</v>
          </cell>
          <cell r="G993" t="str">
            <v>BU-901</v>
          </cell>
          <cell r="H993" t="str">
            <v>CORPORATE LANDFILLS</v>
          </cell>
          <cell r="I993" t="str">
            <v>CORP LF</v>
          </cell>
          <cell r="J993" t="str">
            <v>CORPORATE LANDFILL DISTRICT</v>
          </cell>
          <cell r="K993" t="str">
            <v>CORPORATE</v>
          </cell>
          <cell r="L993" t="str">
            <v>CORPORATE</v>
          </cell>
        </row>
        <row r="994">
          <cell r="A994" t="str">
            <v>QY5</v>
          </cell>
          <cell r="B994" t="str">
            <v>QY5-10-A-AZ-3PO-050</v>
          </cell>
          <cell r="C994">
            <v>1255</v>
          </cell>
          <cell r="D994">
            <v>5510</v>
          </cell>
          <cell r="F994" t="str">
            <v>Holliston</v>
          </cell>
          <cell r="G994" t="str">
            <v>BU-901</v>
          </cell>
          <cell r="H994" t="str">
            <v>CORPORATE LANDFILLS</v>
          </cell>
          <cell r="I994" t="str">
            <v>CORP LF</v>
          </cell>
          <cell r="J994" t="str">
            <v>CORPORATE LANDFILL DISTRICT</v>
          </cell>
          <cell r="K994" t="str">
            <v>CORPORATE</v>
          </cell>
          <cell r="L994" t="str">
            <v>CORPORATE</v>
          </cell>
        </row>
        <row r="995">
          <cell r="A995" t="str">
            <v>QY7</v>
          </cell>
          <cell r="B995" t="str">
            <v>QY7-10-A-AZ-3PO-050</v>
          </cell>
          <cell r="C995">
            <v>1256</v>
          </cell>
          <cell r="D995">
            <v>5511</v>
          </cell>
          <cell r="F995" t="str">
            <v>NAACP</v>
          </cell>
          <cell r="G995" t="str">
            <v>BU-901</v>
          </cell>
          <cell r="H995" t="str">
            <v>CORPORATE LANDFILLS</v>
          </cell>
          <cell r="I995" t="str">
            <v>CORP LF</v>
          </cell>
          <cell r="J995" t="str">
            <v>CORPORATE LANDFILL DISTRICT</v>
          </cell>
          <cell r="K995" t="str">
            <v>CORPORATE</v>
          </cell>
          <cell r="L995" t="str">
            <v>CORPORATE</v>
          </cell>
        </row>
        <row r="996">
          <cell r="A996" t="str">
            <v>QY8</v>
          </cell>
          <cell r="B996" t="str">
            <v>QY8-10-A-AZ-3PO-050</v>
          </cell>
          <cell r="C996">
            <v>1257</v>
          </cell>
          <cell r="D996">
            <v>5512</v>
          </cell>
          <cell r="F996" t="str">
            <v>Solley Rd</v>
          </cell>
          <cell r="G996" t="str">
            <v>BU-901</v>
          </cell>
          <cell r="H996" t="str">
            <v>CORPORATE LANDFILLS</v>
          </cell>
          <cell r="I996" t="str">
            <v>CORP LF</v>
          </cell>
          <cell r="J996" t="str">
            <v>CORPORATE LANDFILL DISTRICT</v>
          </cell>
          <cell r="K996" t="str">
            <v>CORPORATE</v>
          </cell>
          <cell r="L996" t="str">
            <v>CORPORATE</v>
          </cell>
        </row>
        <row r="997">
          <cell r="A997" t="str">
            <v>QY9</v>
          </cell>
          <cell r="B997" t="str">
            <v>QY9-10-A-AZ-3PO-050</v>
          </cell>
          <cell r="C997">
            <v>1258</v>
          </cell>
          <cell r="D997">
            <v>5513</v>
          </cell>
          <cell r="F997" t="str">
            <v>USA v NCH</v>
          </cell>
          <cell r="G997" t="str">
            <v>BU-901</v>
          </cell>
          <cell r="H997" t="str">
            <v>CORPORATE LANDFILLS</v>
          </cell>
          <cell r="I997" t="str">
            <v>CORP LF</v>
          </cell>
          <cell r="J997" t="str">
            <v>CORPORATE LANDFILL DISTRICT</v>
          </cell>
          <cell r="K997" t="str">
            <v>CORPORATE</v>
          </cell>
          <cell r="L997" t="str">
            <v>CORPORATE</v>
          </cell>
        </row>
        <row r="998">
          <cell r="A998" t="str">
            <v>QZ2</v>
          </cell>
          <cell r="B998" t="str">
            <v>QZ2-10-A-AZ-3PO-050</v>
          </cell>
          <cell r="C998">
            <v>1259</v>
          </cell>
          <cell r="D998">
            <v>5514</v>
          </cell>
          <cell r="F998" t="str">
            <v>HawkRidge</v>
          </cell>
          <cell r="G998" t="str">
            <v>BU-901</v>
          </cell>
          <cell r="H998" t="str">
            <v>CORPORATE LANDFILLS</v>
          </cell>
          <cell r="I998" t="str">
            <v>CORP LF</v>
          </cell>
          <cell r="J998" t="str">
            <v>CORPORATE LANDFILL DISTRICT</v>
          </cell>
          <cell r="K998" t="str">
            <v>CORPORATE</v>
          </cell>
          <cell r="L998" t="str">
            <v>CORPORATE</v>
          </cell>
        </row>
        <row r="999">
          <cell r="A999" t="str">
            <v>QZ3</v>
          </cell>
          <cell r="B999" t="str">
            <v>QZ3-10-A-AZ-3PO-050</v>
          </cell>
          <cell r="C999">
            <v>1260</v>
          </cell>
          <cell r="D999">
            <v>5515</v>
          </cell>
          <cell r="F999" t="str">
            <v>EDI Old Bridge</v>
          </cell>
          <cell r="G999" t="str">
            <v>BU-901</v>
          </cell>
          <cell r="H999" t="str">
            <v>CORPORATE LANDFILLS</v>
          </cell>
          <cell r="I999" t="str">
            <v>CORP LF</v>
          </cell>
          <cell r="J999" t="str">
            <v>CORPORATE LANDFILL DISTRICT</v>
          </cell>
          <cell r="K999" t="str">
            <v>CORPORATE</v>
          </cell>
          <cell r="L999" t="str">
            <v>CORPORATE</v>
          </cell>
        </row>
        <row r="1000">
          <cell r="A1000" t="str">
            <v>QZ4</v>
          </cell>
          <cell r="B1000" t="str">
            <v>QZ4-10-A-AZ-3PO-050</v>
          </cell>
          <cell r="C1000">
            <v>1261</v>
          </cell>
          <cell r="D1000">
            <v>5516</v>
          </cell>
          <cell r="F1000" t="str">
            <v>Lake Calumet Cluster Site, IL</v>
          </cell>
          <cell r="G1000" t="str">
            <v>BU-901</v>
          </cell>
          <cell r="H1000" t="str">
            <v>CORPORATE LANDFILLS</v>
          </cell>
          <cell r="I1000" t="str">
            <v>CORP LF</v>
          </cell>
          <cell r="J1000" t="str">
            <v>CORPORATE LANDFILL DISTRICT</v>
          </cell>
          <cell r="K1000" t="str">
            <v>CORPORATE</v>
          </cell>
          <cell r="L1000" t="str">
            <v>CORPORATE</v>
          </cell>
        </row>
        <row r="1001">
          <cell r="A1001" t="str">
            <v>QZ5</v>
          </cell>
          <cell r="B1001" t="str">
            <v>QZ5-10-A-AZ-3PO-050</v>
          </cell>
          <cell r="C1001">
            <v>1262</v>
          </cell>
          <cell r="D1001">
            <v>5517</v>
          </cell>
          <cell r="F1001" t="str">
            <v>Ottawa River NRD Claim</v>
          </cell>
          <cell r="G1001" t="str">
            <v>BU-901</v>
          </cell>
          <cell r="H1001" t="str">
            <v>CORPORATE LANDFILLS</v>
          </cell>
          <cell r="I1001" t="str">
            <v>CORP LF</v>
          </cell>
          <cell r="J1001" t="str">
            <v>CORPORATE LANDFILL DISTRICT</v>
          </cell>
          <cell r="K1001" t="str">
            <v>CORPORATE</v>
          </cell>
          <cell r="L1001" t="str">
            <v>CORPORATE</v>
          </cell>
        </row>
        <row r="1002">
          <cell r="A1002" t="str">
            <v>QZ7</v>
          </cell>
          <cell r="B1002" t="str">
            <v>QZ7-10-A-AZ-3PO-050</v>
          </cell>
          <cell r="C1002">
            <v>1263</v>
          </cell>
          <cell r="D1002">
            <v>5518</v>
          </cell>
          <cell r="F1002" t="str">
            <v>Quanta Edgewater, NJ Site.</v>
          </cell>
          <cell r="G1002" t="str">
            <v>BU-901</v>
          </cell>
          <cell r="H1002" t="str">
            <v>CORPORATE LANDFILLS</v>
          </cell>
          <cell r="I1002" t="str">
            <v>CORP LF</v>
          </cell>
          <cell r="J1002" t="str">
            <v>CORPORATE LANDFILL DISTRICT</v>
          </cell>
          <cell r="K1002" t="str">
            <v>CORPORATE</v>
          </cell>
          <cell r="L1002" t="str">
            <v>CORPORATE</v>
          </cell>
        </row>
        <row r="1003">
          <cell r="A1003" t="str">
            <v>QZ8</v>
          </cell>
          <cell r="B1003" t="str">
            <v>QZ8-10-A-AZ-5NO-050</v>
          </cell>
          <cell r="C1003">
            <v>1264</v>
          </cell>
          <cell r="D1003">
            <v>5519</v>
          </cell>
          <cell r="F1003" t="str">
            <v>Florence L/F</v>
          </cell>
          <cell r="G1003" t="str">
            <v>BU-901</v>
          </cell>
          <cell r="H1003" t="str">
            <v>CORPORATE LANDFILLS</v>
          </cell>
          <cell r="I1003" t="str">
            <v>CORP LF</v>
          </cell>
          <cell r="J1003" t="str">
            <v>CORPORATE LANDFILL DISTRICT</v>
          </cell>
          <cell r="K1003" t="str">
            <v>CORPORATE</v>
          </cell>
          <cell r="L1003" t="str">
            <v>CORPORATE</v>
          </cell>
        </row>
        <row r="1004">
          <cell r="A1004" t="str">
            <v>QZ9</v>
          </cell>
          <cell r="B1004" t="str">
            <v>QZ9-10-A-AZ-5NO-050</v>
          </cell>
          <cell r="C1004">
            <v>1265</v>
          </cell>
          <cell r="D1004">
            <v>5520</v>
          </cell>
          <cell r="F1004" t="str">
            <v>Ringwood</v>
          </cell>
          <cell r="G1004" t="str">
            <v>BU-901</v>
          </cell>
          <cell r="H1004" t="str">
            <v>CORPORATE LANDFILLS</v>
          </cell>
          <cell r="I1004" t="str">
            <v>CORP LF</v>
          </cell>
          <cell r="J1004" t="str">
            <v>CORPORATE LANDFILL DISTRICT</v>
          </cell>
          <cell r="K1004" t="str">
            <v>CORPORATE</v>
          </cell>
          <cell r="L1004" t="str">
            <v>CORPORATE</v>
          </cell>
        </row>
        <row r="1005">
          <cell r="A1005" t="str">
            <v>KB2</v>
          </cell>
          <cell r="B1005" t="str">
            <v>KB2-10-A-AZ-03O-050</v>
          </cell>
          <cell r="C1005">
            <v>801</v>
          </cell>
          <cell r="D1005">
            <v>6001</v>
          </cell>
          <cell r="F1005" t="str">
            <v>Calcasieu</v>
          </cell>
          <cell r="G1005" t="str">
            <v>BU-901</v>
          </cell>
          <cell r="H1005" t="str">
            <v>CORPORATE LANDFILLS</v>
          </cell>
          <cell r="I1005" t="str">
            <v>CORP LF</v>
          </cell>
          <cell r="J1005" t="str">
            <v>CORPORATE LANDFILL DISTRICT</v>
          </cell>
          <cell r="K1005" t="str">
            <v>CORPORATE</v>
          </cell>
          <cell r="L1005" t="str">
            <v>CORPORATE</v>
          </cell>
        </row>
        <row r="1006">
          <cell r="A1006" t="str">
            <v>X44</v>
          </cell>
          <cell r="B1006" t="str">
            <v>X44-10-A-MT-03O-050</v>
          </cell>
          <cell r="C1006">
            <v>1763</v>
          </cell>
          <cell r="D1006">
            <v>6002</v>
          </cell>
          <cell r="F1006" t="str">
            <v>Missoula - Bridge</v>
          </cell>
          <cell r="G1006" t="str">
            <v>BU-901</v>
          </cell>
          <cell r="H1006" t="str">
            <v>CORPORATE LANDFILLS</v>
          </cell>
          <cell r="I1006" t="str">
            <v>CORP LF</v>
          </cell>
          <cell r="J1006" t="str">
            <v>CORPORATE LANDFILL DISTRICT</v>
          </cell>
          <cell r="K1006" t="str">
            <v>CORPORATE</v>
          </cell>
          <cell r="L1006" t="str">
            <v>CORPORATE</v>
          </cell>
        </row>
        <row r="1007">
          <cell r="A1007" t="str">
            <v>I31</v>
          </cell>
          <cell r="B1007" t="str">
            <v>I31-10-A-MI-03O-050</v>
          </cell>
          <cell r="C1007">
            <v>685</v>
          </cell>
          <cell r="D1007">
            <v>6003</v>
          </cell>
          <cell r="F1007" t="str">
            <v>Milford Road L/F - Bridge</v>
          </cell>
          <cell r="G1007" t="str">
            <v>BU-901</v>
          </cell>
          <cell r="H1007" t="str">
            <v>CORPORATE LANDFILLS</v>
          </cell>
          <cell r="I1007" t="str">
            <v>CORP LF</v>
          </cell>
          <cell r="J1007" t="str">
            <v>CORPORATE LANDFILL DISTRICT</v>
          </cell>
          <cell r="K1007" t="str">
            <v>CORPORATE</v>
          </cell>
          <cell r="L1007" t="str">
            <v>CORPORATE</v>
          </cell>
        </row>
        <row r="1008">
          <cell r="A1008" t="str">
            <v>I36</v>
          </cell>
          <cell r="B1008" t="str">
            <v>I36-10-A-PA-03O-050</v>
          </cell>
          <cell r="C1008">
            <v>690</v>
          </cell>
          <cell r="D1008">
            <v>6004</v>
          </cell>
          <cell r="F1008" t="str">
            <v>Mon Valley L/F - Bridge</v>
          </cell>
          <cell r="G1008" t="str">
            <v>BU-901</v>
          </cell>
          <cell r="H1008" t="str">
            <v>CORPORATE LANDFILLS</v>
          </cell>
          <cell r="I1008" t="str">
            <v>CORP LF</v>
          </cell>
          <cell r="J1008" t="str">
            <v>CORPORATE LANDFILL DISTRICT</v>
          </cell>
          <cell r="K1008" t="str">
            <v>CORPORATE</v>
          </cell>
          <cell r="L1008" t="str">
            <v>CORPORATE</v>
          </cell>
        </row>
        <row r="1009">
          <cell r="A1009" t="str">
            <v>I59</v>
          </cell>
          <cell r="B1009" t="str">
            <v>I59-10-A-TN-03O-050</v>
          </cell>
          <cell r="C1009">
            <v>713</v>
          </cell>
          <cell r="D1009">
            <v>6005</v>
          </cell>
          <cell r="F1009" t="str">
            <v>Twin Oaks L/F - Bridge</v>
          </cell>
          <cell r="G1009" t="str">
            <v>BU-901</v>
          </cell>
          <cell r="H1009" t="str">
            <v>CORPORATE LANDFILLS</v>
          </cell>
          <cell r="I1009" t="str">
            <v>CORP LF</v>
          </cell>
          <cell r="J1009" t="str">
            <v>CORPORATE LANDFILL DISTRICT</v>
          </cell>
          <cell r="K1009" t="str">
            <v>CORPORATE</v>
          </cell>
          <cell r="L1009" t="str">
            <v>CORPORATE</v>
          </cell>
        </row>
        <row r="1010">
          <cell r="A1010" t="str">
            <v>X41</v>
          </cell>
          <cell r="B1010" t="str">
            <v>X41-10-A-OH-03O-050</v>
          </cell>
          <cell r="C1010">
            <v>1760</v>
          </cell>
          <cell r="D1010">
            <v>6006</v>
          </cell>
          <cell r="F1010" t="str">
            <v>Lorain County - Bridge</v>
          </cell>
          <cell r="G1010" t="str">
            <v>BU-901</v>
          </cell>
          <cell r="H1010" t="str">
            <v>CORPORATE LANDFILLS</v>
          </cell>
          <cell r="I1010" t="str">
            <v>CORP LF</v>
          </cell>
          <cell r="J1010" t="str">
            <v>CORPORATE LANDFILL DISTRICT</v>
          </cell>
          <cell r="K1010" t="str">
            <v>CORPORATE</v>
          </cell>
          <cell r="L1010" t="str">
            <v>CORPORATE</v>
          </cell>
        </row>
        <row r="1011">
          <cell r="A1011" t="str">
            <v>X10</v>
          </cell>
          <cell r="B1011" t="str">
            <v>X10-10-A-MI-03O-050</v>
          </cell>
          <cell r="C1011">
            <v>1729</v>
          </cell>
          <cell r="D1011">
            <v>6007</v>
          </cell>
          <cell r="F1011" t="str">
            <v>C &amp; C - Bridge</v>
          </cell>
          <cell r="G1011" t="str">
            <v>BU-901</v>
          </cell>
          <cell r="H1011" t="str">
            <v>CORPORATE LANDFILLS</v>
          </cell>
          <cell r="I1011" t="str">
            <v>CORP LF</v>
          </cell>
          <cell r="J1011" t="str">
            <v>CORPORATE LANDFILL DISTRICT</v>
          </cell>
          <cell r="K1011" t="str">
            <v>CORPORATE</v>
          </cell>
          <cell r="L1011" t="str">
            <v>CORPORATE</v>
          </cell>
        </row>
        <row r="1012">
          <cell r="A1012" t="str">
            <v>X59</v>
          </cell>
          <cell r="B1012" t="str">
            <v>X59-10-A-MO-03O-050</v>
          </cell>
          <cell r="C1012">
            <v>1778</v>
          </cell>
          <cell r="D1012">
            <v>6008</v>
          </cell>
          <cell r="F1012" t="str">
            <v>Springfield - Bridge</v>
          </cell>
          <cell r="G1012" t="str">
            <v>BU-901</v>
          </cell>
          <cell r="H1012" t="str">
            <v>CORPORATE LANDFILLS</v>
          </cell>
          <cell r="I1012" t="str">
            <v>CORP LF</v>
          </cell>
          <cell r="J1012" t="str">
            <v>CORPORATE LANDFILL DISTRICT</v>
          </cell>
          <cell r="K1012" t="str">
            <v>CORPORATE</v>
          </cell>
          <cell r="L1012" t="str">
            <v>CORPORATE</v>
          </cell>
        </row>
        <row r="1013">
          <cell r="A1013" t="str">
            <v>X22</v>
          </cell>
          <cell r="B1013" t="str">
            <v>X22-10-A-KS-03O-050</v>
          </cell>
          <cell r="C1013">
            <v>1741</v>
          </cell>
          <cell r="D1013">
            <v>6009</v>
          </cell>
          <cell r="F1013" t="str">
            <v>Finney County - Bridge</v>
          </cell>
          <cell r="G1013" t="str">
            <v>BU-901</v>
          </cell>
          <cell r="H1013" t="str">
            <v>CORPORATE LANDFILLS</v>
          </cell>
          <cell r="I1013" t="str">
            <v>CORP LF</v>
          </cell>
          <cell r="J1013" t="str">
            <v>CORPORATE LANDFILL DISTRICT</v>
          </cell>
          <cell r="K1013" t="str">
            <v>CORPORATE</v>
          </cell>
          <cell r="L1013" t="str">
            <v>CORPORATE</v>
          </cell>
        </row>
        <row r="1014">
          <cell r="A1014" t="str">
            <v>X14</v>
          </cell>
          <cell r="B1014" t="str">
            <v>X14-10-A-NC-03O-050</v>
          </cell>
          <cell r="C1014">
            <v>1733</v>
          </cell>
          <cell r="D1014">
            <v>6010</v>
          </cell>
          <cell r="F1014" t="str">
            <v>Charlotte Motor Spdwy-Bridge</v>
          </cell>
          <cell r="G1014" t="str">
            <v>BU-901</v>
          </cell>
          <cell r="H1014" t="str">
            <v>CORPORATE LANDFILLS</v>
          </cell>
          <cell r="I1014" t="str">
            <v>CORP LF</v>
          </cell>
          <cell r="J1014" t="str">
            <v>CORPORATE LANDFILL DISTRICT</v>
          </cell>
          <cell r="K1014" t="str">
            <v>CORPORATE</v>
          </cell>
          <cell r="L1014" t="str">
            <v>CORPORATE</v>
          </cell>
        </row>
        <row r="1015">
          <cell r="A1015" t="str">
            <v>X68</v>
          </cell>
          <cell r="B1015" t="str">
            <v>X68-10-A-WI-03O-050</v>
          </cell>
          <cell r="C1015">
            <v>1787</v>
          </cell>
          <cell r="D1015">
            <v>6011</v>
          </cell>
          <cell r="F1015" t="str">
            <v>Lake Area 2054 L/F (Closed)</v>
          </cell>
          <cell r="G1015" t="str">
            <v>BU-901</v>
          </cell>
          <cell r="H1015" t="str">
            <v>CORPORATE LANDFILLS</v>
          </cell>
          <cell r="I1015" t="str">
            <v>CORP LF</v>
          </cell>
          <cell r="J1015" t="str">
            <v>CORPORATE LANDFILL DISTRICT</v>
          </cell>
          <cell r="K1015" t="str">
            <v>CORPORATE</v>
          </cell>
          <cell r="L1015" t="str">
            <v>CORPORATE</v>
          </cell>
        </row>
        <row r="1016">
          <cell r="A1016" t="str">
            <v>X69</v>
          </cell>
          <cell r="B1016" t="str">
            <v>X69-10-A-WI-03O-050</v>
          </cell>
          <cell r="C1016">
            <v>1788</v>
          </cell>
          <cell r="D1016">
            <v>6012</v>
          </cell>
          <cell r="F1016" t="str">
            <v>Lake Area South Expansion Clsd</v>
          </cell>
          <cell r="G1016" t="str">
            <v>BU-901</v>
          </cell>
          <cell r="H1016" t="str">
            <v>CORPORATE LANDFILLS</v>
          </cell>
          <cell r="I1016" t="str">
            <v>CORP LF</v>
          </cell>
          <cell r="J1016" t="str">
            <v>CORPORATE LANDFILL DISTRICT</v>
          </cell>
          <cell r="K1016" t="str">
            <v>CORPORATE</v>
          </cell>
          <cell r="L1016" t="str">
            <v>CORPORATE</v>
          </cell>
        </row>
        <row r="1017">
          <cell r="A1017" t="str">
            <v>X70</v>
          </cell>
          <cell r="B1017" t="str">
            <v>X70-10-A-TX-03O-050</v>
          </cell>
          <cell r="C1017">
            <v>1789</v>
          </cell>
          <cell r="D1017">
            <v>6013</v>
          </cell>
          <cell r="F1017" t="str">
            <v>Galveston County L/F (Closed)</v>
          </cell>
          <cell r="G1017" t="str">
            <v>BU-901</v>
          </cell>
          <cell r="H1017" t="str">
            <v>CORPORATE LANDFILLS</v>
          </cell>
          <cell r="I1017" t="str">
            <v>CORP LF</v>
          </cell>
          <cell r="J1017" t="str">
            <v>CORPORATE LANDFILL DISTRICT</v>
          </cell>
          <cell r="K1017" t="str">
            <v>CORPORATE</v>
          </cell>
          <cell r="L1017" t="str">
            <v>CORPORATE</v>
          </cell>
        </row>
        <row r="1018">
          <cell r="A1018" t="str">
            <v>I04</v>
          </cell>
          <cell r="B1018" t="str">
            <v>I04-10-A-CA-03O-050</v>
          </cell>
          <cell r="C1018">
            <v>658</v>
          </cell>
          <cell r="D1018">
            <v>6014</v>
          </cell>
          <cell r="F1018" t="str">
            <v>Azusa L/F - Bridge</v>
          </cell>
          <cell r="G1018" t="str">
            <v>BU-901</v>
          </cell>
          <cell r="H1018" t="str">
            <v>CORPORATE LANDFILLS</v>
          </cell>
          <cell r="I1018" t="str">
            <v>CORP LF</v>
          </cell>
          <cell r="J1018" t="str">
            <v>CORPORATE LANDFILL DISTRICT</v>
          </cell>
          <cell r="K1018" t="str">
            <v>CORPORATE</v>
          </cell>
          <cell r="L1018" t="str">
            <v>CORPORATE</v>
          </cell>
        </row>
        <row r="1019">
          <cell r="A1019" t="str">
            <v>I48</v>
          </cell>
          <cell r="B1019" t="str">
            <v>I48-10-A-MA-03O-050</v>
          </cell>
          <cell r="C1019">
            <v>702</v>
          </cell>
          <cell r="D1019">
            <v>6015</v>
          </cell>
          <cell r="F1019" t="str">
            <v>Randolph L/F - Bridge</v>
          </cell>
          <cell r="G1019" t="str">
            <v>BU-901</v>
          </cell>
          <cell r="H1019" t="str">
            <v>CORPORATE LANDFILLS</v>
          </cell>
          <cell r="I1019" t="str">
            <v>CORP LF</v>
          </cell>
          <cell r="J1019" t="str">
            <v>CORPORATE LANDFILL DISTRICT</v>
          </cell>
          <cell r="K1019" t="str">
            <v>CORPORATE</v>
          </cell>
          <cell r="L1019" t="str">
            <v>CORPORATE</v>
          </cell>
        </row>
        <row r="1020">
          <cell r="A1020" t="str">
            <v>I14</v>
          </cell>
          <cell r="B1020" t="str">
            <v>I14-10-A-MA-03O-050</v>
          </cell>
          <cell r="C1020">
            <v>668</v>
          </cell>
          <cell r="D1020">
            <v>6016</v>
          </cell>
          <cell r="F1020" t="str">
            <v>East Bridgewater L/F - Bridge</v>
          </cell>
          <cell r="G1020" t="str">
            <v>BU-901</v>
          </cell>
          <cell r="H1020" t="str">
            <v>CORPORATE LANDFILLS</v>
          </cell>
          <cell r="I1020" t="str">
            <v>CORP LF</v>
          </cell>
          <cell r="J1020" t="str">
            <v>CORPORATE LANDFILL DISTRICT</v>
          </cell>
          <cell r="K1020" t="str">
            <v>CORPORATE</v>
          </cell>
          <cell r="L1020" t="str">
            <v>CORPORATE</v>
          </cell>
        </row>
        <row r="1021">
          <cell r="A1021" t="str">
            <v>I23</v>
          </cell>
          <cell r="B1021" t="str">
            <v>I23-10-A-MA-03O-050</v>
          </cell>
          <cell r="C1021">
            <v>677</v>
          </cell>
          <cell r="D1021">
            <v>6017</v>
          </cell>
          <cell r="F1021" t="str">
            <v>Halifax L/F - Bridge</v>
          </cell>
          <cell r="G1021" t="str">
            <v>BU-901</v>
          </cell>
          <cell r="H1021" t="str">
            <v>CORPORATE LANDFILLS</v>
          </cell>
          <cell r="I1021" t="str">
            <v>CORP LF</v>
          </cell>
          <cell r="J1021" t="str">
            <v>CORPORATE LANDFILL DISTRICT</v>
          </cell>
          <cell r="K1021" t="str">
            <v>CORPORATE</v>
          </cell>
          <cell r="L1021" t="str">
            <v>CORPORATE</v>
          </cell>
        </row>
        <row r="1022">
          <cell r="A1022" t="str">
            <v>I11</v>
          </cell>
          <cell r="B1022" t="str">
            <v>I11-10-A-MA-03O-050</v>
          </cell>
          <cell r="C1022">
            <v>665</v>
          </cell>
          <cell r="D1022">
            <v>6018</v>
          </cell>
          <cell r="F1022" t="str">
            <v>Chicopee L/F - Bridge</v>
          </cell>
          <cell r="G1022" t="str">
            <v>BU-901</v>
          </cell>
          <cell r="H1022" t="str">
            <v>CORPORATE LANDFILLS</v>
          </cell>
          <cell r="I1022" t="str">
            <v>CORP LF</v>
          </cell>
          <cell r="J1022" t="str">
            <v>CORPORATE LANDFILL DISTRICT</v>
          </cell>
          <cell r="K1022" t="str">
            <v>CORPORATE</v>
          </cell>
          <cell r="L1022" t="str">
            <v>CORPORATE</v>
          </cell>
        </row>
        <row r="1023">
          <cell r="A1023" t="str">
            <v>I50</v>
          </cell>
          <cell r="B1023" t="str">
            <v>I50-10-A-VA-03O-050</v>
          </cell>
          <cell r="C1023">
            <v>704</v>
          </cell>
          <cell r="D1023">
            <v>6020</v>
          </cell>
          <cell r="F1023" t="str">
            <v>Richmond L/F - Bridge</v>
          </cell>
          <cell r="G1023" t="str">
            <v>BU-901</v>
          </cell>
          <cell r="H1023" t="str">
            <v>CORPORATE LANDFILLS</v>
          </cell>
          <cell r="I1023" t="str">
            <v>CORP LF</v>
          </cell>
          <cell r="J1023" t="str">
            <v>CORPORATE LANDFILL DISTRICT</v>
          </cell>
          <cell r="K1023" t="str">
            <v>CORPORATE</v>
          </cell>
          <cell r="L1023" t="str">
            <v>CORPORATE</v>
          </cell>
        </row>
        <row r="1024">
          <cell r="A1024" t="str">
            <v>I21</v>
          </cell>
          <cell r="B1024" t="str">
            <v>I21-10-A-MS-03O-050</v>
          </cell>
          <cell r="C1024">
            <v>675</v>
          </cell>
          <cell r="D1024">
            <v>6021</v>
          </cell>
          <cell r="F1024" t="str">
            <v>Gulf Pines L/F - Bridge</v>
          </cell>
          <cell r="G1024" t="str">
            <v>BU-901</v>
          </cell>
          <cell r="H1024" t="str">
            <v>CORPORATE LANDFILLS</v>
          </cell>
          <cell r="I1024" t="str">
            <v>CORP LF</v>
          </cell>
          <cell r="J1024" t="str">
            <v>CORPORATE LANDFILL DISTRICT</v>
          </cell>
          <cell r="K1024" t="str">
            <v>CORPORATE</v>
          </cell>
          <cell r="L1024" t="str">
            <v>CORPORATE</v>
          </cell>
        </row>
        <row r="1025">
          <cell r="A1025" t="str">
            <v>I24</v>
          </cell>
          <cell r="B1025" t="str">
            <v>I24-10-A-TX-03O-050</v>
          </cell>
          <cell r="C1025">
            <v>678</v>
          </cell>
          <cell r="D1025">
            <v>6022</v>
          </cell>
          <cell r="F1025" t="str">
            <v>Hutchins L/F - Bridge</v>
          </cell>
          <cell r="G1025" t="str">
            <v>BU-901</v>
          </cell>
          <cell r="H1025" t="str">
            <v>CORPORATE LANDFILLS</v>
          </cell>
          <cell r="I1025" t="str">
            <v>CORP LF</v>
          </cell>
          <cell r="J1025" t="str">
            <v>CORPORATE LANDFILL DISTRICT</v>
          </cell>
          <cell r="K1025" t="str">
            <v>CORPORATE</v>
          </cell>
          <cell r="L1025" t="str">
            <v>CORPORATE</v>
          </cell>
        </row>
        <row r="1026">
          <cell r="A1026" t="str">
            <v>I52</v>
          </cell>
          <cell r="B1026" t="str">
            <v>I52-10-A-IL-03O-050</v>
          </cell>
          <cell r="C1026">
            <v>706</v>
          </cell>
          <cell r="D1026">
            <v>6023</v>
          </cell>
          <cell r="F1026" t="str">
            <v>South Barrington L/F - Bridge</v>
          </cell>
          <cell r="G1026" t="str">
            <v>BU-901</v>
          </cell>
          <cell r="H1026" t="str">
            <v>CORPORATE LANDFILLS</v>
          </cell>
          <cell r="I1026" t="str">
            <v>CORP LF</v>
          </cell>
          <cell r="J1026" t="str">
            <v>CORPORATE LANDFILL DISTRICT</v>
          </cell>
          <cell r="K1026" t="str">
            <v>CORPORATE</v>
          </cell>
          <cell r="L1026" t="str">
            <v>CORPORATE</v>
          </cell>
        </row>
        <row r="1027">
          <cell r="A1027" t="str">
            <v>I58</v>
          </cell>
          <cell r="B1027" t="str">
            <v>I58-10-A-WI-03O-050</v>
          </cell>
          <cell r="C1027">
            <v>712</v>
          </cell>
          <cell r="D1027">
            <v>6024</v>
          </cell>
          <cell r="F1027" t="str">
            <v>Troy L/F - Bridge</v>
          </cell>
          <cell r="G1027" t="str">
            <v>BU-901</v>
          </cell>
          <cell r="H1027" t="str">
            <v>CORPORATE LANDFILLS</v>
          </cell>
          <cell r="I1027" t="str">
            <v>CORP LF</v>
          </cell>
          <cell r="J1027" t="str">
            <v>CORPORATE LANDFILL DISTRICT</v>
          </cell>
          <cell r="K1027" t="str">
            <v>CORPORATE</v>
          </cell>
          <cell r="L1027" t="str">
            <v>CORPORATE</v>
          </cell>
        </row>
        <row r="1028">
          <cell r="A1028" t="str">
            <v>KA4</v>
          </cell>
          <cell r="B1028" t="str">
            <v>KA4-10-A-AZ-03O-050</v>
          </cell>
          <cell r="C1028">
            <v>798</v>
          </cell>
          <cell r="D1028">
            <v>6025</v>
          </cell>
          <cell r="F1028" t="str">
            <v>Siegen Lane</v>
          </cell>
          <cell r="G1028" t="str">
            <v>BU-901</v>
          </cell>
          <cell r="H1028" t="str">
            <v>CORPORATE LANDFILLS</v>
          </cell>
          <cell r="I1028" t="str">
            <v>CORP LF</v>
          </cell>
          <cell r="J1028" t="str">
            <v>CORPORATE LANDFILL DISTRICT</v>
          </cell>
          <cell r="K1028" t="str">
            <v>CORPORATE</v>
          </cell>
          <cell r="L1028" t="str">
            <v>CORPORATE</v>
          </cell>
        </row>
        <row r="1029">
          <cell r="A1029" t="str">
            <v>I29</v>
          </cell>
          <cell r="B1029" t="str">
            <v>I29-10-A-TX-03O-050</v>
          </cell>
          <cell r="C1029">
            <v>683</v>
          </cell>
          <cell r="D1029">
            <v>6026</v>
          </cell>
          <cell r="F1029" t="str">
            <v>Laporte L/F - Bridge</v>
          </cell>
          <cell r="G1029" t="str">
            <v>BU-901</v>
          </cell>
          <cell r="H1029" t="str">
            <v>CORPORATE LANDFILLS</v>
          </cell>
          <cell r="I1029" t="str">
            <v>CORP LF</v>
          </cell>
          <cell r="J1029" t="str">
            <v>CORPORATE LANDFILL DISTRICT</v>
          </cell>
          <cell r="K1029" t="str">
            <v>CORPORATE</v>
          </cell>
          <cell r="L1029" t="str">
            <v>CORPORATE</v>
          </cell>
        </row>
        <row r="1030">
          <cell r="A1030" t="str">
            <v>KA1</v>
          </cell>
          <cell r="B1030" t="str">
            <v>KA1-10-A-AZ-03O-050</v>
          </cell>
          <cell r="C1030">
            <v>795</v>
          </cell>
          <cell r="D1030">
            <v>6027</v>
          </cell>
          <cell r="F1030" t="str">
            <v>Carlyss</v>
          </cell>
          <cell r="G1030" t="str">
            <v>BU-901</v>
          </cell>
          <cell r="H1030" t="str">
            <v>CORPORATE LANDFILLS</v>
          </cell>
          <cell r="I1030" t="str">
            <v>CORP LF</v>
          </cell>
          <cell r="J1030" t="str">
            <v>CORPORATE LANDFILL DISTRICT</v>
          </cell>
          <cell r="K1030" t="str">
            <v>CORPORATE</v>
          </cell>
          <cell r="L1030" t="str">
            <v>CORPORATE</v>
          </cell>
        </row>
        <row r="1031">
          <cell r="A1031" t="str">
            <v>KA2</v>
          </cell>
          <cell r="B1031" t="str">
            <v>KA2-10-A-AZ-03O-050</v>
          </cell>
          <cell r="C1031">
            <v>796</v>
          </cell>
          <cell r="D1031">
            <v>6028</v>
          </cell>
          <cell r="F1031" t="str">
            <v>E Palestine</v>
          </cell>
          <cell r="G1031" t="str">
            <v>BU-901</v>
          </cell>
          <cell r="H1031" t="str">
            <v>CORPORATE LANDFILLS</v>
          </cell>
          <cell r="I1031" t="str">
            <v>CORP LF</v>
          </cell>
          <cell r="J1031" t="str">
            <v>CORPORATE LANDFILL DISTRICT</v>
          </cell>
          <cell r="K1031" t="str">
            <v>CORPORATE</v>
          </cell>
          <cell r="L1031" t="str">
            <v>CORPORATE</v>
          </cell>
        </row>
        <row r="1032">
          <cell r="A1032" t="str">
            <v>I41</v>
          </cell>
          <cell r="B1032" t="str">
            <v>I41-10-A-NH-03O-050</v>
          </cell>
          <cell r="C1032">
            <v>695</v>
          </cell>
          <cell r="D1032">
            <v>6029</v>
          </cell>
          <cell r="F1032" t="str">
            <v>Pelham L/F - Bridge</v>
          </cell>
          <cell r="G1032" t="str">
            <v>BU-901</v>
          </cell>
          <cell r="H1032" t="str">
            <v>CORPORATE LANDFILLS</v>
          </cell>
          <cell r="I1032" t="str">
            <v>CORP LF</v>
          </cell>
          <cell r="J1032" t="str">
            <v>CORPORATE LANDFILL DISTRICT</v>
          </cell>
          <cell r="K1032" t="str">
            <v>CORPORATE</v>
          </cell>
          <cell r="L1032" t="str">
            <v>CORPORATE</v>
          </cell>
        </row>
        <row r="1033">
          <cell r="A1033" t="str">
            <v>I39</v>
          </cell>
          <cell r="B1033" t="str">
            <v>I39-10-A-NY-03O-050</v>
          </cell>
          <cell r="C1033">
            <v>693</v>
          </cell>
          <cell r="D1033">
            <v>6031</v>
          </cell>
          <cell r="F1033" t="str">
            <v>Niagara L/F - Bridge</v>
          </cell>
          <cell r="G1033" t="str">
            <v>BU-901</v>
          </cell>
          <cell r="H1033" t="str">
            <v>CORPORATE LANDFILLS</v>
          </cell>
          <cell r="I1033" t="str">
            <v>CORP LF</v>
          </cell>
          <cell r="J1033" t="str">
            <v>CORPORATE LANDFILL DISTRICT</v>
          </cell>
          <cell r="K1033" t="str">
            <v>CORPORATE</v>
          </cell>
          <cell r="L1033" t="str">
            <v>CORPORATE</v>
          </cell>
        </row>
        <row r="1034">
          <cell r="A1034" t="str">
            <v>I28</v>
          </cell>
          <cell r="B1034" t="str">
            <v>I28-10-A-NY-03O-050</v>
          </cell>
          <cell r="C1034">
            <v>682</v>
          </cell>
          <cell r="D1034">
            <v>6032</v>
          </cell>
          <cell r="F1034" t="str">
            <v>Land Rec L/F - Bridge</v>
          </cell>
          <cell r="G1034" t="str">
            <v>BU-901</v>
          </cell>
          <cell r="H1034" t="str">
            <v>CORPORATE LANDFILLS</v>
          </cell>
          <cell r="I1034" t="str">
            <v>CORP LF</v>
          </cell>
          <cell r="J1034" t="str">
            <v>CORPORATE LANDFILL DISTRICT</v>
          </cell>
          <cell r="K1034" t="str">
            <v>CORPORATE</v>
          </cell>
          <cell r="L1034" t="str">
            <v>CORPORATE</v>
          </cell>
        </row>
        <row r="1035">
          <cell r="A1035" t="str">
            <v>I02</v>
          </cell>
          <cell r="B1035" t="str">
            <v>I02-10-A-NY-03O-050</v>
          </cell>
          <cell r="C1035">
            <v>656</v>
          </cell>
          <cell r="D1035">
            <v>6033</v>
          </cell>
          <cell r="F1035" t="str">
            <v>Amsterdam L/F - Bridge</v>
          </cell>
          <cell r="G1035" t="str">
            <v>BU-901</v>
          </cell>
          <cell r="H1035" t="str">
            <v>CORPORATE LANDFILLS</v>
          </cell>
          <cell r="I1035" t="str">
            <v>CORP LF</v>
          </cell>
          <cell r="J1035" t="str">
            <v>CORPORATE LANDFILL DISTRICT</v>
          </cell>
          <cell r="K1035" t="str">
            <v>CORPORATE</v>
          </cell>
          <cell r="L1035" t="str">
            <v>CORPORATE</v>
          </cell>
        </row>
        <row r="1036">
          <cell r="A1036" t="str">
            <v>I37</v>
          </cell>
          <cell r="B1036" t="str">
            <v>I37-10-A-NJ-03O-050</v>
          </cell>
          <cell r="C1036">
            <v>691</v>
          </cell>
          <cell r="D1036">
            <v>6034</v>
          </cell>
          <cell r="F1036" t="str">
            <v>Monroe L/F - Bridge</v>
          </cell>
          <cell r="G1036" t="str">
            <v>BU-901</v>
          </cell>
          <cell r="H1036" t="str">
            <v>CORPORATE LANDFILLS</v>
          </cell>
          <cell r="I1036" t="str">
            <v>CORP LF</v>
          </cell>
          <cell r="J1036" t="str">
            <v>CORPORATE LANDFILL DISTRICT</v>
          </cell>
          <cell r="K1036" t="str">
            <v>CORPORATE</v>
          </cell>
          <cell r="L1036" t="str">
            <v>CORPORATE</v>
          </cell>
        </row>
        <row r="1037">
          <cell r="A1037" t="str">
            <v>I53</v>
          </cell>
          <cell r="B1037" t="str">
            <v>I53-10-A-NJ-03O-050</v>
          </cell>
          <cell r="C1037">
            <v>707</v>
          </cell>
          <cell r="D1037">
            <v>6035</v>
          </cell>
          <cell r="F1037" t="str">
            <v>South Brunswick L/F - Bridge</v>
          </cell>
          <cell r="G1037" t="str">
            <v>BU-901</v>
          </cell>
          <cell r="H1037" t="str">
            <v>CORPORATE LANDFILLS</v>
          </cell>
          <cell r="I1037" t="str">
            <v>CORP LF</v>
          </cell>
          <cell r="J1037" t="str">
            <v>CORPORATE LANDFILL DISTRICT</v>
          </cell>
          <cell r="K1037" t="str">
            <v>CORPORATE</v>
          </cell>
          <cell r="L1037" t="str">
            <v>CORPORATE</v>
          </cell>
        </row>
        <row r="1038">
          <cell r="A1038" t="str">
            <v>I40</v>
          </cell>
          <cell r="B1038" t="str">
            <v>I40-10-A-MD-03O-050</v>
          </cell>
          <cell r="C1038">
            <v>694</v>
          </cell>
          <cell r="D1038">
            <v>6036</v>
          </cell>
          <cell r="F1038" t="str">
            <v>Norris L/F - Bridge</v>
          </cell>
          <cell r="G1038" t="str">
            <v>BU-901</v>
          </cell>
          <cell r="H1038" t="str">
            <v>CORPORATE LANDFILLS</v>
          </cell>
          <cell r="I1038" t="str">
            <v>CORP LF</v>
          </cell>
          <cell r="J1038" t="str">
            <v>CORPORATE LANDFILL DISTRICT</v>
          </cell>
          <cell r="K1038" t="str">
            <v>CORPORATE</v>
          </cell>
          <cell r="L1038" t="str">
            <v>CORPORATE</v>
          </cell>
        </row>
        <row r="1039">
          <cell r="A1039" t="str">
            <v>I57</v>
          </cell>
          <cell r="B1039" t="str">
            <v>I57-10-A-VA-03O-050</v>
          </cell>
          <cell r="C1039">
            <v>711</v>
          </cell>
          <cell r="D1039">
            <v>6037</v>
          </cell>
          <cell r="F1039" t="str">
            <v>Telegraph L/F - Bridge</v>
          </cell>
          <cell r="G1039" t="str">
            <v>BU-901</v>
          </cell>
          <cell r="H1039" t="str">
            <v>CORPORATE LANDFILLS</v>
          </cell>
          <cell r="I1039" t="str">
            <v>CORP LF</v>
          </cell>
          <cell r="J1039" t="str">
            <v>CORPORATE LANDFILL DISTRICT</v>
          </cell>
          <cell r="K1039" t="str">
            <v>CORPORATE</v>
          </cell>
          <cell r="L1039" t="str">
            <v>CORPORATE</v>
          </cell>
        </row>
        <row r="1040">
          <cell r="A1040" t="str">
            <v>I19</v>
          </cell>
          <cell r="B1040" t="str">
            <v>I19-10-A-PA-03O-050</v>
          </cell>
          <cell r="C1040">
            <v>673</v>
          </cell>
          <cell r="D1040">
            <v>6038</v>
          </cell>
          <cell r="F1040" t="str">
            <v>Forest Lawn L/F - Bridge</v>
          </cell>
          <cell r="G1040" t="str">
            <v>BU-901</v>
          </cell>
          <cell r="H1040" t="str">
            <v>CORPORATE LANDFILLS</v>
          </cell>
          <cell r="I1040" t="str">
            <v>CORP LF</v>
          </cell>
          <cell r="J1040" t="str">
            <v>CORPORATE LANDFILL DISTRICT</v>
          </cell>
          <cell r="K1040" t="str">
            <v>CORPORATE</v>
          </cell>
          <cell r="L1040" t="str">
            <v>CORPORATE</v>
          </cell>
        </row>
        <row r="1041">
          <cell r="A1041" t="str">
            <v>I17</v>
          </cell>
          <cell r="B1041" t="str">
            <v>I17-10-A-MN-03O-050</v>
          </cell>
          <cell r="C1041">
            <v>671</v>
          </cell>
          <cell r="D1041">
            <v>6039</v>
          </cell>
          <cell r="F1041" t="str">
            <v>Flying Cloud L/F - Bridge</v>
          </cell>
          <cell r="G1041" t="str">
            <v>BU-901</v>
          </cell>
          <cell r="H1041" t="str">
            <v>CORPORATE LANDFILLS</v>
          </cell>
          <cell r="I1041" t="str">
            <v>CORP LF</v>
          </cell>
          <cell r="J1041" t="str">
            <v>CORPORATE LANDFILL DISTRICT</v>
          </cell>
          <cell r="K1041" t="str">
            <v>CORPORATE</v>
          </cell>
          <cell r="L1041" t="str">
            <v>CORPORATE</v>
          </cell>
        </row>
        <row r="1042">
          <cell r="A1042" t="str">
            <v>I49</v>
          </cell>
          <cell r="B1042" t="str">
            <v>I49-10-A-MO-03O-050</v>
          </cell>
          <cell r="C1042">
            <v>703</v>
          </cell>
          <cell r="D1042">
            <v>6040</v>
          </cell>
          <cell r="F1042" t="str">
            <v>Red Bird L/F - Bridge</v>
          </cell>
          <cell r="G1042" t="str">
            <v>BU-901</v>
          </cell>
          <cell r="H1042" t="str">
            <v>CORPORATE LANDFILLS</v>
          </cell>
          <cell r="I1042" t="str">
            <v>CORP LF</v>
          </cell>
          <cell r="J1042" t="str">
            <v>CORPORATE LANDFILL DISTRICT</v>
          </cell>
          <cell r="K1042" t="str">
            <v>CORPORATE</v>
          </cell>
          <cell r="L1042" t="str">
            <v>CORPORATE</v>
          </cell>
        </row>
        <row r="1043">
          <cell r="A1043" t="str">
            <v>I33</v>
          </cell>
          <cell r="B1043" t="str">
            <v>I33-10-A-MO-03O-050</v>
          </cell>
          <cell r="C1043">
            <v>687</v>
          </cell>
          <cell r="D1043">
            <v>6041</v>
          </cell>
          <cell r="F1043" t="str">
            <v>Missouri City L/F - Bridge</v>
          </cell>
          <cell r="G1043" t="str">
            <v>BU-901</v>
          </cell>
          <cell r="H1043" t="str">
            <v>CORPORATE LANDFILLS</v>
          </cell>
          <cell r="I1043" t="str">
            <v>CORP LF</v>
          </cell>
          <cell r="J1043" t="str">
            <v>CORPORATE LANDFILL DISTRICT</v>
          </cell>
          <cell r="K1043" t="str">
            <v>CORPORATE</v>
          </cell>
          <cell r="L1043" t="str">
            <v>CORPORATE</v>
          </cell>
        </row>
        <row r="1044">
          <cell r="A1044" t="str">
            <v>I30</v>
          </cell>
          <cell r="B1044" t="str">
            <v>I30-10-A-OH-03O-050</v>
          </cell>
          <cell r="C1044">
            <v>684</v>
          </cell>
          <cell r="D1044">
            <v>6042</v>
          </cell>
          <cell r="F1044" t="str">
            <v>Lorain Co 1 L/F - Bridge</v>
          </cell>
          <cell r="G1044" t="str">
            <v>BU-901</v>
          </cell>
          <cell r="H1044" t="str">
            <v>CORPORATE LANDFILLS</v>
          </cell>
          <cell r="I1044" t="str">
            <v>CORP LF</v>
          </cell>
          <cell r="J1044" t="str">
            <v>CORPORATE LANDFILL DISTRICT</v>
          </cell>
          <cell r="K1044" t="str">
            <v>CORPORATE</v>
          </cell>
          <cell r="L1044" t="str">
            <v>CORPORATE</v>
          </cell>
        </row>
        <row r="1045">
          <cell r="A1045" t="str">
            <v>I38</v>
          </cell>
          <cell r="B1045" t="str">
            <v>I38-10-A-IL-03O-050</v>
          </cell>
          <cell r="C1045">
            <v>692</v>
          </cell>
          <cell r="D1045">
            <v>6043</v>
          </cell>
          <cell r="F1045" t="str">
            <v>North Chicago L/F</v>
          </cell>
          <cell r="G1045" t="str">
            <v>BU-901</v>
          </cell>
          <cell r="H1045" t="str">
            <v>CORPORATE LANDFILLS</v>
          </cell>
          <cell r="I1045" t="str">
            <v>CORP LF</v>
          </cell>
          <cell r="J1045" t="str">
            <v>CORPORATE LANDFILL DISTRICT</v>
          </cell>
          <cell r="K1045" t="str">
            <v>CORPORATE</v>
          </cell>
          <cell r="L1045" t="str">
            <v>CORPORATE</v>
          </cell>
        </row>
        <row r="1046">
          <cell r="A1046" t="str">
            <v>I18</v>
          </cell>
          <cell r="B1046" t="str">
            <v>I18-10-A-OH-03O-050</v>
          </cell>
          <cell r="C1046">
            <v>672</v>
          </cell>
          <cell r="D1046">
            <v>6044</v>
          </cell>
          <cell r="F1046" t="str">
            <v>Ford Road L/F - Bridge</v>
          </cell>
          <cell r="G1046" t="str">
            <v>BU-901</v>
          </cell>
          <cell r="H1046" t="str">
            <v>CORPORATE LANDFILLS</v>
          </cell>
          <cell r="I1046" t="str">
            <v>CORP LF</v>
          </cell>
          <cell r="J1046" t="str">
            <v>CORPORATE LANDFILL DISTRICT</v>
          </cell>
          <cell r="K1046" t="str">
            <v>CORPORATE</v>
          </cell>
          <cell r="L1046" t="str">
            <v>CORPORATE</v>
          </cell>
        </row>
        <row r="1047">
          <cell r="A1047" t="str">
            <v>I13</v>
          </cell>
          <cell r="B1047" t="str">
            <v>I13-10-A-OH-03O-050</v>
          </cell>
          <cell r="C1047">
            <v>667</v>
          </cell>
          <cell r="D1047">
            <v>6045</v>
          </cell>
          <cell r="F1047" t="str">
            <v>Duck Creek L/F - Bridge</v>
          </cell>
          <cell r="G1047" t="str">
            <v>BU-901</v>
          </cell>
          <cell r="H1047" t="str">
            <v>CORPORATE LANDFILLS</v>
          </cell>
          <cell r="I1047" t="str">
            <v>CORP LF</v>
          </cell>
          <cell r="J1047" t="str">
            <v>CORPORATE LANDFILL DISTRICT</v>
          </cell>
          <cell r="K1047" t="str">
            <v>CORPORATE</v>
          </cell>
          <cell r="L1047" t="str">
            <v>CORPORATE</v>
          </cell>
        </row>
        <row r="1048">
          <cell r="A1048" t="str">
            <v>I45</v>
          </cell>
          <cell r="B1048" t="str">
            <v>I45-10-A-MO-03O-050</v>
          </cell>
          <cell r="C1048">
            <v>699</v>
          </cell>
          <cell r="D1048">
            <v>6046</v>
          </cell>
          <cell r="F1048" t="str">
            <v>Plattco L/F - Bridge</v>
          </cell>
          <cell r="G1048" t="str">
            <v>BU-901</v>
          </cell>
          <cell r="H1048" t="str">
            <v>CORPORATE LANDFILLS</v>
          </cell>
          <cell r="I1048" t="str">
            <v>CORP LF</v>
          </cell>
          <cell r="J1048" t="str">
            <v>CORPORATE LANDFILL DISTRICT</v>
          </cell>
          <cell r="K1048" t="str">
            <v>CORPORATE</v>
          </cell>
          <cell r="L1048" t="str">
            <v>CORPORATE</v>
          </cell>
        </row>
        <row r="1049">
          <cell r="A1049" t="str">
            <v>I15</v>
          </cell>
          <cell r="B1049" t="str">
            <v>I15-10-A-LA-03O-050</v>
          </cell>
          <cell r="C1049">
            <v>669</v>
          </cell>
          <cell r="D1049">
            <v>6047</v>
          </cell>
          <cell r="F1049" t="str">
            <v>East St Charles L/F - Bridge</v>
          </cell>
          <cell r="G1049" t="str">
            <v>BU-901</v>
          </cell>
          <cell r="H1049" t="str">
            <v>CORPORATE LANDFILLS</v>
          </cell>
          <cell r="I1049" t="str">
            <v>CORP LF</v>
          </cell>
          <cell r="J1049" t="str">
            <v>CORPORATE LANDFILL DISTRICT</v>
          </cell>
          <cell r="K1049" t="str">
            <v>CORPORATE</v>
          </cell>
          <cell r="L1049" t="str">
            <v>CORPORATE</v>
          </cell>
        </row>
        <row r="1050">
          <cell r="A1050" t="str">
            <v>I26</v>
          </cell>
          <cell r="B1050" t="str">
            <v>I26-10-A-SC-03O-050</v>
          </cell>
          <cell r="C1050">
            <v>680</v>
          </cell>
          <cell r="D1050">
            <v>6048</v>
          </cell>
          <cell r="F1050" t="str">
            <v>Jedburg L/F - Bridge</v>
          </cell>
          <cell r="G1050" t="str">
            <v>BU-901</v>
          </cell>
          <cell r="H1050" t="str">
            <v>CORPORATE LANDFILLS</v>
          </cell>
          <cell r="I1050" t="str">
            <v>CORP LF</v>
          </cell>
          <cell r="J1050" t="str">
            <v>CORPORATE LANDFILL DISTRICT</v>
          </cell>
          <cell r="K1050" t="str">
            <v>CORPORATE</v>
          </cell>
          <cell r="L1050" t="str">
            <v>CORPORATE</v>
          </cell>
        </row>
        <row r="1051">
          <cell r="A1051" t="str">
            <v>I61</v>
          </cell>
          <cell r="B1051" t="str">
            <v>I61-10-A-GA-03O-050</v>
          </cell>
          <cell r="C1051">
            <v>715</v>
          </cell>
          <cell r="D1051">
            <v>6049</v>
          </cell>
          <cell r="F1051" t="str">
            <v>Watts Road L/F - Bridge</v>
          </cell>
          <cell r="G1051" t="str">
            <v>BU-901</v>
          </cell>
          <cell r="H1051" t="str">
            <v>CORPORATE LANDFILLS</v>
          </cell>
          <cell r="I1051" t="str">
            <v>CORP LF</v>
          </cell>
          <cell r="J1051" t="str">
            <v>CORPORATE LANDFILL DISTRICT</v>
          </cell>
          <cell r="K1051" t="str">
            <v>CORPORATE</v>
          </cell>
          <cell r="L1051" t="str">
            <v>CORPORATE</v>
          </cell>
        </row>
        <row r="1052">
          <cell r="A1052" t="str">
            <v>I60</v>
          </cell>
          <cell r="B1052" t="str">
            <v>I60-10-A-LA-03O-050</v>
          </cell>
          <cell r="C1052">
            <v>714</v>
          </cell>
          <cell r="D1052">
            <v>6050</v>
          </cell>
          <cell r="F1052" t="str">
            <v>West St Charles L/F - Bridge</v>
          </cell>
          <cell r="G1052" t="str">
            <v>BU-901</v>
          </cell>
          <cell r="H1052" t="str">
            <v>CORPORATE LANDFILLS</v>
          </cell>
          <cell r="I1052" t="str">
            <v>CORP LF</v>
          </cell>
          <cell r="J1052" t="str">
            <v>CORPORATE LANDFILL DISTRICT</v>
          </cell>
          <cell r="K1052" t="str">
            <v>CORPORATE</v>
          </cell>
          <cell r="L1052" t="str">
            <v>CORPORATE</v>
          </cell>
        </row>
        <row r="1053">
          <cell r="A1053" t="str">
            <v>I62</v>
          </cell>
          <cell r="B1053" t="str">
            <v>I62-10-A-CA-03O-050</v>
          </cell>
          <cell r="C1053">
            <v>716</v>
          </cell>
          <cell r="D1053">
            <v>6051</v>
          </cell>
          <cell r="F1053" t="str">
            <v>White Oak L/F - Bridge</v>
          </cell>
          <cell r="G1053" t="str">
            <v>BU-901</v>
          </cell>
          <cell r="H1053" t="str">
            <v>CORPORATE LANDFILLS</v>
          </cell>
          <cell r="I1053" t="str">
            <v>CORP LF</v>
          </cell>
          <cell r="J1053" t="str">
            <v>CORPORATE LANDFILL DISTRICT</v>
          </cell>
          <cell r="K1053" t="str">
            <v>CORPORATE</v>
          </cell>
          <cell r="L1053" t="str">
            <v>CORPORATE</v>
          </cell>
        </row>
        <row r="1054">
          <cell r="A1054" t="str">
            <v>I01</v>
          </cell>
          <cell r="B1054" t="str">
            <v>I01-10-A-OK-03O-050</v>
          </cell>
          <cell r="C1054">
            <v>655</v>
          </cell>
          <cell r="D1054">
            <v>6052</v>
          </cell>
          <cell r="F1054" t="str">
            <v>51st Street LF - Bridge</v>
          </cell>
          <cell r="G1054" t="str">
            <v>BU-901</v>
          </cell>
          <cell r="H1054" t="str">
            <v>CORPORATE LANDFILLS</v>
          </cell>
          <cell r="I1054" t="str">
            <v>CORP LF</v>
          </cell>
          <cell r="J1054" t="str">
            <v>CORPORATE LANDFILL DISTRICT</v>
          </cell>
          <cell r="K1054" t="str">
            <v>CORPORATE</v>
          </cell>
          <cell r="L1054" t="str">
            <v>CORPORATE</v>
          </cell>
        </row>
        <row r="1055">
          <cell r="A1055" t="str">
            <v>I07</v>
          </cell>
          <cell r="B1055" t="str">
            <v>I07-10-A-CO-03O-050</v>
          </cell>
          <cell r="C1055">
            <v>661</v>
          </cell>
          <cell r="D1055">
            <v>6053</v>
          </cell>
          <cell r="F1055" t="str">
            <v>Boulder L/F - Bridge</v>
          </cell>
          <cell r="G1055" t="str">
            <v>BU-901</v>
          </cell>
          <cell r="H1055" t="str">
            <v>CORPORATE LANDFILLS</v>
          </cell>
          <cell r="I1055" t="str">
            <v>CORP LF</v>
          </cell>
          <cell r="J1055" t="str">
            <v>CORPORATE LANDFILL DISTRICT</v>
          </cell>
          <cell r="K1055" t="str">
            <v>CORPORATE</v>
          </cell>
          <cell r="L1055" t="str">
            <v>CORPORATE</v>
          </cell>
        </row>
        <row r="1056">
          <cell r="A1056" t="str">
            <v>I10</v>
          </cell>
          <cell r="B1056" t="str">
            <v>I10-10-A-CA-03O-050</v>
          </cell>
          <cell r="C1056">
            <v>664</v>
          </cell>
          <cell r="D1056">
            <v>6054</v>
          </cell>
          <cell r="F1056" t="str">
            <v>Chestnut Avenue L/F - Bridge</v>
          </cell>
          <cell r="G1056" t="str">
            <v>BU-901</v>
          </cell>
          <cell r="H1056" t="str">
            <v>CORPORATE LANDFILLS</v>
          </cell>
          <cell r="I1056" t="str">
            <v>CORP LF</v>
          </cell>
          <cell r="J1056" t="str">
            <v>CORPORATE LANDFILL DISTRICT</v>
          </cell>
          <cell r="K1056" t="str">
            <v>CORPORATE</v>
          </cell>
          <cell r="L1056" t="str">
            <v>CORPORATE</v>
          </cell>
        </row>
        <row r="1057">
          <cell r="A1057" t="str">
            <v>I16</v>
          </cell>
          <cell r="B1057" t="str">
            <v>I16-10-A-OK-03O-050</v>
          </cell>
          <cell r="C1057">
            <v>670</v>
          </cell>
          <cell r="D1057">
            <v>6055</v>
          </cell>
          <cell r="F1057" t="str">
            <v>Fillsand L/F - Bridge</v>
          </cell>
          <cell r="G1057" t="str">
            <v>BU-901</v>
          </cell>
          <cell r="H1057" t="str">
            <v>CORPORATE LANDFILLS</v>
          </cell>
          <cell r="I1057" t="str">
            <v>CORP LF</v>
          </cell>
          <cell r="J1057" t="str">
            <v>CORPORATE LANDFILL DISTRICT</v>
          </cell>
          <cell r="K1057" t="str">
            <v>CORPORATE</v>
          </cell>
          <cell r="L1057" t="str">
            <v>CORPORATE</v>
          </cell>
        </row>
        <row r="1058">
          <cell r="A1058" t="str">
            <v>I27</v>
          </cell>
          <cell r="B1058" t="str">
            <v>I27-10-A-CO-03O-050</v>
          </cell>
          <cell r="C1058">
            <v>681</v>
          </cell>
          <cell r="D1058">
            <v>6056</v>
          </cell>
          <cell r="F1058" t="str">
            <v>Jeffco 1 L/F - Bridge</v>
          </cell>
          <cell r="G1058" t="str">
            <v>BU-901</v>
          </cell>
          <cell r="H1058" t="str">
            <v>CORPORATE LANDFILLS</v>
          </cell>
          <cell r="I1058" t="str">
            <v>CORP LF</v>
          </cell>
          <cell r="J1058" t="str">
            <v>CORPORATE LANDFILL DISTRICT</v>
          </cell>
          <cell r="K1058" t="str">
            <v>CORPORATE</v>
          </cell>
          <cell r="L1058" t="str">
            <v>CORPORATE</v>
          </cell>
        </row>
        <row r="1059">
          <cell r="A1059" t="str">
            <v>I42</v>
          </cell>
          <cell r="B1059" t="str">
            <v>I42-10-A-OK-03O-050</v>
          </cell>
          <cell r="C1059">
            <v>696</v>
          </cell>
          <cell r="D1059">
            <v>6057</v>
          </cell>
          <cell r="F1059" t="str">
            <v>Perkins L/F - Bridge</v>
          </cell>
          <cell r="G1059" t="str">
            <v>BU-901</v>
          </cell>
          <cell r="H1059" t="str">
            <v>CORPORATE LANDFILLS</v>
          </cell>
          <cell r="I1059" t="str">
            <v>CORP LF</v>
          </cell>
          <cell r="J1059" t="str">
            <v>CORPORATE LANDFILL DISTRICT</v>
          </cell>
          <cell r="K1059" t="str">
            <v>CORPORATE</v>
          </cell>
          <cell r="L1059" t="str">
            <v>CORPORATE</v>
          </cell>
        </row>
        <row r="1060">
          <cell r="A1060" t="str">
            <v>I43</v>
          </cell>
          <cell r="B1060" t="str">
            <v>I43-10-A-TX-03O-050</v>
          </cell>
          <cell r="C1060">
            <v>697</v>
          </cell>
          <cell r="D1060">
            <v>6058</v>
          </cell>
          <cell r="F1060" t="str">
            <v>Pinn 1 L/F - Bridge</v>
          </cell>
          <cell r="G1060" t="str">
            <v>BU-901</v>
          </cell>
          <cell r="H1060" t="str">
            <v>CORPORATE LANDFILLS</v>
          </cell>
          <cell r="I1060" t="str">
            <v>CORP LF</v>
          </cell>
          <cell r="J1060" t="str">
            <v>CORPORATE LANDFILL DISTRICT</v>
          </cell>
          <cell r="K1060" t="str">
            <v>CORPORATE</v>
          </cell>
          <cell r="L1060" t="str">
            <v>CORPORATE</v>
          </cell>
        </row>
        <row r="1061">
          <cell r="A1061" t="str">
            <v>I44</v>
          </cell>
          <cell r="B1061" t="str">
            <v>I44-10-A-TX-03O-050</v>
          </cell>
          <cell r="C1061">
            <v>698</v>
          </cell>
          <cell r="D1061">
            <v>6059</v>
          </cell>
          <cell r="F1061" t="str">
            <v>Pinn 2 L/F - Bridge</v>
          </cell>
          <cell r="G1061" t="str">
            <v>BU-901</v>
          </cell>
          <cell r="H1061" t="str">
            <v>CORPORATE LANDFILLS</v>
          </cell>
          <cell r="I1061" t="str">
            <v>CORP LF</v>
          </cell>
          <cell r="J1061" t="str">
            <v>CORPORATE LANDFILL DISTRICT</v>
          </cell>
          <cell r="K1061" t="str">
            <v>CORPORATE</v>
          </cell>
          <cell r="L1061" t="str">
            <v>CORPORATE</v>
          </cell>
        </row>
        <row r="1062">
          <cell r="A1062" t="str">
            <v>I46</v>
          </cell>
          <cell r="B1062" t="str">
            <v>I46-10-A-TX-03O-050</v>
          </cell>
          <cell r="C1062">
            <v>700</v>
          </cell>
          <cell r="D1062">
            <v>6060</v>
          </cell>
          <cell r="F1062" t="str">
            <v>Quail Canyon L/F - Bridge</v>
          </cell>
          <cell r="G1062" t="str">
            <v>BU-901</v>
          </cell>
          <cell r="H1062" t="str">
            <v>CORPORATE LANDFILLS</v>
          </cell>
          <cell r="I1062" t="str">
            <v>CORP LF</v>
          </cell>
          <cell r="J1062" t="str">
            <v>CORPORATE LANDFILL DISTRICT</v>
          </cell>
          <cell r="K1062" t="str">
            <v>CORPORATE</v>
          </cell>
          <cell r="L1062" t="str">
            <v>CORPORATE</v>
          </cell>
        </row>
        <row r="1063">
          <cell r="A1063" t="str">
            <v>I08</v>
          </cell>
          <cell r="B1063" t="str">
            <v>I08-10-A-TX-03O-050</v>
          </cell>
          <cell r="C1063">
            <v>662</v>
          </cell>
          <cell r="D1063">
            <v>6061</v>
          </cell>
          <cell r="F1063" t="str">
            <v>Bridge City L/F - Bridge</v>
          </cell>
          <cell r="G1063" t="str">
            <v>BU-901</v>
          </cell>
          <cell r="H1063" t="str">
            <v>CORPORATE LANDFILLS</v>
          </cell>
          <cell r="I1063" t="str">
            <v>CORP LF</v>
          </cell>
          <cell r="J1063" t="str">
            <v>CORPORATE LANDFILL DISTRICT</v>
          </cell>
          <cell r="K1063" t="str">
            <v>CORPORATE</v>
          </cell>
          <cell r="L1063" t="str">
            <v>CORPORATE</v>
          </cell>
        </row>
        <row r="1064">
          <cell r="A1064" t="str">
            <v>I22</v>
          </cell>
          <cell r="B1064" t="str">
            <v>I22-10-A-LA-03O-050</v>
          </cell>
          <cell r="C1064">
            <v>676</v>
          </cell>
          <cell r="D1064">
            <v>6062</v>
          </cell>
          <cell r="F1064" t="str">
            <v>Hackberry L/F - Bridge</v>
          </cell>
          <cell r="G1064" t="str">
            <v>BU-901</v>
          </cell>
          <cell r="H1064" t="str">
            <v>CORPORATE LANDFILLS</v>
          </cell>
          <cell r="I1064" t="str">
            <v>CORP LF</v>
          </cell>
          <cell r="J1064" t="str">
            <v>CORPORATE LANDFILL DISTRICT</v>
          </cell>
          <cell r="K1064" t="str">
            <v>CORPORATE</v>
          </cell>
          <cell r="L1064" t="str">
            <v>CORPORATE</v>
          </cell>
        </row>
        <row r="1065">
          <cell r="A1065" t="str">
            <v>I65</v>
          </cell>
          <cell r="B1065" t="str">
            <v>I65-10-A-LA-03O-050</v>
          </cell>
          <cell r="C1065">
            <v>719</v>
          </cell>
          <cell r="D1065">
            <v>6063</v>
          </cell>
          <cell r="F1065" t="str">
            <v>Woodland Hills L/F - Bridge</v>
          </cell>
          <cell r="G1065" t="str">
            <v>BU-901</v>
          </cell>
          <cell r="H1065" t="str">
            <v>CORPORATE LANDFILLS</v>
          </cell>
          <cell r="I1065" t="str">
            <v>CORP LF</v>
          </cell>
          <cell r="J1065" t="str">
            <v>CORPORATE LANDFILL DISTRICT</v>
          </cell>
          <cell r="K1065" t="str">
            <v>CORPORATE</v>
          </cell>
          <cell r="L1065" t="str">
            <v>CORPORATE</v>
          </cell>
        </row>
        <row r="1066">
          <cell r="A1066" t="str">
            <v>I05</v>
          </cell>
          <cell r="B1066" t="str">
            <v>I05-10-A-VA-03O-050</v>
          </cell>
          <cell r="C1066">
            <v>659</v>
          </cell>
          <cell r="D1066">
            <v>6064</v>
          </cell>
          <cell r="F1066" t="str">
            <v>Berryville L/F - Bridge</v>
          </cell>
          <cell r="G1066" t="str">
            <v>BU-901</v>
          </cell>
          <cell r="H1066" t="str">
            <v>CORPORATE LANDFILLS</v>
          </cell>
          <cell r="I1066" t="str">
            <v>CORP LF</v>
          </cell>
          <cell r="J1066" t="str">
            <v>CORPORATE LANDFILL DISTRICT</v>
          </cell>
          <cell r="K1066" t="str">
            <v>CORPORATE</v>
          </cell>
          <cell r="L1066" t="str">
            <v>CORPORATE</v>
          </cell>
        </row>
        <row r="1067">
          <cell r="A1067" t="str">
            <v>I47</v>
          </cell>
          <cell r="B1067" t="str">
            <v>I47-10-A-MD-03O-050</v>
          </cell>
          <cell r="C1067">
            <v>701</v>
          </cell>
          <cell r="D1067">
            <v>6065</v>
          </cell>
          <cell r="F1067" t="str">
            <v>Quarantine L/F - Bridge</v>
          </cell>
          <cell r="G1067" t="str">
            <v>BU-901</v>
          </cell>
          <cell r="H1067" t="str">
            <v>CORPORATE LANDFILLS</v>
          </cell>
          <cell r="I1067" t="str">
            <v>CORP LF</v>
          </cell>
          <cell r="J1067" t="str">
            <v>CORPORATE LANDFILL DISTRICT</v>
          </cell>
          <cell r="K1067" t="str">
            <v>CORPORATE</v>
          </cell>
          <cell r="L1067" t="str">
            <v>CORPORATE</v>
          </cell>
        </row>
        <row r="1068">
          <cell r="A1068" t="str">
            <v>I54</v>
          </cell>
          <cell r="B1068" t="str">
            <v>I54-10-A-MD-03O-050</v>
          </cell>
          <cell r="C1068">
            <v>708</v>
          </cell>
          <cell r="D1068">
            <v>6066</v>
          </cell>
          <cell r="F1068" t="str">
            <v>Solley Road L/F - Bridge</v>
          </cell>
          <cell r="G1068" t="str">
            <v>BU-901</v>
          </cell>
          <cell r="H1068" t="str">
            <v>CORPORATE LANDFILLS</v>
          </cell>
          <cell r="I1068" t="str">
            <v>CORP LF</v>
          </cell>
          <cell r="J1068" t="str">
            <v>CORPORATE LANDFILL DISTRICT</v>
          </cell>
          <cell r="K1068" t="str">
            <v>CORPORATE</v>
          </cell>
          <cell r="L1068" t="str">
            <v>CORPORATE</v>
          </cell>
        </row>
        <row r="1069">
          <cell r="A1069" t="str">
            <v>I55</v>
          </cell>
          <cell r="B1069" t="str">
            <v>I55-10-A-MO-03O-050</v>
          </cell>
          <cell r="C1069">
            <v>709</v>
          </cell>
          <cell r="D1069">
            <v>6067</v>
          </cell>
          <cell r="F1069" t="str">
            <v>St Louis Jeffco L/F - Bridge</v>
          </cell>
          <cell r="G1069" t="str">
            <v>BU-901</v>
          </cell>
          <cell r="H1069" t="str">
            <v>CORPORATE LANDFILLS</v>
          </cell>
          <cell r="I1069" t="str">
            <v>CORP LF</v>
          </cell>
          <cell r="J1069" t="str">
            <v>CORPORATE LANDFILL DISTRICT</v>
          </cell>
          <cell r="K1069" t="str">
            <v>CORPORATE</v>
          </cell>
          <cell r="L1069" t="str">
            <v>CORPORATE</v>
          </cell>
        </row>
        <row r="1070">
          <cell r="A1070" t="str">
            <v>KA3</v>
          </cell>
          <cell r="B1070" t="str">
            <v>KA3-10-A-AZ-03O-050</v>
          </cell>
          <cell r="C1070">
            <v>797</v>
          </cell>
          <cell r="D1070">
            <v>6068</v>
          </cell>
          <cell r="F1070" t="str">
            <v>Geismar</v>
          </cell>
          <cell r="G1070" t="str">
            <v>BU-901</v>
          </cell>
          <cell r="H1070" t="str">
            <v>CORPORATE LANDFILLS</v>
          </cell>
          <cell r="I1070" t="str">
            <v>CORP LF</v>
          </cell>
          <cell r="J1070" t="str">
            <v>CORPORATE LANDFILL DISTRICT</v>
          </cell>
          <cell r="K1070" t="str">
            <v>CORPORATE</v>
          </cell>
          <cell r="L1070" t="str">
            <v>CORPORATE</v>
          </cell>
        </row>
        <row r="1071">
          <cell r="A1071" t="str">
            <v>I56</v>
          </cell>
          <cell r="B1071" t="str">
            <v>I56-10-A-TN-03O-050</v>
          </cell>
          <cell r="C1071">
            <v>710</v>
          </cell>
          <cell r="D1071">
            <v>6069</v>
          </cell>
          <cell r="F1071" t="str">
            <v>Sykes L/F - Bridge</v>
          </cell>
          <cell r="G1071" t="str">
            <v>BU-901</v>
          </cell>
          <cell r="H1071" t="str">
            <v>CORPORATE LANDFILLS</v>
          </cell>
          <cell r="I1071" t="str">
            <v>CORP LF</v>
          </cell>
          <cell r="J1071" t="str">
            <v>CORPORATE LANDFILL DISTRICT</v>
          </cell>
          <cell r="K1071" t="str">
            <v>CORPORATE</v>
          </cell>
          <cell r="L1071" t="str">
            <v>CORPORATE</v>
          </cell>
        </row>
        <row r="1072">
          <cell r="A1072" t="str">
            <v>KB4</v>
          </cell>
          <cell r="B1072" t="str">
            <v>KB4-10-A-AZ-03O-050</v>
          </cell>
          <cell r="C1072">
            <v>803</v>
          </cell>
          <cell r="D1072">
            <v>6070</v>
          </cell>
          <cell r="F1072" t="str">
            <v>Niagara</v>
          </cell>
          <cell r="G1072" t="str">
            <v>BU-901</v>
          </cell>
          <cell r="H1072" t="str">
            <v>CORPORATE LANDFILLS</v>
          </cell>
          <cell r="I1072" t="str">
            <v>CORP LF</v>
          </cell>
          <cell r="J1072" t="str">
            <v>CORPORATE LANDFILL DISTRICT</v>
          </cell>
          <cell r="K1072" t="str">
            <v>CORPORATE</v>
          </cell>
          <cell r="L1072" t="str">
            <v>CORPORATE</v>
          </cell>
        </row>
        <row r="1073">
          <cell r="A1073" t="str">
            <v>KB1</v>
          </cell>
          <cell r="B1073" t="str">
            <v>KB1-10-A-AZ-03O-050</v>
          </cell>
          <cell r="C1073">
            <v>800</v>
          </cell>
          <cell r="D1073">
            <v>6071</v>
          </cell>
          <cell r="F1073" t="str">
            <v>Aber Road</v>
          </cell>
          <cell r="G1073" t="str">
            <v>BU-901</v>
          </cell>
          <cell r="H1073" t="str">
            <v>CORPORATE LANDFILLS</v>
          </cell>
          <cell r="I1073" t="str">
            <v>CORP LF</v>
          </cell>
          <cell r="J1073" t="str">
            <v>CORPORATE LANDFILL DISTRICT</v>
          </cell>
          <cell r="K1073" t="str">
            <v>CORPORATE</v>
          </cell>
          <cell r="L1073" t="str">
            <v>CORPORATE</v>
          </cell>
        </row>
        <row r="1074">
          <cell r="A1074" t="str">
            <v>KB3</v>
          </cell>
          <cell r="B1074" t="str">
            <v>KB3-10-A-AZ-03O-050</v>
          </cell>
          <cell r="C1074">
            <v>802</v>
          </cell>
          <cell r="D1074">
            <v>6072</v>
          </cell>
          <cell r="F1074" t="str">
            <v>Livingston</v>
          </cell>
          <cell r="G1074" t="str">
            <v>BU-901</v>
          </cell>
          <cell r="H1074" t="str">
            <v>CORPORATE LANDFILLS</v>
          </cell>
          <cell r="I1074" t="str">
            <v>CORP LF</v>
          </cell>
          <cell r="J1074" t="str">
            <v>CORPORATE LANDFILL DISTRICT</v>
          </cell>
          <cell r="K1074" t="str">
            <v>CORPORATE</v>
          </cell>
          <cell r="L1074" t="str">
            <v>CORPORATE</v>
          </cell>
        </row>
        <row r="1075">
          <cell r="A1075" t="str">
            <v>X21</v>
          </cell>
          <cell r="B1075" t="str">
            <v>X21-10-A-MA-03O-050</v>
          </cell>
          <cell r="C1075">
            <v>1740</v>
          </cell>
          <cell r="D1075">
            <v>6073</v>
          </cell>
          <cell r="F1075" t="str">
            <v>Fall River - Bridge</v>
          </cell>
          <cell r="G1075" t="str">
            <v>BU-901</v>
          </cell>
          <cell r="H1075" t="str">
            <v>CORPORATE LANDFILLS</v>
          </cell>
          <cell r="I1075" t="str">
            <v>CORP LF</v>
          </cell>
          <cell r="J1075" t="str">
            <v>CORPORATE LANDFILL DISTRICT</v>
          </cell>
          <cell r="K1075" t="str">
            <v>CORPORATE</v>
          </cell>
          <cell r="L1075" t="str">
            <v>CORPORATE</v>
          </cell>
        </row>
        <row r="1076">
          <cell r="A1076" t="str">
            <v>X65</v>
          </cell>
          <cell r="B1076" t="str">
            <v>X65-10-A-MI-03O-050</v>
          </cell>
          <cell r="C1076">
            <v>1784</v>
          </cell>
          <cell r="D1076">
            <v>6074</v>
          </cell>
          <cell r="F1076" t="str">
            <v>Vienna Junction - Bridge</v>
          </cell>
          <cell r="G1076" t="str">
            <v>BU-901</v>
          </cell>
          <cell r="H1076" t="str">
            <v>CORPORATE LANDFILLS</v>
          </cell>
          <cell r="I1076" t="str">
            <v>CORP LF</v>
          </cell>
          <cell r="J1076" t="str">
            <v>CORPORATE LANDFILL DISTRICT</v>
          </cell>
          <cell r="K1076" t="str">
            <v>CORPORATE</v>
          </cell>
          <cell r="L1076" t="str">
            <v>CORPORATE</v>
          </cell>
        </row>
        <row r="1077">
          <cell r="A1077" t="str">
            <v>X49</v>
          </cell>
          <cell r="B1077" t="str">
            <v>X49-10-A-OH-03O-050</v>
          </cell>
          <cell r="C1077">
            <v>1768</v>
          </cell>
          <cell r="D1077">
            <v>6075</v>
          </cell>
          <cell r="F1077" t="str">
            <v>Ohio Demo - Bridge</v>
          </cell>
          <cell r="G1077" t="str">
            <v>BU-901</v>
          </cell>
          <cell r="H1077" t="str">
            <v>CORPORATE LANDFILLS</v>
          </cell>
          <cell r="I1077" t="str">
            <v>CORP LF</v>
          </cell>
          <cell r="J1077" t="str">
            <v>CORPORATE LANDFILL DISTRICT</v>
          </cell>
          <cell r="K1077" t="str">
            <v>CORPORATE</v>
          </cell>
          <cell r="L1077" t="str">
            <v>CORPORATE</v>
          </cell>
        </row>
        <row r="1078">
          <cell r="A1078" t="str">
            <v>X12</v>
          </cell>
          <cell r="B1078" t="str">
            <v>X12-10-A-OH-03O-050</v>
          </cell>
          <cell r="C1078">
            <v>1731</v>
          </cell>
          <cell r="D1078">
            <v>6076</v>
          </cell>
          <cell r="F1078" t="str">
            <v>Carbon Limestone - Bridge</v>
          </cell>
          <cell r="G1078" t="str">
            <v>BU-901</v>
          </cell>
          <cell r="H1078" t="str">
            <v>CORPORATE LANDFILLS</v>
          </cell>
          <cell r="I1078" t="str">
            <v>CORP LF</v>
          </cell>
          <cell r="J1078" t="str">
            <v>CORPORATE LANDFILL DISTRICT</v>
          </cell>
          <cell r="K1078" t="str">
            <v>CORPORATE</v>
          </cell>
          <cell r="L1078" t="str">
            <v>CORPORATE</v>
          </cell>
        </row>
        <row r="1079">
          <cell r="A1079" t="str">
            <v>X06</v>
          </cell>
          <cell r="B1079" t="str">
            <v>X06-10-A-OH-03O-050</v>
          </cell>
          <cell r="C1079">
            <v>1725</v>
          </cell>
          <cell r="D1079">
            <v>6077</v>
          </cell>
          <cell r="F1079" t="str">
            <v>Big Foot Run - Bridge</v>
          </cell>
          <cell r="G1079" t="str">
            <v>BU-901</v>
          </cell>
          <cell r="H1079" t="str">
            <v>CORPORATE LANDFILLS</v>
          </cell>
          <cell r="I1079" t="str">
            <v>CORP LF</v>
          </cell>
          <cell r="J1079" t="str">
            <v>CORPORATE LANDFILL DISTRICT</v>
          </cell>
          <cell r="K1079" t="str">
            <v>CORPORATE</v>
          </cell>
          <cell r="L1079" t="str">
            <v>CORPORATE</v>
          </cell>
        </row>
        <row r="1080">
          <cell r="A1080" t="str">
            <v>X08</v>
          </cell>
          <cell r="B1080" t="str">
            <v>X08-10-A-OH-03O-050</v>
          </cell>
          <cell r="C1080">
            <v>1727</v>
          </cell>
          <cell r="D1080">
            <v>6078</v>
          </cell>
          <cell r="F1080" t="str">
            <v>Bobmeyer - Bridge</v>
          </cell>
          <cell r="G1080" t="str">
            <v>BU-901</v>
          </cell>
          <cell r="H1080" t="str">
            <v>CORPORATE LANDFILLS</v>
          </cell>
          <cell r="I1080" t="str">
            <v>CORP LF</v>
          </cell>
          <cell r="J1080" t="str">
            <v>CORPORATE LANDFILL DISTRICT</v>
          </cell>
          <cell r="K1080" t="str">
            <v>CORPORATE</v>
          </cell>
          <cell r="L1080" t="str">
            <v>CORPORATE</v>
          </cell>
        </row>
        <row r="1081">
          <cell r="A1081" t="str">
            <v>I06</v>
          </cell>
          <cell r="B1081" t="str">
            <v>I06-10-A-OH-03O-050</v>
          </cell>
          <cell r="C1081">
            <v>660</v>
          </cell>
          <cell r="D1081">
            <v>6079</v>
          </cell>
          <cell r="F1081" t="str">
            <v>Bobmeyer Road L/F - Bridge</v>
          </cell>
          <cell r="G1081" t="str">
            <v>BU-901</v>
          </cell>
          <cell r="H1081" t="str">
            <v>CORPORATE LANDFILLS</v>
          </cell>
          <cell r="I1081" t="str">
            <v>CORP LF</v>
          </cell>
          <cell r="J1081" t="str">
            <v>CORPORATE LANDFILL DISTRICT</v>
          </cell>
          <cell r="K1081" t="str">
            <v>CORPORATE</v>
          </cell>
          <cell r="L1081" t="str">
            <v>CORPORATE</v>
          </cell>
        </row>
        <row r="1082">
          <cell r="A1082" t="str">
            <v>I20</v>
          </cell>
          <cell r="B1082" t="str">
            <v>I20-10-A-OH-03O-050</v>
          </cell>
          <cell r="C1082">
            <v>674</v>
          </cell>
          <cell r="D1082">
            <v>6080</v>
          </cell>
          <cell r="F1082" t="str">
            <v>Glenwillow L/F - Bridge</v>
          </cell>
          <cell r="G1082" t="str">
            <v>BU-901</v>
          </cell>
          <cell r="H1082" t="str">
            <v>CORPORATE LANDFILLS</v>
          </cell>
          <cell r="I1082" t="str">
            <v>CORP LF</v>
          </cell>
          <cell r="J1082" t="str">
            <v>CORPORATE LANDFILL DISTRICT</v>
          </cell>
          <cell r="K1082" t="str">
            <v>CORPORATE</v>
          </cell>
          <cell r="L1082" t="str">
            <v>CORPORATE</v>
          </cell>
        </row>
        <row r="1083">
          <cell r="A1083" t="str">
            <v>X17</v>
          </cell>
          <cell r="B1083" t="str">
            <v>X17-10-A-PA-03O-050</v>
          </cell>
          <cell r="C1083">
            <v>1736</v>
          </cell>
          <cell r="D1083">
            <v>6081</v>
          </cell>
          <cell r="F1083" t="str">
            <v>Conestoga - Bridge</v>
          </cell>
          <cell r="G1083" t="str">
            <v>BU-901</v>
          </cell>
          <cell r="H1083" t="str">
            <v>CORPORATE LANDFILLS</v>
          </cell>
          <cell r="I1083" t="str">
            <v>CORP LF</v>
          </cell>
          <cell r="J1083" t="str">
            <v>CORPORATE LANDFILL DISTRICT</v>
          </cell>
          <cell r="K1083" t="str">
            <v>CORPORATE</v>
          </cell>
          <cell r="L1083" t="str">
            <v>CORPORATE</v>
          </cell>
        </row>
        <row r="1084">
          <cell r="A1084" t="str">
            <v>I63</v>
          </cell>
          <cell r="B1084" t="str">
            <v>I63-10-A-OH-03O-050</v>
          </cell>
          <cell r="C1084">
            <v>717</v>
          </cell>
          <cell r="D1084">
            <v>6082</v>
          </cell>
          <cell r="F1084" t="str">
            <v>Willow Creek L/F - Bridge</v>
          </cell>
          <cell r="G1084" t="str">
            <v>BU-901</v>
          </cell>
          <cell r="H1084" t="str">
            <v>CORPORATE LANDFILLS</v>
          </cell>
          <cell r="I1084" t="str">
            <v>CORP LF</v>
          </cell>
          <cell r="J1084" t="str">
            <v>CORPORATE LANDFILL DISTRICT</v>
          </cell>
          <cell r="K1084" t="str">
            <v>CORPORATE</v>
          </cell>
          <cell r="L1084" t="str">
            <v>CORPORATE</v>
          </cell>
        </row>
        <row r="1085">
          <cell r="A1085" t="str">
            <v>X30</v>
          </cell>
          <cell r="B1085" t="str">
            <v>X30-10-A-PA-03O-050</v>
          </cell>
          <cell r="C1085">
            <v>1749</v>
          </cell>
          <cell r="D1085">
            <v>6083</v>
          </cell>
          <cell r="F1085" t="str">
            <v>Imperial - Bridge</v>
          </cell>
          <cell r="G1085" t="str">
            <v>BU-901</v>
          </cell>
          <cell r="H1085" t="str">
            <v>CORPORATE LANDFILLS</v>
          </cell>
          <cell r="I1085" t="str">
            <v>CORP LF</v>
          </cell>
          <cell r="J1085" t="str">
            <v>CORPORATE LANDFILL DISTRICT</v>
          </cell>
          <cell r="K1085" t="str">
            <v>CORPORATE</v>
          </cell>
          <cell r="L1085" t="str">
            <v>CORPORATE</v>
          </cell>
        </row>
        <row r="1086">
          <cell r="A1086" t="str">
            <v>X51</v>
          </cell>
          <cell r="B1086" t="str">
            <v>X51-10-A-OH-03O-050</v>
          </cell>
          <cell r="C1086">
            <v>1770</v>
          </cell>
          <cell r="D1086">
            <v>6084</v>
          </cell>
          <cell r="F1086" t="str">
            <v>Ottawa County - Bridge</v>
          </cell>
          <cell r="G1086" t="str">
            <v>BU-901</v>
          </cell>
          <cell r="H1086" t="str">
            <v>CORPORATE LANDFILLS</v>
          </cell>
          <cell r="I1086" t="str">
            <v>CORP LF</v>
          </cell>
          <cell r="J1086" t="str">
            <v>CORPORATE LANDFILL DISTRICT</v>
          </cell>
          <cell r="K1086" t="str">
            <v>CORPORATE</v>
          </cell>
          <cell r="L1086" t="str">
            <v>CORPORATE</v>
          </cell>
        </row>
        <row r="1087">
          <cell r="A1087" t="str">
            <v>X50</v>
          </cell>
          <cell r="B1087" t="str">
            <v>X50-10-A-VA-03O-050</v>
          </cell>
          <cell r="C1087">
            <v>1769</v>
          </cell>
          <cell r="D1087">
            <v>6085</v>
          </cell>
          <cell r="F1087" t="str">
            <v>Old Dominion - Bridge</v>
          </cell>
          <cell r="G1087" t="str">
            <v>BU-901</v>
          </cell>
          <cell r="H1087" t="str">
            <v>CORPORATE LANDFILLS</v>
          </cell>
          <cell r="I1087" t="str">
            <v>CORP LF</v>
          </cell>
          <cell r="J1087" t="str">
            <v>CORPORATE LANDFILL DISTRICT</v>
          </cell>
          <cell r="K1087" t="str">
            <v>CORPORATE</v>
          </cell>
          <cell r="L1087" t="str">
            <v>CORPORATE</v>
          </cell>
        </row>
        <row r="1088">
          <cell r="A1088" t="str">
            <v>X34</v>
          </cell>
          <cell r="B1088" t="str">
            <v>X34-10-A-VA-03O-050</v>
          </cell>
          <cell r="C1088">
            <v>1753</v>
          </cell>
          <cell r="D1088">
            <v>6086</v>
          </cell>
          <cell r="F1088" t="str">
            <v>King &amp; Queen - Bridge</v>
          </cell>
          <cell r="G1088" t="str">
            <v>BU-901</v>
          </cell>
          <cell r="H1088" t="str">
            <v>CORPORATE LANDFILLS</v>
          </cell>
          <cell r="I1088" t="str">
            <v>CORP LF</v>
          </cell>
          <cell r="J1088" t="str">
            <v>CORPORATE LANDFILL DISTRICT</v>
          </cell>
          <cell r="K1088" t="str">
            <v>CORPORATE</v>
          </cell>
          <cell r="L1088" t="str">
            <v>CORPORATE</v>
          </cell>
        </row>
        <row r="1089">
          <cell r="A1089" t="str">
            <v>X55</v>
          </cell>
          <cell r="B1089" t="str">
            <v>X55-10-A-GA-03O-050</v>
          </cell>
          <cell r="C1089">
            <v>1774</v>
          </cell>
          <cell r="D1089">
            <v>6087</v>
          </cell>
          <cell r="F1089" t="str">
            <v>Richland Creek - Bridge</v>
          </cell>
          <cell r="G1089" t="str">
            <v>BU-901</v>
          </cell>
          <cell r="H1089" t="str">
            <v>CORPORATE LANDFILLS</v>
          </cell>
          <cell r="I1089" t="str">
            <v>CORP LF</v>
          </cell>
          <cell r="J1089" t="str">
            <v>CORPORATE LANDFILL DISTRICT</v>
          </cell>
          <cell r="K1089" t="str">
            <v>CORPORATE</v>
          </cell>
          <cell r="L1089" t="str">
            <v>CORPORATE</v>
          </cell>
        </row>
        <row r="1090">
          <cell r="A1090" t="str">
            <v>X27</v>
          </cell>
          <cell r="B1090" t="str">
            <v>X27-10-A-GA-03O-050</v>
          </cell>
          <cell r="C1090">
            <v>1746</v>
          </cell>
          <cell r="D1090">
            <v>6088</v>
          </cell>
          <cell r="F1090" t="str">
            <v>Hickory Ridge - Bridge</v>
          </cell>
          <cell r="G1090" t="str">
            <v>BU-901</v>
          </cell>
          <cell r="H1090" t="str">
            <v>CORPORATE LANDFILLS</v>
          </cell>
          <cell r="I1090" t="str">
            <v>CORP LF</v>
          </cell>
          <cell r="J1090" t="str">
            <v>CORPORATE LANDFILL DISTRICT</v>
          </cell>
          <cell r="K1090" t="str">
            <v>CORPORATE</v>
          </cell>
          <cell r="L1090" t="str">
            <v>CORPORATE</v>
          </cell>
        </row>
        <row r="1091">
          <cell r="A1091" t="str">
            <v>X20</v>
          </cell>
          <cell r="B1091" t="str">
            <v>X20-10-A-GA-03O-050</v>
          </cell>
          <cell r="C1091">
            <v>1739</v>
          </cell>
          <cell r="D1091">
            <v>6089</v>
          </cell>
          <cell r="F1091" t="str">
            <v>East Dekalb C&amp;D - Bridge</v>
          </cell>
          <cell r="G1091" t="str">
            <v>BU-901</v>
          </cell>
          <cell r="H1091" t="str">
            <v>CORPORATE LANDFILLS</v>
          </cell>
          <cell r="I1091" t="str">
            <v>CORP LF</v>
          </cell>
          <cell r="J1091" t="str">
            <v>CORPORATE LANDFILL DISTRICT</v>
          </cell>
          <cell r="K1091" t="str">
            <v>CORPORATE</v>
          </cell>
          <cell r="L1091" t="str">
            <v>CORPORATE</v>
          </cell>
        </row>
        <row r="1092">
          <cell r="A1092" t="str">
            <v>I51</v>
          </cell>
          <cell r="B1092" t="str">
            <v>I51-10-A-GA-03O-050</v>
          </cell>
          <cell r="C1092">
            <v>705</v>
          </cell>
          <cell r="D1092">
            <v>6090</v>
          </cell>
          <cell r="F1092" t="str">
            <v>Roberts Road L/F - Bridge</v>
          </cell>
          <cell r="G1092" t="str">
            <v>BU-901</v>
          </cell>
          <cell r="H1092" t="str">
            <v>CORPORATE LANDFILLS</v>
          </cell>
          <cell r="I1092" t="str">
            <v>CORP LF</v>
          </cell>
          <cell r="J1092" t="str">
            <v>CORPORATE LANDFILL DISTRICT</v>
          </cell>
          <cell r="K1092" t="str">
            <v>CORPORATE</v>
          </cell>
          <cell r="L1092" t="str">
            <v>CORPORATE</v>
          </cell>
        </row>
        <row r="1093">
          <cell r="A1093" t="str">
            <v>X53</v>
          </cell>
          <cell r="B1093" t="str">
            <v>X53-10-A-AL-03O-050</v>
          </cell>
          <cell r="C1093">
            <v>1772</v>
          </cell>
          <cell r="D1093">
            <v>6091</v>
          </cell>
          <cell r="F1093" t="str">
            <v>Pineview - Bridge</v>
          </cell>
          <cell r="G1093" t="str">
            <v>BU-901</v>
          </cell>
          <cell r="H1093" t="str">
            <v>CORPORATE LANDFILLS</v>
          </cell>
          <cell r="I1093" t="str">
            <v>CORP LF</v>
          </cell>
          <cell r="J1093" t="str">
            <v>CORPORATE LANDFILL DISTRICT</v>
          </cell>
          <cell r="K1093" t="str">
            <v>CORPORATE</v>
          </cell>
          <cell r="L1093" t="str">
            <v>CORPORATE</v>
          </cell>
        </row>
        <row r="1094">
          <cell r="A1094" t="str">
            <v>X63</v>
          </cell>
          <cell r="B1094" t="str">
            <v>X63-10-A-AL-03O-050</v>
          </cell>
          <cell r="C1094">
            <v>1782</v>
          </cell>
          <cell r="D1094">
            <v>6092</v>
          </cell>
          <cell r="F1094" t="str">
            <v>Timberlands - Bridge</v>
          </cell>
          <cell r="G1094" t="str">
            <v>BU-901</v>
          </cell>
          <cell r="H1094" t="str">
            <v>CORPORATE LANDFILLS</v>
          </cell>
          <cell r="I1094" t="str">
            <v>CORP LF</v>
          </cell>
          <cell r="J1094" t="str">
            <v>CORPORATE LANDFILL DISTRICT</v>
          </cell>
          <cell r="K1094" t="str">
            <v>CORPORATE</v>
          </cell>
          <cell r="L1094" t="str">
            <v>CORPORATE</v>
          </cell>
        </row>
        <row r="1095">
          <cell r="A1095" t="str">
            <v>X57</v>
          </cell>
          <cell r="B1095" t="str">
            <v>X57-10-A-NC-03O-050</v>
          </cell>
          <cell r="C1095">
            <v>1776</v>
          </cell>
          <cell r="D1095">
            <v>6093</v>
          </cell>
          <cell r="F1095" t="str">
            <v>Sampson County - Bridge</v>
          </cell>
          <cell r="G1095" t="str">
            <v>BU-901</v>
          </cell>
          <cell r="H1095" t="str">
            <v>CORPORATE LANDFILLS</v>
          </cell>
          <cell r="I1095" t="str">
            <v>CORP LF</v>
          </cell>
          <cell r="J1095" t="str">
            <v>CORPORATE LANDFILL DISTRICT</v>
          </cell>
          <cell r="K1095" t="str">
            <v>CORPORATE</v>
          </cell>
          <cell r="L1095" t="str">
            <v>CORPORATE</v>
          </cell>
        </row>
        <row r="1096">
          <cell r="A1096" t="str">
            <v>X28</v>
          </cell>
          <cell r="B1096" t="str">
            <v>X28-10-A-NC-03O-050</v>
          </cell>
          <cell r="C1096">
            <v>1747</v>
          </cell>
          <cell r="D1096">
            <v>6094</v>
          </cell>
          <cell r="F1096" t="str">
            <v>Holly Springs - Bridge</v>
          </cell>
          <cell r="G1096" t="str">
            <v>BU-901</v>
          </cell>
          <cell r="H1096" t="str">
            <v>CORPORATE LANDFILLS</v>
          </cell>
          <cell r="I1096" t="str">
            <v>CORP LF</v>
          </cell>
          <cell r="J1096" t="str">
            <v>CORPORATE LANDFILL DISTRICT</v>
          </cell>
          <cell r="K1096" t="str">
            <v>CORPORATE</v>
          </cell>
          <cell r="L1096" t="str">
            <v>CORPORATE</v>
          </cell>
        </row>
        <row r="1097">
          <cell r="A1097" t="str">
            <v>X33</v>
          </cell>
          <cell r="B1097" t="str">
            <v>X33-10-A-FL-03O-050</v>
          </cell>
          <cell r="C1097">
            <v>1752</v>
          </cell>
          <cell r="D1097">
            <v>6095</v>
          </cell>
          <cell r="F1097" t="str">
            <v>Jones Road - Bridge</v>
          </cell>
          <cell r="G1097" t="str">
            <v>BU-901</v>
          </cell>
          <cell r="H1097" t="str">
            <v>CORPORATE LANDFILLS</v>
          </cell>
          <cell r="I1097" t="str">
            <v>CORP LF</v>
          </cell>
          <cell r="J1097" t="str">
            <v>CORPORATE LANDFILL DISTRICT</v>
          </cell>
          <cell r="K1097" t="str">
            <v>CORPORATE</v>
          </cell>
          <cell r="L1097" t="str">
            <v>CORPORATE</v>
          </cell>
        </row>
        <row r="1098">
          <cell r="A1098" t="str">
            <v>X46</v>
          </cell>
          <cell r="B1098" t="str">
            <v>X46-10-A-FL-03O-050</v>
          </cell>
          <cell r="C1098">
            <v>1765</v>
          </cell>
          <cell r="D1098">
            <v>6096</v>
          </cell>
          <cell r="F1098" t="str">
            <v>Nassau - Bridge</v>
          </cell>
          <cell r="G1098" t="str">
            <v>BU-901</v>
          </cell>
          <cell r="H1098" t="str">
            <v>CORPORATE LANDFILLS</v>
          </cell>
          <cell r="I1098" t="str">
            <v>CORP LF</v>
          </cell>
          <cell r="J1098" t="str">
            <v>CORPORATE LANDFILL DISTRICT</v>
          </cell>
          <cell r="K1098" t="str">
            <v>CORPORATE</v>
          </cell>
          <cell r="L1098" t="str">
            <v>CORPORATE</v>
          </cell>
        </row>
        <row r="1099">
          <cell r="A1099" t="str">
            <v>X16</v>
          </cell>
          <cell r="B1099" t="str">
            <v>X16-10-A-FL-03O-050</v>
          </cell>
          <cell r="C1099">
            <v>1735</v>
          </cell>
          <cell r="D1099">
            <v>6097</v>
          </cell>
          <cell r="F1099" t="str">
            <v>Cone Road - Bridge</v>
          </cell>
          <cell r="G1099" t="str">
            <v>BU-901</v>
          </cell>
          <cell r="H1099" t="str">
            <v>CORPORATE LANDFILLS</v>
          </cell>
          <cell r="I1099" t="str">
            <v>CORP LF</v>
          </cell>
          <cell r="J1099" t="str">
            <v>CORPORATE LANDFILL DISTRICT</v>
          </cell>
          <cell r="K1099" t="str">
            <v>CORPORATE</v>
          </cell>
          <cell r="L1099" t="str">
            <v>CORPORATE</v>
          </cell>
        </row>
        <row r="1100">
          <cell r="A1100" t="str">
            <v>X15</v>
          </cell>
          <cell r="B1100" t="str">
            <v>X15-10-A-LA-03O-050</v>
          </cell>
          <cell r="C1100">
            <v>1734</v>
          </cell>
          <cell r="D1100">
            <v>6098</v>
          </cell>
          <cell r="F1100" t="str">
            <v>Colonial - Bridge</v>
          </cell>
          <cell r="G1100" t="str">
            <v>BU-901</v>
          </cell>
          <cell r="H1100" t="str">
            <v>CORPORATE LANDFILLS</v>
          </cell>
          <cell r="I1100" t="str">
            <v>CORP LF</v>
          </cell>
          <cell r="J1100" t="str">
            <v>CORPORATE LANDFILL DISTRICT</v>
          </cell>
          <cell r="K1100" t="str">
            <v>CORPORATE</v>
          </cell>
          <cell r="L1100" t="str">
            <v>CORPORATE</v>
          </cell>
        </row>
        <row r="1101">
          <cell r="A1101" t="str">
            <v>I03</v>
          </cell>
          <cell r="B1101" t="str">
            <v>I03-10-A-LA-03O-050</v>
          </cell>
          <cell r="C1101">
            <v>657</v>
          </cell>
          <cell r="D1101">
            <v>6099</v>
          </cell>
          <cell r="F1101" t="str">
            <v>Area 90 L/F - Bridge</v>
          </cell>
          <cell r="G1101" t="str">
            <v>BU-901</v>
          </cell>
          <cell r="H1101" t="str">
            <v>CORPORATE LANDFILLS</v>
          </cell>
          <cell r="I1101" t="str">
            <v>CORP LF</v>
          </cell>
          <cell r="J1101" t="str">
            <v>CORPORATE LANDFILL DISTRICT</v>
          </cell>
          <cell r="K1101" t="str">
            <v>CORPORATE</v>
          </cell>
          <cell r="L1101" t="str">
            <v>CORPORATE</v>
          </cell>
        </row>
        <row r="1102">
          <cell r="A1102" t="str">
            <v>I12</v>
          </cell>
          <cell r="B1102" t="str">
            <v>I12-10-A-LA-03O-050</v>
          </cell>
          <cell r="C1102">
            <v>666</v>
          </cell>
          <cell r="D1102">
            <v>6100</v>
          </cell>
          <cell r="F1102" t="str">
            <v>Crescent Acres L/F - Bridge</v>
          </cell>
          <cell r="G1102" t="str">
            <v>BU-901</v>
          </cell>
          <cell r="H1102" t="str">
            <v>CORPORATE LANDFILLS</v>
          </cell>
          <cell r="I1102" t="str">
            <v>CORP LF</v>
          </cell>
          <cell r="J1102" t="str">
            <v>CORPORATE LANDFILL DISTRICT</v>
          </cell>
          <cell r="K1102" t="str">
            <v>CORPORATE</v>
          </cell>
          <cell r="L1102" t="str">
            <v>CORPORATE</v>
          </cell>
        </row>
        <row r="1103">
          <cell r="A1103" t="str">
            <v>X39</v>
          </cell>
          <cell r="B1103" t="str">
            <v>X39-10-A-MS-03O-050</v>
          </cell>
          <cell r="C1103">
            <v>1758</v>
          </cell>
          <cell r="D1103">
            <v>6101</v>
          </cell>
          <cell r="F1103" t="str">
            <v>Little Dixie - Bridge</v>
          </cell>
          <cell r="G1103" t="str">
            <v>BU-901</v>
          </cell>
          <cell r="H1103" t="str">
            <v>CORPORATE LANDFILLS</v>
          </cell>
          <cell r="I1103" t="str">
            <v>CORP LF</v>
          </cell>
          <cell r="J1103" t="str">
            <v>CORPORATE LANDFILL DISTRICT</v>
          </cell>
          <cell r="K1103" t="str">
            <v>CORPORATE</v>
          </cell>
          <cell r="L1103" t="str">
            <v>CORPORATE</v>
          </cell>
        </row>
        <row r="1104">
          <cell r="A1104" t="str">
            <v>X13</v>
          </cell>
          <cell r="B1104" t="str">
            <v>X13-10-A-TN-03O-050</v>
          </cell>
          <cell r="C1104">
            <v>1732</v>
          </cell>
          <cell r="D1104">
            <v>6102</v>
          </cell>
          <cell r="F1104" t="str">
            <v>Carter Valley - Bridge</v>
          </cell>
          <cell r="G1104" t="str">
            <v>BU-901</v>
          </cell>
          <cell r="H1104" t="str">
            <v>CORPORATE LANDFILLS</v>
          </cell>
          <cell r="I1104" t="str">
            <v>CORP LF</v>
          </cell>
          <cell r="J1104" t="str">
            <v>CORPORATE LANDFILL DISTRICT</v>
          </cell>
          <cell r="K1104" t="str">
            <v>CORPORATE</v>
          </cell>
          <cell r="L1104" t="str">
            <v>CORPORATE</v>
          </cell>
        </row>
        <row r="1105">
          <cell r="A1105" t="str">
            <v>X32</v>
          </cell>
          <cell r="B1105" t="str">
            <v>X32-10-A-LA-03O-050</v>
          </cell>
          <cell r="C1105">
            <v>1751</v>
          </cell>
          <cell r="D1105">
            <v>6103</v>
          </cell>
          <cell r="F1105" t="str">
            <v>Jefferson Davis - Bridge</v>
          </cell>
          <cell r="G1105" t="str">
            <v>BU-901</v>
          </cell>
          <cell r="H1105" t="str">
            <v>CORPORATE LANDFILLS</v>
          </cell>
          <cell r="I1105" t="str">
            <v>CORP LF</v>
          </cell>
          <cell r="J1105" t="str">
            <v>CORPORATE LANDFILL DISTRICT</v>
          </cell>
          <cell r="K1105" t="str">
            <v>CORPORATE</v>
          </cell>
          <cell r="L1105" t="str">
            <v>CORPORATE</v>
          </cell>
        </row>
        <row r="1106">
          <cell r="A1106" t="str">
            <v>X48</v>
          </cell>
          <cell r="B1106" t="str">
            <v>X48-10-A-TN-03O-050</v>
          </cell>
          <cell r="C1106">
            <v>1767</v>
          </cell>
          <cell r="D1106">
            <v>6104</v>
          </cell>
          <cell r="F1106" t="str">
            <v>North Shelby - Bridge</v>
          </cell>
          <cell r="G1106" t="str">
            <v>BU-901</v>
          </cell>
          <cell r="H1106" t="str">
            <v>CORPORATE LANDFILLS</v>
          </cell>
          <cell r="I1106" t="str">
            <v>CORP LF</v>
          </cell>
          <cell r="J1106" t="str">
            <v>CORPORATE LANDFILL DISTRICT</v>
          </cell>
          <cell r="K1106" t="str">
            <v>CORPORATE</v>
          </cell>
          <cell r="L1106" t="str">
            <v>CORPORATE</v>
          </cell>
        </row>
        <row r="1107">
          <cell r="A1107" t="str">
            <v>X29</v>
          </cell>
          <cell r="B1107" t="str">
            <v>X29-10-A-TN-03O-050</v>
          </cell>
          <cell r="C1107">
            <v>1748</v>
          </cell>
          <cell r="D1107">
            <v>6105</v>
          </cell>
          <cell r="F1107" t="str">
            <v>Holmes Road - Bridge</v>
          </cell>
          <cell r="G1107" t="str">
            <v>BU-901</v>
          </cell>
          <cell r="H1107" t="str">
            <v>CORPORATE LANDFILLS</v>
          </cell>
          <cell r="I1107" t="str">
            <v>CORP LF</v>
          </cell>
          <cell r="J1107" t="str">
            <v>CORPORATE LANDFILL DISTRICT</v>
          </cell>
          <cell r="K1107" t="str">
            <v>CORPORATE</v>
          </cell>
          <cell r="L1107" t="str">
            <v>CORPORATE</v>
          </cell>
        </row>
        <row r="1108">
          <cell r="A1108" t="str">
            <v>X43</v>
          </cell>
          <cell r="B1108" t="str">
            <v>X43-10-A-TN-03O-050</v>
          </cell>
          <cell r="C1108">
            <v>1762</v>
          </cell>
          <cell r="D1108">
            <v>6106</v>
          </cell>
          <cell r="F1108" t="str">
            <v>Middlepoint - Bridge</v>
          </cell>
          <cell r="G1108" t="str">
            <v>BU-901</v>
          </cell>
          <cell r="H1108" t="str">
            <v>CORPORATE LANDFILLS</v>
          </cell>
          <cell r="I1108" t="str">
            <v>CORP LF</v>
          </cell>
          <cell r="J1108" t="str">
            <v>CORPORATE LANDFILL DISTRICT</v>
          </cell>
          <cell r="K1108" t="str">
            <v>CORPORATE</v>
          </cell>
          <cell r="L1108" t="str">
            <v>CORPORATE</v>
          </cell>
        </row>
        <row r="1109">
          <cell r="A1109" t="str">
            <v>X60</v>
          </cell>
          <cell r="B1109" t="str">
            <v>X60-10-A-TX-03O-050</v>
          </cell>
          <cell r="C1109">
            <v>1779</v>
          </cell>
          <cell r="D1109">
            <v>6107</v>
          </cell>
          <cell r="F1109" t="str">
            <v>Sunset Farms - Bridge</v>
          </cell>
          <cell r="G1109" t="str">
            <v>BU-901</v>
          </cell>
          <cell r="H1109" t="str">
            <v>CORPORATE LANDFILLS</v>
          </cell>
          <cell r="I1109" t="str">
            <v>CORP LF</v>
          </cell>
          <cell r="J1109" t="str">
            <v>CORPORATE LANDFILL DISTRICT</v>
          </cell>
          <cell r="K1109" t="str">
            <v>CORPORATE</v>
          </cell>
          <cell r="L1109" t="str">
            <v>CORPORATE</v>
          </cell>
        </row>
        <row r="1110">
          <cell r="A1110" t="str">
            <v>X58</v>
          </cell>
          <cell r="B1110" t="str">
            <v>X58-10-A-TX-03O-050</v>
          </cell>
          <cell r="C1110">
            <v>1777</v>
          </cell>
          <cell r="D1110">
            <v>6108</v>
          </cell>
          <cell r="F1110" t="str">
            <v>Sinton - Bridge</v>
          </cell>
          <cell r="G1110" t="str">
            <v>BU-901</v>
          </cell>
          <cell r="H1110" t="str">
            <v>CORPORATE LANDFILLS</v>
          </cell>
          <cell r="I1110" t="str">
            <v>CORP LF</v>
          </cell>
          <cell r="J1110" t="str">
            <v>CORPORATE LANDFILL DISTRICT</v>
          </cell>
          <cell r="K1110" t="str">
            <v>CORPORATE</v>
          </cell>
          <cell r="L1110" t="str">
            <v>CORPORATE</v>
          </cell>
        </row>
        <row r="1111">
          <cell r="A1111" t="str">
            <v>X38</v>
          </cell>
          <cell r="B1111" t="str">
            <v>X38-10-A-TX-03O-050</v>
          </cell>
          <cell r="C1111">
            <v>1757</v>
          </cell>
          <cell r="D1111">
            <v>6109</v>
          </cell>
          <cell r="F1111" t="str">
            <v>Lewisville - Bridge</v>
          </cell>
          <cell r="G1111" t="str">
            <v>BU-901</v>
          </cell>
          <cell r="H1111" t="str">
            <v>CORPORATE LANDFILLS</v>
          </cell>
          <cell r="I1111" t="str">
            <v>CORP LF</v>
          </cell>
          <cell r="J1111" t="str">
            <v>CORPORATE LANDFILL DISTRICT</v>
          </cell>
          <cell r="K1111" t="str">
            <v>CORPORATE</v>
          </cell>
          <cell r="L1111" t="str">
            <v>CORPORATE</v>
          </cell>
        </row>
        <row r="1112">
          <cell r="A1112" t="str">
            <v>X31</v>
          </cell>
          <cell r="B1112" t="str">
            <v>X31-10-A-TX-03O-050</v>
          </cell>
          <cell r="C1112">
            <v>1750</v>
          </cell>
          <cell r="D1112">
            <v>6110</v>
          </cell>
          <cell r="F1112" t="str">
            <v>Itasca- Bridge</v>
          </cell>
          <cell r="G1112" t="str">
            <v>BU-901</v>
          </cell>
          <cell r="H1112" t="str">
            <v>CORPORATE LANDFILLS</v>
          </cell>
          <cell r="I1112" t="str">
            <v>CORP LF</v>
          </cell>
          <cell r="J1112" t="str">
            <v>CORPORATE LANDFILL DISTRICT</v>
          </cell>
          <cell r="K1112" t="str">
            <v>CORPORATE</v>
          </cell>
          <cell r="L1112" t="str">
            <v>CORPORATE</v>
          </cell>
        </row>
        <row r="1113">
          <cell r="A1113" t="str">
            <v>I25</v>
          </cell>
          <cell r="B1113" t="str">
            <v>I25-10-A-TX-03O-050</v>
          </cell>
          <cell r="C1113">
            <v>679</v>
          </cell>
          <cell r="D1113">
            <v>6111</v>
          </cell>
          <cell r="F1113" t="str">
            <v>Itasca    L/F - Bridge</v>
          </cell>
          <cell r="G1113" t="str">
            <v>BU-901</v>
          </cell>
          <cell r="H1113" t="str">
            <v>CORPORATE LANDFILLS</v>
          </cell>
          <cell r="I1113" t="str">
            <v>CORP LF</v>
          </cell>
          <cell r="J1113" t="str">
            <v>CORPORATE LANDFILL DISTRICT</v>
          </cell>
          <cell r="K1113" t="str">
            <v>CORPORATE</v>
          </cell>
          <cell r="L1113" t="str">
            <v>CORPORATE</v>
          </cell>
        </row>
        <row r="1114">
          <cell r="A1114" t="str">
            <v>X23</v>
          </cell>
          <cell r="B1114" t="str">
            <v>X23-10-A-TX-03O-050</v>
          </cell>
          <cell r="C1114">
            <v>1742</v>
          </cell>
          <cell r="D1114">
            <v>6112</v>
          </cell>
          <cell r="F1114" t="str">
            <v>FM521 (Blueridge) - Bridge</v>
          </cell>
          <cell r="G1114" t="str">
            <v>BU-901</v>
          </cell>
          <cell r="H1114" t="str">
            <v>CORPORATE LANDFILLS</v>
          </cell>
          <cell r="I1114" t="str">
            <v>CORP LF</v>
          </cell>
          <cell r="J1114" t="str">
            <v>CORPORATE LANDFILL DISTRICT</v>
          </cell>
          <cell r="K1114" t="str">
            <v>CORPORATE</v>
          </cell>
          <cell r="L1114" t="str">
            <v>CORPORATE</v>
          </cell>
        </row>
        <row r="1115">
          <cell r="A1115" t="str">
            <v>X42</v>
          </cell>
          <cell r="B1115" t="str">
            <v>X42-10-A-TX-03O-050</v>
          </cell>
          <cell r="C1115">
            <v>1761</v>
          </cell>
          <cell r="D1115">
            <v>6113</v>
          </cell>
          <cell r="F1115" t="str">
            <v>McCarty Road - Bridge</v>
          </cell>
          <cell r="G1115" t="str">
            <v>BU-901</v>
          </cell>
          <cell r="H1115" t="str">
            <v>CORPORATE LANDFILLS</v>
          </cell>
          <cell r="I1115" t="str">
            <v>CORP LF</v>
          </cell>
          <cell r="J1115" t="str">
            <v>CORPORATE LANDFILL DISTRICT</v>
          </cell>
          <cell r="K1115" t="str">
            <v>CORPORATE</v>
          </cell>
          <cell r="L1115" t="str">
            <v>CORPORATE</v>
          </cell>
        </row>
        <row r="1116">
          <cell r="A1116" t="str">
            <v>X25</v>
          </cell>
          <cell r="B1116" t="str">
            <v>X25-10-A-TX-03O-050</v>
          </cell>
          <cell r="C1116">
            <v>1744</v>
          </cell>
          <cell r="D1116">
            <v>6114</v>
          </cell>
          <cell r="F1116" t="str">
            <v>Galveston Cty - Bridge</v>
          </cell>
          <cell r="G1116" t="str">
            <v>BU-901</v>
          </cell>
          <cell r="H1116" t="str">
            <v>CORPORATE LANDFILLS</v>
          </cell>
          <cell r="I1116" t="str">
            <v>CORP LF</v>
          </cell>
          <cell r="J1116" t="str">
            <v>CORPORATE LANDFILL DISTRICT</v>
          </cell>
          <cell r="K1116" t="str">
            <v>CORPORATE</v>
          </cell>
          <cell r="L1116" t="str">
            <v>CORPORATE</v>
          </cell>
        </row>
        <row r="1117">
          <cell r="A1117" t="str">
            <v>X26</v>
          </cell>
          <cell r="B1117" t="str">
            <v>X26-10-A-TX-03O-050</v>
          </cell>
          <cell r="C1117">
            <v>1745</v>
          </cell>
          <cell r="D1117">
            <v>6115</v>
          </cell>
          <cell r="F1117" t="str">
            <v>Gulf West - Bridge</v>
          </cell>
          <cell r="G1117" t="str">
            <v>BU-901</v>
          </cell>
          <cell r="H1117" t="str">
            <v>CORPORATE LANDFILLS</v>
          </cell>
          <cell r="I1117" t="str">
            <v>CORP LF</v>
          </cell>
          <cell r="J1117" t="str">
            <v>CORPORATE LANDFILL DISTRICT</v>
          </cell>
          <cell r="K1117" t="str">
            <v>CORPORATE</v>
          </cell>
          <cell r="L1117" t="str">
            <v>CORPORATE</v>
          </cell>
        </row>
        <row r="1118">
          <cell r="A1118" t="str">
            <v>X66</v>
          </cell>
          <cell r="B1118" t="str">
            <v>X66-10-A-TX-03O-050</v>
          </cell>
          <cell r="C1118">
            <v>1785</v>
          </cell>
          <cell r="D1118">
            <v>6116</v>
          </cell>
          <cell r="F1118" t="str">
            <v>Whispering Pines - Bridge</v>
          </cell>
          <cell r="G1118" t="str">
            <v>BU-901</v>
          </cell>
          <cell r="H1118" t="str">
            <v>CORPORATE LANDFILLS</v>
          </cell>
          <cell r="I1118" t="str">
            <v>CORP LF</v>
          </cell>
          <cell r="J1118" t="str">
            <v>CORPORATE LANDFILL DISTRICT</v>
          </cell>
          <cell r="K1118" t="str">
            <v>CORPORATE</v>
          </cell>
          <cell r="L1118" t="str">
            <v>CORPORATE</v>
          </cell>
        </row>
        <row r="1119">
          <cell r="A1119" t="str">
            <v>X40</v>
          </cell>
          <cell r="B1119" t="str">
            <v>X40-10-A-AR-03O-050</v>
          </cell>
          <cell r="C1119">
            <v>1759</v>
          </cell>
          <cell r="D1119">
            <v>6117</v>
          </cell>
          <cell r="F1119" t="str">
            <v>Little Rock - Bridge</v>
          </cell>
          <cell r="G1119" t="str">
            <v>BU-901</v>
          </cell>
          <cell r="H1119" t="str">
            <v>CORPORATE LANDFILLS</v>
          </cell>
          <cell r="I1119" t="str">
            <v>CORP LF</v>
          </cell>
          <cell r="J1119" t="str">
            <v>CORPORATE LANDFILL DISTRICT</v>
          </cell>
          <cell r="K1119" t="str">
            <v>CORPORATE</v>
          </cell>
          <cell r="L1119" t="str">
            <v>CORPORATE</v>
          </cell>
        </row>
        <row r="1120">
          <cell r="A1120" t="str">
            <v>X11</v>
          </cell>
          <cell r="B1120" t="str">
            <v>X11-10-A-OK-03O-050</v>
          </cell>
          <cell r="C1120">
            <v>1730</v>
          </cell>
          <cell r="D1120">
            <v>6118</v>
          </cell>
          <cell r="F1120" t="str">
            <v>Canadian Valley - Bridge</v>
          </cell>
          <cell r="G1120" t="str">
            <v>BU-901</v>
          </cell>
          <cell r="H1120" t="str">
            <v>CORPORATE LANDFILLS</v>
          </cell>
          <cell r="I1120" t="str">
            <v>CORP LF</v>
          </cell>
          <cell r="J1120" t="str">
            <v>CORPORATE LANDFILL DISTRICT</v>
          </cell>
          <cell r="K1120" t="str">
            <v>CORPORATE</v>
          </cell>
          <cell r="L1120" t="str">
            <v>CORPORATE</v>
          </cell>
        </row>
        <row r="1121">
          <cell r="A1121" t="str">
            <v>X62</v>
          </cell>
          <cell r="B1121" t="str">
            <v>X62-10-A-TX-03O-050</v>
          </cell>
          <cell r="C1121">
            <v>1781</v>
          </cell>
          <cell r="D1121">
            <v>6119</v>
          </cell>
          <cell r="F1121" t="str">
            <v>Tessman Road - Bridge</v>
          </cell>
          <cell r="G1121" t="str">
            <v>BU-901</v>
          </cell>
          <cell r="H1121" t="str">
            <v>CORPORATE LANDFILLS</v>
          </cell>
          <cell r="I1121" t="str">
            <v>CORP LF</v>
          </cell>
          <cell r="J1121" t="str">
            <v>CORPORATE LANDFILL DISTRICT</v>
          </cell>
          <cell r="K1121" t="str">
            <v>CORPORATE</v>
          </cell>
          <cell r="L1121" t="str">
            <v>CORPORATE</v>
          </cell>
        </row>
        <row r="1122">
          <cell r="A1122" t="str">
            <v>X04</v>
          </cell>
          <cell r="B1122" t="str">
            <v>X04-10-A-TX-03O-050</v>
          </cell>
          <cell r="C1122">
            <v>1723</v>
          </cell>
          <cell r="D1122">
            <v>6120</v>
          </cell>
          <cell r="F1122" t="str">
            <v>Beaumont - Bridge</v>
          </cell>
          <cell r="G1122" t="str">
            <v>BU-901</v>
          </cell>
          <cell r="H1122" t="str">
            <v>CORPORATE LANDFILLS</v>
          </cell>
          <cell r="I1122" t="str">
            <v>CORP LF</v>
          </cell>
          <cell r="J1122" t="str">
            <v>CORPORATE LANDFILL DISTRICT</v>
          </cell>
          <cell r="K1122" t="str">
            <v>CORPORATE</v>
          </cell>
          <cell r="L1122" t="str">
            <v>CORPORATE</v>
          </cell>
        </row>
        <row r="1123">
          <cell r="A1123" t="str">
            <v>X02</v>
          </cell>
          <cell r="B1123" t="str">
            <v>X02-10-A-TX-03O-050</v>
          </cell>
          <cell r="C1123">
            <v>1721</v>
          </cell>
          <cell r="D1123">
            <v>6121</v>
          </cell>
          <cell r="F1123" t="str">
            <v>Amarillo - Bridge</v>
          </cell>
          <cell r="G1123" t="str">
            <v>BU-901</v>
          </cell>
          <cell r="H1123" t="str">
            <v>CORPORATE LANDFILLS</v>
          </cell>
          <cell r="I1123" t="str">
            <v>CORP LF</v>
          </cell>
          <cell r="J1123" t="str">
            <v>CORPORATE LANDFILL DISTRICT</v>
          </cell>
          <cell r="K1123" t="str">
            <v>CORPORATE</v>
          </cell>
          <cell r="L1123" t="str">
            <v>CORPORATE</v>
          </cell>
        </row>
        <row r="1124">
          <cell r="A1124" t="str">
            <v>X18</v>
          </cell>
          <cell r="B1124" t="str">
            <v>X18-10-A-TX-03O-050</v>
          </cell>
          <cell r="C1124">
            <v>1737</v>
          </cell>
          <cell r="D1124">
            <v>6122</v>
          </cell>
          <cell r="F1124" t="str">
            <v>Donna - Bridge</v>
          </cell>
          <cell r="G1124" t="str">
            <v>BU-901</v>
          </cell>
          <cell r="H1124" t="str">
            <v>CORPORATE LANDFILLS</v>
          </cell>
          <cell r="I1124" t="str">
            <v>CORP LF</v>
          </cell>
          <cell r="J1124" t="str">
            <v>CORPORATE LANDFILL DISTRICT</v>
          </cell>
          <cell r="K1124" t="str">
            <v>CORPORATE</v>
          </cell>
          <cell r="L1124" t="str">
            <v>CORPORATE</v>
          </cell>
        </row>
        <row r="1125">
          <cell r="A1125" t="str">
            <v>X61</v>
          </cell>
          <cell r="B1125" t="str">
            <v>X61-10-A-CA-03O-050</v>
          </cell>
          <cell r="C1125">
            <v>1780</v>
          </cell>
          <cell r="D1125">
            <v>6123</v>
          </cell>
          <cell r="F1125" t="str">
            <v>Sunshine Canyon - Bridge</v>
          </cell>
          <cell r="G1125" t="str">
            <v>BU-901</v>
          </cell>
          <cell r="H1125" t="str">
            <v>CORPORATE LANDFILLS</v>
          </cell>
          <cell r="I1125" t="str">
            <v>CORP LF</v>
          </cell>
          <cell r="J1125" t="str">
            <v>CORPORATE LANDFILL DISTRICT</v>
          </cell>
          <cell r="K1125" t="str">
            <v>CORPORATE</v>
          </cell>
          <cell r="L1125" t="str">
            <v>CORPORATE</v>
          </cell>
        </row>
        <row r="1126">
          <cell r="A1126" t="str">
            <v>X35</v>
          </cell>
          <cell r="B1126" t="str">
            <v>X35-10-A-AZ-03O-050</v>
          </cell>
          <cell r="C1126">
            <v>1754</v>
          </cell>
          <cell r="D1126">
            <v>6124</v>
          </cell>
          <cell r="F1126" t="str">
            <v>La Paz County - Bridge</v>
          </cell>
          <cell r="G1126" t="str">
            <v>BU-901</v>
          </cell>
          <cell r="H1126" t="str">
            <v>CORPORATE LANDFILLS</v>
          </cell>
          <cell r="I1126" t="str">
            <v>CORP LF</v>
          </cell>
          <cell r="J1126" t="str">
            <v>CORPORATE LANDFILL DISTRICT</v>
          </cell>
          <cell r="K1126" t="str">
            <v>CORPORATE</v>
          </cell>
          <cell r="L1126" t="str">
            <v>CORPORATE</v>
          </cell>
        </row>
        <row r="1127">
          <cell r="A1127" t="str">
            <v>X56</v>
          </cell>
          <cell r="B1127" t="str">
            <v>X56-10-A-CO-03O-050</v>
          </cell>
          <cell r="C1127">
            <v>1775</v>
          </cell>
          <cell r="D1127">
            <v>6125</v>
          </cell>
          <cell r="F1127" t="str">
            <v>RPS Jeffco - Bridge</v>
          </cell>
          <cell r="G1127" t="str">
            <v>BU-901</v>
          </cell>
          <cell r="H1127" t="str">
            <v>CORPORATE LANDFILLS</v>
          </cell>
          <cell r="I1127" t="str">
            <v>CORP LF</v>
          </cell>
          <cell r="J1127" t="str">
            <v>CORPORATE LANDFILL DISTRICT</v>
          </cell>
          <cell r="K1127" t="str">
            <v>CORPORATE</v>
          </cell>
          <cell r="L1127" t="str">
            <v>CORPORATE</v>
          </cell>
        </row>
        <row r="1128">
          <cell r="A1128" t="str">
            <v>X64</v>
          </cell>
          <cell r="B1128" t="str">
            <v>X64-10-A-CO-03O-050</v>
          </cell>
          <cell r="C1128">
            <v>1783</v>
          </cell>
          <cell r="D1128">
            <v>6126</v>
          </cell>
          <cell r="F1128" t="str">
            <v>Tower - Bridge</v>
          </cell>
          <cell r="G1128" t="str">
            <v>BU-901</v>
          </cell>
          <cell r="H1128" t="str">
            <v>CORPORATE LANDFILLS</v>
          </cell>
          <cell r="I1128" t="str">
            <v>CORP LF</v>
          </cell>
          <cell r="J1128" t="str">
            <v>CORPORATE LANDFILL DISTRICT</v>
          </cell>
          <cell r="K1128" t="str">
            <v>CORPORATE</v>
          </cell>
          <cell r="L1128" t="str">
            <v>CORPORATE</v>
          </cell>
        </row>
        <row r="1129">
          <cell r="A1129" t="str">
            <v>X47</v>
          </cell>
          <cell r="B1129" t="str">
            <v>X47-10-A-CA-03O-050</v>
          </cell>
          <cell r="C1129">
            <v>1766</v>
          </cell>
          <cell r="D1129">
            <v>6127</v>
          </cell>
          <cell r="F1129" t="str">
            <v>Newby Island - Bridge</v>
          </cell>
          <cell r="G1129" t="str">
            <v>BU-901</v>
          </cell>
          <cell r="H1129" t="str">
            <v>CORPORATE LANDFILLS</v>
          </cell>
          <cell r="I1129" t="str">
            <v>CORP LF</v>
          </cell>
          <cell r="J1129" t="str">
            <v>CORPORATE LANDFILL DISTRICT</v>
          </cell>
          <cell r="K1129" t="str">
            <v>CORPORATE</v>
          </cell>
          <cell r="L1129" t="str">
            <v>CORPORATE</v>
          </cell>
        </row>
        <row r="1130">
          <cell r="A1130" t="str">
            <v>I09</v>
          </cell>
          <cell r="B1130" t="str">
            <v>I09-10-A-CA-03O-050</v>
          </cell>
          <cell r="C1130">
            <v>663</v>
          </cell>
          <cell r="D1130">
            <v>6128</v>
          </cell>
          <cell r="F1130" t="str">
            <v>Chateau Fresno L/F - Bridge</v>
          </cell>
          <cell r="G1130" t="str">
            <v>BU-901</v>
          </cell>
          <cell r="H1130" t="str">
            <v>CORPORATE LANDFILLS</v>
          </cell>
          <cell r="I1130" t="str">
            <v>CORP LF</v>
          </cell>
          <cell r="J1130" t="str">
            <v>CORPORATE LANDFILL DISTRICT</v>
          </cell>
          <cell r="K1130" t="str">
            <v>CORPORATE</v>
          </cell>
          <cell r="L1130" t="str">
            <v>CORPORATE</v>
          </cell>
        </row>
        <row r="1131">
          <cell r="A1131" t="str">
            <v>X52</v>
          </cell>
          <cell r="B1131" t="str">
            <v>X52-10-A-MN-03O-050</v>
          </cell>
          <cell r="C1131">
            <v>1771</v>
          </cell>
          <cell r="D1131">
            <v>6129</v>
          </cell>
          <cell r="F1131" t="str">
            <v>Pine Bend - Bridge</v>
          </cell>
          <cell r="G1131" t="str">
            <v>BU-901</v>
          </cell>
          <cell r="H1131" t="str">
            <v>CORPORATE LANDFILLS</v>
          </cell>
          <cell r="I1131" t="str">
            <v>CORP LF</v>
          </cell>
          <cell r="J1131" t="str">
            <v>CORPORATE LANDFILL DISTRICT</v>
          </cell>
          <cell r="K1131" t="str">
            <v>CORPORATE</v>
          </cell>
          <cell r="L1131" t="str">
            <v>CORPORATE</v>
          </cell>
        </row>
        <row r="1132">
          <cell r="A1132" t="str">
            <v>I64</v>
          </cell>
          <cell r="B1132" t="str">
            <v>I64-10-A-MN-03O-050</v>
          </cell>
          <cell r="C1132">
            <v>718</v>
          </cell>
          <cell r="D1132">
            <v>6130</v>
          </cell>
          <cell r="F1132" t="str">
            <v>Woodlake L/F - Bridge</v>
          </cell>
          <cell r="G1132" t="str">
            <v>BU-901</v>
          </cell>
          <cell r="H1132" t="str">
            <v>CORPORATE LANDFILLS</v>
          </cell>
          <cell r="I1132" t="str">
            <v>CORP LF</v>
          </cell>
          <cell r="J1132" t="str">
            <v>CORPORATE LANDFILL DISTRICT</v>
          </cell>
          <cell r="K1132" t="str">
            <v>CORPORATE</v>
          </cell>
          <cell r="L1132" t="str">
            <v>CORPORATE</v>
          </cell>
        </row>
        <row r="1133">
          <cell r="A1133" t="str">
            <v>X03</v>
          </cell>
          <cell r="B1133" t="str">
            <v>X03-10-A-MO-03O-050</v>
          </cell>
          <cell r="C1133">
            <v>1722</v>
          </cell>
          <cell r="D1133">
            <v>6131</v>
          </cell>
          <cell r="F1133" t="str">
            <v>Backridge - Bridge</v>
          </cell>
          <cell r="G1133" t="str">
            <v>BU-901</v>
          </cell>
          <cell r="H1133" t="str">
            <v>CORPORATE LANDFILLS</v>
          </cell>
          <cell r="I1133" t="str">
            <v>CORP LF</v>
          </cell>
          <cell r="J1133" t="str">
            <v>CORPORATE LANDFILL DISTRICT</v>
          </cell>
          <cell r="K1133" t="str">
            <v>CORPORATE</v>
          </cell>
          <cell r="L1133" t="str">
            <v>CORPORATE</v>
          </cell>
        </row>
        <row r="1134">
          <cell r="A1134" t="str">
            <v>I35</v>
          </cell>
          <cell r="B1134" t="str">
            <v>I35-10-A-IL-03O-050</v>
          </cell>
          <cell r="C1134">
            <v>689</v>
          </cell>
          <cell r="D1134">
            <v>6132</v>
          </cell>
          <cell r="F1134" t="str">
            <v>Modern L/F - Bridge</v>
          </cell>
          <cell r="G1134" t="str">
            <v>BU-901</v>
          </cell>
          <cell r="H1134" t="str">
            <v>CORPORATE LANDFILLS</v>
          </cell>
          <cell r="I1134" t="str">
            <v>CORP LF</v>
          </cell>
          <cell r="J1134" t="str">
            <v>CORPORATE LANDFILL DISTRICT</v>
          </cell>
          <cell r="K1134" t="str">
            <v>CORPORATE</v>
          </cell>
          <cell r="L1134" t="str">
            <v>CORPORATE</v>
          </cell>
        </row>
        <row r="1135">
          <cell r="A1135" t="str">
            <v>I34</v>
          </cell>
          <cell r="B1135" t="str">
            <v>I34-10-A-MO-03O-050</v>
          </cell>
          <cell r="C1135">
            <v>688</v>
          </cell>
          <cell r="D1135">
            <v>6133</v>
          </cell>
          <cell r="F1135" t="str">
            <v>Missouri Pass L/F - Bridge</v>
          </cell>
          <cell r="G1135" t="str">
            <v>BU-901</v>
          </cell>
          <cell r="H1135" t="str">
            <v>CORPORATE LANDFILLS</v>
          </cell>
          <cell r="I1135" t="str">
            <v>CORP LF</v>
          </cell>
          <cell r="J1135" t="str">
            <v>CORPORATE LANDFILL DISTRICT</v>
          </cell>
          <cell r="K1135" t="str">
            <v>CORPORATE</v>
          </cell>
          <cell r="L1135" t="str">
            <v>CORPORATE</v>
          </cell>
        </row>
        <row r="1136">
          <cell r="A1136" t="str">
            <v>X36</v>
          </cell>
          <cell r="B1136" t="str">
            <v>X36-10-A-WI-03O-050</v>
          </cell>
          <cell r="C1136">
            <v>1755</v>
          </cell>
          <cell r="D1136">
            <v>6134</v>
          </cell>
          <cell r="F1136" t="str">
            <v>LAD (Rice Lake) - Bridge</v>
          </cell>
          <cell r="G1136" t="str">
            <v>BU-901</v>
          </cell>
          <cell r="H1136" t="str">
            <v>CORPORATE LANDFILLS</v>
          </cell>
          <cell r="I1136" t="str">
            <v>CORP LF</v>
          </cell>
          <cell r="J1136" t="str">
            <v>CORPORATE LANDFILL DISTRICT</v>
          </cell>
          <cell r="K1136" t="str">
            <v>CORPORATE</v>
          </cell>
          <cell r="L1136" t="str">
            <v>CORPORATE</v>
          </cell>
        </row>
        <row r="1137">
          <cell r="A1137" t="str">
            <v>I32</v>
          </cell>
          <cell r="B1137" t="str">
            <v>I32-10-A-IL-03O-050</v>
          </cell>
          <cell r="C1137">
            <v>686</v>
          </cell>
          <cell r="D1137">
            <v>6135</v>
          </cell>
          <cell r="F1137" t="str">
            <v>Mallard Lake L/F - Bridge</v>
          </cell>
          <cell r="G1137" t="str">
            <v>BU-901</v>
          </cell>
          <cell r="H1137" t="str">
            <v>CORPORATE LANDFILLS</v>
          </cell>
          <cell r="I1137" t="str">
            <v>CORP LF</v>
          </cell>
          <cell r="J1137" t="str">
            <v>CORPORATE LANDFILL DISTRICT</v>
          </cell>
          <cell r="K1137" t="str">
            <v>CORPORATE</v>
          </cell>
          <cell r="L1137" t="str">
            <v>CORPORATE</v>
          </cell>
        </row>
        <row r="1138">
          <cell r="A1138" t="str">
            <v>X37</v>
          </cell>
          <cell r="B1138" t="str">
            <v>X37-10-A-IN-03O-050</v>
          </cell>
          <cell r="C1138">
            <v>1756</v>
          </cell>
          <cell r="D1138">
            <v>6136</v>
          </cell>
          <cell r="F1138" t="str">
            <v>Laubscher Meadows - Bridge</v>
          </cell>
          <cell r="G1138" t="str">
            <v>BU-901</v>
          </cell>
          <cell r="H1138" t="str">
            <v>CORPORATE LANDFILLS</v>
          </cell>
          <cell r="I1138" t="str">
            <v>CORP LF</v>
          </cell>
          <cell r="J1138" t="str">
            <v>CORPORATE LANDFILL DISTRICT</v>
          </cell>
          <cell r="K1138" t="str">
            <v>CORPORATE</v>
          </cell>
          <cell r="L1138" t="str">
            <v>CORPORATE</v>
          </cell>
        </row>
        <row r="1139">
          <cell r="A1139" t="str">
            <v>X01</v>
          </cell>
          <cell r="B1139" t="str">
            <v>X01-10-A-TX-03O-050</v>
          </cell>
          <cell r="C1139">
            <v>1720</v>
          </cell>
          <cell r="D1139">
            <v>6137</v>
          </cell>
          <cell r="F1139" t="str">
            <v>Abilene - Bridge</v>
          </cell>
          <cell r="G1139" t="str">
            <v>BU-901</v>
          </cell>
          <cell r="H1139" t="str">
            <v>CORPORATE LANDFILLS</v>
          </cell>
          <cell r="I1139" t="str">
            <v>CORP LF</v>
          </cell>
          <cell r="J1139" t="str">
            <v>CORPORATE LANDFILL DISTRICT</v>
          </cell>
          <cell r="K1139" t="str">
            <v>CORPORATE</v>
          </cell>
          <cell r="L1139" t="str">
            <v>CORPORATE</v>
          </cell>
        </row>
        <row r="1140">
          <cell r="A1140" t="str">
            <v>X54</v>
          </cell>
          <cell r="B1140" t="str">
            <v>X54-10-A-FL-03O-050</v>
          </cell>
          <cell r="C1140">
            <v>1773</v>
          </cell>
          <cell r="D1140">
            <v>6138</v>
          </cell>
          <cell r="F1140" t="str">
            <v>Polk County - Bridge</v>
          </cell>
          <cell r="G1140" t="str">
            <v>BU-901</v>
          </cell>
          <cell r="H1140" t="str">
            <v>CORPORATE LANDFILLS</v>
          </cell>
          <cell r="I1140" t="str">
            <v>CORP LF</v>
          </cell>
          <cell r="J1140" t="str">
            <v>CORPORATE LANDFILL DISTRICT</v>
          </cell>
          <cell r="K1140" t="str">
            <v>CORPORATE</v>
          </cell>
          <cell r="L1140" t="str">
            <v>CORPORATE</v>
          </cell>
        </row>
        <row r="1141">
          <cell r="A1141" t="str">
            <v>X24</v>
          </cell>
          <cell r="B1141" t="str">
            <v>X24-10-A-CO-03O-050</v>
          </cell>
          <cell r="C1141">
            <v>1743</v>
          </cell>
          <cell r="D1141">
            <v>6139</v>
          </cell>
          <cell r="F1141" t="str">
            <v>Fountain Valley - Bridge</v>
          </cell>
          <cell r="G1141" t="str">
            <v>BU-901</v>
          </cell>
          <cell r="H1141" t="str">
            <v>CORPORATE LANDFILLS</v>
          </cell>
          <cell r="I1141" t="str">
            <v>CORP LF</v>
          </cell>
          <cell r="J1141" t="str">
            <v>CORPORATE LANDFILL DISTRICT</v>
          </cell>
          <cell r="K1141" t="str">
            <v>CORPORATE</v>
          </cell>
          <cell r="L1141" t="str">
            <v>CORPORATE</v>
          </cell>
        </row>
        <row r="1142">
          <cell r="A1142" t="str">
            <v>X45</v>
          </cell>
          <cell r="B1142" t="str">
            <v>X45-10-A-AL-03O-050</v>
          </cell>
          <cell r="C1142">
            <v>1764</v>
          </cell>
          <cell r="D1142">
            <v>6140</v>
          </cell>
          <cell r="F1142" t="str">
            <v>Morris Farms - Bridge</v>
          </cell>
          <cell r="G1142" t="str">
            <v>BU-901</v>
          </cell>
          <cell r="H1142" t="str">
            <v>CORPORATE LANDFILLS</v>
          </cell>
          <cell r="I1142" t="str">
            <v>CORP LF</v>
          </cell>
          <cell r="J1142" t="str">
            <v>CORPORATE LANDFILL DISTRICT</v>
          </cell>
          <cell r="K1142" t="str">
            <v>CORPORATE</v>
          </cell>
          <cell r="L1142" t="str">
            <v>CORPORATE</v>
          </cell>
        </row>
        <row r="1143">
          <cell r="A1143" t="str">
            <v>X05</v>
          </cell>
          <cell r="B1143" t="str">
            <v>X05-10-A-KY-03O-050</v>
          </cell>
          <cell r="C1143">
            <v>1724</v>
          </cell>
          <cell r="D1143">
            <v>6141</v>
          </cell>
          <cell r="F1143" t="str">
            <v>Benson Valley - Bridge</v>
          </cell>
          <cell r="G1143" t="str">
            <v>BU-901</v>
          </cell>
          <cell r="H1143" t="str">
            <v>CORPORATE LANDFILLS</v>
          </cell>
          <cell r="I1143" t="str">
            <v>CORP LF</v>
          </cell>
          <cell r="J1143" t="str">
            <v>CORPORATE LANDFILL DISTRICT</v>
          </cell>
          <cell r="K1143" t="str">
            <v>CORPORATE</v>
          </cell>
          <cell r="L1143" t="str">
            <v>CORPORATE</v>
          </cell>
        </row>
        <row r="1144">
          <cell r="A1144" t="str">
            <v>X07</v>
          </cell>
          <cell r="B1144" t="str">
            <v>X07-10-A-MS-03O-050</v>
          </cell>
          <cell r="C1144">
            <v>1726</v>
          </cell>
          <cell r="D1144">
            <v>6142</v>
          </cell>
          <cell r="F1144" t="str">
            <v>Big River - Bridge</v>
          </cell>
          <cell r="G1144" t="str">
            <v>BU-901</v>
          </cell>
          <cell r="H1144" t="str">
            <v>CORPORATE LANDFILLS</v>
          </cell>
          <cell r="I1144" t="str">
            <v>CORP LF</v>
          </cell>
          <cell r="J1144" t="str">
            <v>CORPORATE LANDFILL DISTRICT</v>
          </cell>
          <cell r="K1144" t="str">
            <v>CORPORATE</v>
          </cell>
          <cell r="L1144" t="str">
            <v>CORPORATE</v>
          </cell>
        </row>
        <row r="1145">
          <cell r="A1145" t="str">
            <v>X19</v>
          </cell>
          <cell r="B1145" t="str">
            <v>X19-10-A-OK-03O-050</v>
          </cell>
          <cell r="C1145">
            <v>1738</v>
          </cell>
          <cell r="D1145">
            <v>6143</v>
          </cell>
          <cell r="F1145" t="str">
            <v>Earth Tech - Bridge</v>
          </cell>
          <cell r="G1145" t="str">
            <v>BU-901</v>
          </cell>
          <cell r="H1145" t="str">
            <v>CORPORATE LANDFILLS</v>
          </cell>
          <cell r="I1145" t="str">
            <v>CORP LF</v>
          </cell>
          <cell r="J1145" t="str">
            <v>CORPORATE LANDFILL DISTRICT</v>
          </cell>
          <cell r="K1145" t="str">
            <v>CORPORATE</v>
          </cell>
          <cell r="L1145" t="str">
            <v>CORPORATE</v>
          </cell>
        </row>
        <row r="1146">
          <cell r="A1146" t="str">
            <v>X09</v>
          </cell>
          <cell r="B1146" t="str">
            <v>X09-10-A-OK-03O-050</v>
          </cell>
          <cell r="C1146">
            <v>1728</v>
          </cell>
          <cell r="D1146">
            <v>6144</v>
          </cell>
          <cell r="F1146" t="str">
            <v>Broken Arrow - Bridge</v>
          </cell>
          <cell r="G1146" t="str">
            <v>BU-901</v>
          </cell>
          <cell r="H1146" t="str">
            <v>CORPORATE LANDFILLS</v>
          </cell>
          <cell r="I1146" t="str">
            <v>CORP LF</v>
          </cell>
          <cell r="J1146" t="str">
            <v>CORPORATE LANDFILL DISTRICT</v>
          </cell>
          <cell r="K1146" t="str">
            <v>CORPORATE</v>
          </cell>
          <cell r="L1146" t="str">
            <v>CORPORATE</v>
          </cell>
        </row>
        <row r="1147">
          <cell r="A1147" t="str">
            <v>KA0</v>
          </cell>
          <cell r="B1147" t="str">
            <v>KA0-10-A-AZ-03O-050</v>
          </cell>
          <cell r="C1147">
            <v>794</v>
          </cell>
          <cell r="D1147">
            <v>6200</v>
          </cell>
          <cell r="F1147" t="str">
            <v>General Liability</v>
          </cell>
          <cell r="G1147" t="str">
            <v>BU-901</v>
          </cell>
          <cell r="H1147" t="str">
            <v>CORPORATE LANDFILLS</v>
          </cell>
          <cell r="I1147" t="str">
            <v>CORP LF</v>
          </cell>
          <cell r="J1147" t="str">
            <v>CORPORATE LANDFILL DISTRICT</v>
          </cell>
          <cell r="K1147" t="str">
            <v>CORPORATE</v>
          </cell>
          <cell r="L1147" t="str">
            <v>CORPORATE</v>
          </cell>
        </row>
        <row r="1148">
          <cell r="A1148" t="str">
            <v>KB0</v>
          </cell>
          <cell r="B1148" t="str">
            <v>KB0-10-A-AZ-03O-050</v>
          </cell>
          <cell r="C1148">
            <v>799</v>
          </cell>
          <cell r="D1148">
            <v>6201</v>
          </cell>
          <cell r="F1148" t="str">
            <v>General Liability</v>
          </cell>
          <cell r="G1148" t="str">
            <v>BU-901</v>
          </cell>
          <cell r="H1148" t="str">
            <v>CORPORATE LANDFILLS</v>
          </cell>
          <cell r="I1148" t="str">
            <v>CORP LF</v>
          </cell>
          <cell r="J1148" t="str">
            <v>CORPORATE LANDFILL DISTRICT</v>
          </cell>
          <cell r="K1148" t="str">
            <v>CORPORATE</v>
          </cell>
          <cell r="L1148" t="str">
            <v>CORPORATE</v>
          </cell>
        </row>
        <row r="1149">
          <cell r="A1149" t="str">
            <v>IA1</v>
          </cell>
          <cell r="B1149" t="str">
            <v>IA1-10-A-AZ-03O-050</v>
          </cell>
          <cell r="C1149">
            <v>720</v>
          </cell>
          <cell r="D1149">
            <v>6202</v>
          </cell>
          <cell r="F1149" t="str">
            <v>Bridgeton OU2</v>
          </cell>
          <cell r="G1149" t="str">
            <v>BU-901</v>
          </cell>
          <cell r="H1149" t="str">
            <v>CORPORATE LANDFILLS</v>
          </cell>
          <cell r="I1149" t="str">
            <v>CORP LF</v>
          </cell>
          <cell r="J1149" t="str">
            <v>CORPORATE LANDFILL DISTRICT</v>
          </cell>
          <cell r="K1149" t="str">
            <v>CORPORATE</v>
          </cell>
          <cell r="L1149" t="str">
            <v>CORPORATE</v>
          </cell>
        </row>
        <row r="1150">
          <cell r="A1150" t="str">
            <v>IA2</v>
          </cell>
          <cell r="B1150" t="str">
            <v>IA2-10-A-AZ-03O-050</v>
          </cell>
          <cell r="C1150">
            <v>721</v>
          </cell>
          <cell r="D1150">
            <v>6203</v>
          </cell>
          <cell r="F1150" t="str">
            <v>Bridgeton OU1 West Lake</v>
          </cell>
          <cell r="G1150" t="str">
            <v>BU-901</v>
          </cell>
          <cell r="H1150" t="str">
            <v>CORPORATE LANDFILLS</v>
          </cell>
          <cell r="I1150" t="str">
            <v>CORP LF</v>
          </cell>
          <cell r="J1150" t="str">
            <v>CORPORATE LANDFILL DISTRICT</v>
          </cell>
          <cell r="K1150" t="str">
            <v>CORPORATE</v>
          </cell>
          <cell r="L1150" t="str">
            <v>CORPORATE</v>
          </cell>
        </row>
        <row r="1151">
          <cell r="A1151" t="str">
            <v>IA3</v>
          </cell>
          <cell r="B1151" t="str">
            <v>IA3-10-A-AZ-03O-050</v>
          </cell>
          <cell r="C1151">
            <v>722</v>
          </cell>
          <cell r="D1151">
            <v>6204</v>
          </cell>
          <cell r="F1151" t="str">
            <v>G &amp; H</v>
          </cell>
          <cell r="G1151" t="str">
            <v>BU-901</v>
          </cell>
          <cell r="H1151" t="str">
            <v>CORPORATE LANDFILLS</v>
          </cell>
          <cell r="I1151" t="str">
            <v>CORP LF</v>
          </cell>
          <cell r="J1151" t="str">
            <v>CORPORATE LANDFILL DISTRICT</v>
          </cell>
          <cell r="K1151" t="str">
            <v>CORPORATE</v>
          </cell>
          <cell r="L1151" t="str">
            <v>CORPORATE</v>
          </cell>
        </row>
        <row r="1152">
          <cell r="A1152" t="str">
            <v>IA4</v>
          </cell>
          <cell r="B1152" t="str">
            <v>IA4-10-A-AZ-03O-050</v>
          </cell>
          <cell r="C1152">
            <v>723</v>
          </cell>
          <cell r="D1152">
            <v>6205</v>
          </cell>
          <cell r="F1152" t="str">
            <v>Pfohl Brothers</v>
          </cell>
          <cell r="G1152" t="str">
            <v>BU-901</v>
          </cell>
          <cell r="H1152" t="str">
            <v>CORPORATE LANDFILLS</v>
          </cell>
          <cell r="I1152" t="str">
            <v>CORP LF</v>
          </cell>
          <cell r="J1152" t="str">
            <v>CORPORATE LANDFILL DISTRICT</v>
          </cell>
          <cell r="K1152" t="str">
            <v>CORPORATE</v>
          </cell>
          <cell r="L1152" t="str">
            <v>CORPORATE</v>
          </cell>
        </row>
        <row r="1153">
          <cell r="A1153" t="str">
            <v>IA5</v>
          </cell>
          <cell r="B1153" t="str">
            <v>IA5-10-A-AZ-03O-050</v>
          </cell>
          <cell r="C1153">
            <v>724</v>
          </cell>
          <cell r="D1153">
            <v>6206</v>
          </cell>
          <cell r="F1153" t="str">
            <v>Pfohl Brothers Toxic Torts</v>
          </cell>
          <cell r="G1153" t="str">
            <v>BU-901</v>
          </cell>
          <cell r="H1153" t="str">
            <v>CORPORATE LANDFILLS</v>
          </cell>
          <cell r="I1153" t="str">
            <v>CORP LF</v>
          </cell>
          <cell r="J1153" t="str">
            <v>CORPORATE LANDFILL DISTRICT</v>
          </cell>
          <cell r="K1153" t="str">
            <v>CORPORATE</v>
          </cell>
          <cell r="L1153" t="str">
            <v>CORPORATE</v>
          </cell>
        </row>
        <row r="1154">
          <cell r="A1154" t="str">
            <v>IA6</v>
          </cell>
          <cell r="B1154" t="str">
            <v>IA6-10-A-AZ-03O-050</v>
          </cell>
          <cell r="C1154">
            <v>725</v>
          </cell>
          <cell r="D1154">
            <v>6207</v>
          </cell>
          <cell r="F1154" t="str">
            <v>Miscellaneous/General Legal</v>
          </cell>
          <cell r="G1154" t="str">
            <v>BU-901</v>
          </cell>
          <cell r="H1154" t="str">
            <v>CORPORATE LANDFILLS</v>
          </cell>
          <cell r="I1154" t="str">
            <v>CORP LF</v>
          </cell>
          <cell r="J1154" t="str">
            <v>CORPORATE LANDFILL DISTRICT</v>
          </cell>
          <cell r="K1154" t="str">
            <v>CORPORATE</v>
          </cell>
          <cell r="L1154" t="str">
            <v>CORPORATE</v>
          </cell>
        </row>
        <row r="1155">
          <cell r="A1155" t="str">
            <v>XA0</v>
          </cell>
          <cell r="B1155" t="str">
            <v>XA0-10-A-AZ-03O-050</v>
          </cell>
          <cell r="C1155">
            <v>1796</v>
          </cell>
          <cell r="D1155">
            <v>6208</v>
          </cell>
          <cell r="F1155" t="str">
            <v>29th &amp; Mead Site</v>
          </cell>
          <cell r="G1155" t="str">
            <v>BU-901</v>
          </cell>
          <cell r="H1155" t="str">
            <v>CORPORATE LANDFILLS</v>
          </cell>
          <cell r="I1155" t="str">
            <v>CORP LF</v>
          </cell>
          <cell r="J1155" t="str">
            <v>CORPORATE LANDFILL DISTRICT</v>
          </cell>
          <cell r="K1155" t="str">
            <v>CORPORATE</v>
          </cell>
          <cell r="L1155" t="str">
            <v>CORPORATE</v>
          </cell>
        </row>
        <row r="1156">
          <cell r="A1156" t="str">
            <v>XA1</v>
          </cell>
          <cell r="B1156" t="str">
            <v>XA1-10-A-AZ-03O-050</v>
          </cell>
          <cell r="C1156">
            <v>1797</v>
          </cell>
          <cell r="D1156">
            <v>6209</v>
          </cell>
          <cell r="F1156" t="str">
            <v>68th &amp; Pulaski Hwy Site</v>
          </cell>
          <cell r="G1156" t="str">
            <v>BU-901</v>
          </cell>
          <cell r="H1156" t="str">
            <v>CORPORATE LANDFILLS</v>
          </cell>
          <cell r="I1156" t="str">
            <v>CORP LF</v>
          </cell>
          <cell r="J1156" t="str">
            <v>CORPORATE LANDFILL DISTRICT</v>
          </cell>
          <cell r="K1156" t="str">
            <v>CORPORATE</v>
          </cell>
          <cell r="L1156" t="str">
            <v>CORPORATE</v>
          </cell>
        </row>
        <row r="1157">
          <cell r="A1157" t="str">
            <v>XA2</v>
          </cell>
          <cell r="B1157" t="str">
            <v>XA2-10-A-AZ-03O-050</v>
          </cell>
          <cell r="C1157">
            <v>1798</v>
          </cell>
          <cell r="D1157">
            <v>6210</v>
          </cell>
          <cell r="F1157" t="str">
            <v>Anne Arundel County Landfill</v>
          </cell>
          <cell r="G1157" t="str">
            <v>BU-901</v>
          </cell>
          <cell r="H1157" t="str">
            <v>CORPORATE LANDFILLS</v>
          </cell>
          <cell r="I1157" t="str">
            <v>CORP LF</v>
          </cell>
          <cell r="J1157" t="str">
            <v>CORPORATE LANDFILL DISTRICT</v>
          </cell>
          <cell r="K1157" t="str">
            <v>CORPORATE</v>
          </cell>
          <cell r="L1157" t="str">
            <v>CORPORATE</v>
          </cell>
        </row>
        <row r="1158">
          <cell r="A1158" t="str">
            <v>XA3</v>
          </cell>
          <cell r="B1158" t="str">
            <v>XA3-10-A-AZ-03O-050</v>
          </cell>
          <cell r="C1158">
            <v>1799</v>
          </cell>
          <cell r="D1158">
            <v>6211</v>
          </cell>
          <cell r="F1158" t="str">
            <v>Anoka Municipal San. LF</v>
          </cell>
          <cell r="G1158" t="str">
            <v>BU-901</v>
          </cell>
          <cell r="H1158" t="str">
            <v>CORPORATE LANDFILLS</v>
          </cell>
          <cell r="I1158" t="str">
            <v>CORP LF</v>
          </cell>
          <cell r="J1158" t="str">
            <v>CORPORATE LANDFILL DISTRICT</v>
          </cell>
          <cell r="K1158" t="str">
            <v>CORPORATE</v>
          </cell>
          <cell r="L1158" t="str">
            <v>CORPORATE</v>
          </cell>
        </row>
        <row r="1159">
          <cell r="A1159" t="str">
            <v>XA4</v>
          </cell>
          <cell r="B1159" t="str">
            <v>XA4-10-A-AZ-03O-050</v>
          </cell>
          <cell r="C1159">
            <v>1800</v>
          </cell>
          <cell r="D1159">
            <v>6212</v>
          </cell>
          <cell r="F1159" t="str">
            <v>Aqua Tech Environmental</v>
          </cell>
          <cell r="G1159" t="str">
            <v>BU-901</v>
          </cell>
          <cell r="H1159" t="str">
            <v>CORPORATE LANDFILLS</v>
          </cell>
          <cell r="I1159" t="str">
            <v>CORP LF</v>
          </cell>
          <cell r="J1159" t="str">
            <v>CORPORATE LANDFILL DISTRICT</v>
          </cell>
          <cell r="K1159" t="str">
            <v>CORPORATE</v>
          </cell>
          <cell r="L1159" t="str">
            <v>CORPORATE</v>
          </cell>
        </row>
        <row r="1160">
          <cell r="A1160" t="str">
            <v>XA5</v>
          </cell>
          <cell r="B1160" t="str">
            <v>XA5-10-A-AZ-03O-050</v>
          </cell>
          <cell r="C1160">
            <v>1801</v>
          </cell>
          <cell r="D1160">
            <v>6213</v>
          </cell>
          <cell r="F1160" t="str">
            <v>Auburn Road Landfill</v>
          </cell>
          <cell r="G1160" t="str">
            <v>BU-901</v>
          </cell>
          <cell r="H1160" t="str">
            <v>CORPORATE LANDFILLS</v>
          </cell>
          <cell r="I1160" t="str">
            <v>CORP LF</v>
          </cell>
          <cell r="J1160" t="str">
            <v>CORPORATE LANDFILL DISTRICT</v>
          </cell>
          <cell r="K1160" t="str">
            <v>CORPORATE</v>
          </cell>
          <cell r="L1160" t="str">
            <v>CORPORATE</v>
          </cell>
        </row>
        <row r="1161">
          <cell r="A1161" t="str">
            <v>XA6</v>
          </cell>
          <cell r="B1161" t="str">
            <v>XA6-10-A-AZ-03O-050</v>
          </cell>
          <cell r="C1161">
            <v>1802</v>
          </cell>
          <cell r="D1161">
            <v>6214</v>
          </cell>
          <cell r="F1161" t="str">
            <v>Badgett Road Landfill, TN</v>
          </cell>
          <cell r="G1161" t="str">
            <v>BU-901</v>
          </cell>
          <cell r="H1161" t="str">
            <v>CORPORATE LANDFILLS</v>
          </cell>
          <cell r="I1161" t="str">
            <v>CORP LF</v>
          </cell>
          <cell r="J1161" t="str">
            <v>CORPORATE LANDFILL DISTRICT</v>
          </cell>
          <cell r="K1161" t="str">
            <v>CORPORATE</v>
          </cell>
          <cell r="L1161" t="str">
            <v>CORPORATE</v>
          </cell>
        </row>
        <row r="1162">
          <cell r="A1162" t="str">
            <v>XA7</v>
          </cell>
          <cell r="B1162" t="str">
            <v>XA7-10-A-AZ-03O-050</v>
          </cell>
          <cell r="C1162">
            <v>1803</v>
          </cell>
          <cell r="D1162">
            <v>6215</v>
          </cell>
          <cell r="F1162" t="str">
            <v>Bailey's Dump, TX</v>
          </cell>
          <cell r="G1162" t="str">
            <v>BU-901</v>
          </cell>
          <cell r="H1162" t="str">
            <v>CORPORATE LANDFILLS</v>
          </cell>
          <cell r="I1162" t="str">
            <v>CORP LF</v>
          </cell>
          <cell r="J1162" t="str">
            <v>CORPORATE LANDFILL DISTRICT</v>
          </cell>
          <cell r="K1162" t="str">
            <v>CORPORATE</v>
          </cell>
          <cell r="L1162" t="str">
            <v>CORPORATE</v>
          </cell>
        </row>
        <row r="1163">
          <cell r="A1163" t="str">
            <v>XA9</v>
          </cell>
          <cell r="B1163" t="str">
            <v>XA9-10-A-AZ-03O-050</v>
          </cell>
          <cell r="C1163">
            <v>1804</v>
          </cell>
          <cell r="D1163">
            <v>6216</v>
          </cell>
          <cell r="F1163" t="str">
            <v>Barceloneta Landfill, PR</v>
          </cell>
          <cell r="G1163" t="str">
            <v>BU-901</v>
          </cell>
          <cell r="H1163" t="str">
            <v>CORPORATE LANDFILLS</v>
          </cell>
          <cell r="I1163" t="str">
            <v>CORP LF</v>
          </cell>
          <cell r="J1163" t="str">
            <v>CORPORATE LANDFILL DISTRICT</v>
          </cell>
          <cell r="K1163" t="str">
            <v>CORPORATE</v>
          </cell>
          <cell r="L1163" t="str">
            <v>CORPORATE</v>
          </cell>
        </row>
        <row r="1164">
          <cell r="A1164" t="str">
            <v>XB0</v>
          </cell>
          <cell r="B1164" t="str">
            <v>XB0-10-A-AZ-03O-050</v>
          </cell>
          <cell r="C1164">
            <v>1805</v>
          </cell>
          <cell r="D1164">
            <v>6217</v>
          </cell>
          <cell r="F1164" t="str">
            <v>Bartlet Tort, LA</v>
          </cell>
          <cell r="G1164" t="str">
            <v>BU-901</v>
          </cell>
          <cell r="H1164" t="str">
            <v>CORPORATE LANDFILLS</v>
          </cell>
          <cell r="I1164" t="str">
            <v>CORP LF</v>
          </cell>
          <cell r="J1164" t="str">
            <v>CORPORATE LANDFILL DISTRICT</v>
          </cell>
          <cell r="K1164" t="str">
            <v>CORPORATE</v>
          </cell>
          <cell r="L1164" t="str">
            <v>CORPORATE</v>
          </cell>
        </row>
        <row r="1165">
          <cell r="A1165" t="str">
            <v>XB1</v>
          </cell>
          <cell r="B1165" t="str">
            <v>XB1-10-A-AZ-03O-050</v>
          </cell>
          <cell r="C1165">
            <v>1806</v>
          </cell>
          <cell r="D1165">
            <v>6218</v>
          </cell>
          <cell r="F1165" t="str">
            <v>Beede Waste Oil Site, MA</v>
          </cell>
          <cell r="G1165" t="str">
            <v>BU-901</v>
          </cell>
          <cell r="H1165" t="str">
            <v>CORPORATE LANDFILLS</v>
          </cell>
          <cell r="I1165" t="str">
            <v>CORP LF</v>
          </cell>
          <cell r="J1165" t="str">
            <v>CORPORATE LANDFILL DISTRICT</v>
          </cell>
          <cell r="K1165" t="str">
            <v>CORPORATE</v>
          </cell>
          <cell r="L1165" t="str">
            <v>CORPORATE</v>
          </cell>
        </row>
        <row r="1166">
          <cell r="A1166" t="str">
            <v>XB2</v>
          </cell>
          <cell r="B1166" t="str">
            <v>XB2-10-A-AZ-03O-050</v>
          </cell>
          <cell r="C1166">
            <v>1807</v>
          </cell>
          <cell r="D1166">
            <v>6219</v>
          </cell>
          <cell r="F1166" t="str">
            <v>Belvidere, IL</v>
          </cell>
          <cell r="G1166" t="str">
            <v>BU-901</v>
          </cell>
          <cell r="H1166" t="str">
            <v>CORPORATE LANDFILLS</v>
          </cell>
          <cell r="I1166" t="str">
            <v>CORP LF</v>
          </cell>
          <cell r="J1166" t="str">
            <v>CORPORATE LANDFILL DISTRICT</v>
          </cell>
          <cell r="K1166" t="str">
            <v>CORPORATE</v>
          </cell>
          <cell r="L1166" t="str">
            <v>CORPORATE</v>
          </cell>
        </row>
        <row r="1167">
          <cell r="A1167" t="str">
            <v>XB3</v>
          </cell>
          <cell r="B1167" t="str">
            <v>XB3-10-A-AZ-03O-050</v>
          </cell>
          <cell r="C1167">
            <v>1808</v>
          </cell>
          <cell r="D1167">
            <v>6220</v>
          </cell>
          <cell r="F1167" t="str">
            <v>Berks Landfill, PA</v>
          </cell>
          <cell r="G1167" t="str">
            <v>BU-901</v>
          </cell>
          <cell r="H1167" t="str">
            <v>CORPORATE LANDFILLS</v>
          </cell>
          <cell r="I1167" t="str">
            <v>CORP LF</v>
          </cell>
          <cell r="J1167" t="str">
            <v>CORPORATE LANDFILL DISTRICT</v>
          </cell>
          <cell r="K1167" t="str">
            <v>CORPORATE</v>
          </cell>
          <cell r="L1167" t="str">
            <v>CORPORATE</v>
          </cell>
        </row>
        <row r="1168">
          <cell r="A1168" t="str">
            <v>XB4</v>
          </cell>
          <cell r="B1168" t="str">
            <v>XB4-10-A-AZ-03O-050</v>
          </cell>
          <cell r="C1168">
            <v>1809</v>
          </cell>
          <cell r="D1168">
            <v>6221</v>
          </cell>
          <cell r="F1168" t="str">
            <v>Bonus (MIG/Dewane)LF, IL</v>
          </cell>
          <cell r="G1168" t="str">
            <v>BU-901</v>
          </cell>
          <cell r="H1168" t="str">
            <v>CORPORATE LANDFILLS</v>
          </cell>
          <cell r="I1168" t="str">
            <v>CORP LF</v>
          </cell>
          <cell r="J1168" t="str">
            <v>CORPORATE LANDFILL DISTRICT</v>
          </cell>
          <cell r="K1168" t="str">
            <v>CORPORATE</v>
          </cell>
          <cell r="L1168" t="str">
            <v>CORPORATE</v>
          </cell>
        </row>
        <row r="1169">
          <cell r="A1169" t="str">
            <v>XB5</v>
          </cell>
          <cell r="B1169" t="str">
            <v>XB5-10-A-AZ-03O-050</v>
          </cell>
          <cell r="C1169">
            <v>1810</v>
          </cell>
          <cell r="D1169">
            <v>6222</v>
          </cell>
          <cell r="F1169" t="str">
            <v>Brio, TX</v>
          </cell>
          <cell r="G1169" t="str">
            <v>BU-901</v>
          </cell>
          <cell r="H1169" t="str">
            <v>CORPORATE LANDFILLS</v>
          </cell>
          <cell r="I1169" t="str">
            <v>CORP LF</v>
          </cell>
          <cell r="J1169" t="str">
            <v>CORPORATE LANDFILL DISTRICT</v>
          </cell>
          <cell r="K1169" t="str">
            <v>CORPORATE</v>
          </cell>
          <cell r="L1169" t="str">
            <v>CORPORATE</v>
          </cell>
        </row>
        <row r="1170">
          <cell r="A1170" t="str">
            <v>XB6</v>
          </cell>
          <cell r="B1170" t="str">
            <v>XB6-10-A-AZ-03O-050</v>
          </cell>
          <cell r="C1170">
            <v>1811</v>
          </cell>
          <cell r="D1170">
            <v>6223</v>
          </cell>
          <cell r="F1170" t="str">
            <v>Brockman LF, IL</v>
          </cell>
          <cell r="G1170" t="str">
            <v>BU-901</v>
          </cell>
          <cell r="H1170" t="str">
            <v>CORPORATE LANDFILLS</v>
          </cell>
          <cell r="I1170" t="str">
            <v>CORP LF</v>
          </cell>
          <cell r="J1170" t="str">
            <v>CORPORATE LANDFILL DISTRICT</v>
          </cell>
          <cell r="K1170" t="str">
            <v>CORPORATE</v>
          </cell>
          <cell r="L1170" t="str">
            <v>CORPORATE</v>
          </cell>
        </row>
        <row r="1171">
          <cell r="A1171" t="str">
            <v>XB7</v>
          </cell>
          <cell r="B1171" t="str">
            <v>XB7-10-A-AZ-03O-050</v>
          </cell>
          <cell r="C1171">
            <v>1812</v>
          </cell>
          <cell r="D1171">
            <v>6224</v>
          </cell>
          <cell r="F1171" t="str">
            <v>Burlington Environmental Mgmt</v>
          </cell>
          <cell r="G1171" t="str">
            <v>BU-901</v>
          </cell>
          <cell r="H1171" t="str">
            <v>CORPORATE LANDFILLS</v>
          </cell>
          <cell r="I1171" t="str">
            <v>CORP LF</v>
          </cell>
          <cell r="J1171" t="str">
            <v>CORPORATE LANDFILL DISTRICT</v>
          </cell>
          <cell r="K1171" t="str">
            <v>CORPORATE</v>
          </cell>
          <cell r="L1171" t="str">
            <v>CORPORATE</v>
          </cell>
        </row>
        <row r="1172">
          <cell r="A1172" t="str">
            <v>XB8</v>
          </cell>
          <cell r="B1172" t="str">
            <v>XB8-10-A-AZ-03O-050</v>
          </cell>
          <cell r="C1172">
            <v>1813</v>
          </cell>
          <cell r="D1172">
            <v>6225</v>
          </cell>
          <cell r="F1172" t="str">
            <v>Bush Valley (Harris) LF, PA</v>
          </cell>
          <cell r="G1172" t="str">
            <v>BU-901</v>
          </cell>
          <cell r="H1172" t="str">
            <v>CORPORATE LANDFILLS</v>
          </cell>
          <cell r="I1172" t="str">
            <v>CORP LF</v>
          </cell>
          <cell r="J1172" t="str">
            <v>CORPORATE LANDFILL DISTRICT</v>
          </cell>
          <cell r="K1172" t="str">
            <v>CORPORATE</v>
          </cell>
          <cell r="L1172" t="str">
            <v>CORPORATE</v>
          </cell>
        </row>
        <row r="1173">
          <cell r="A1173" t="str">
            <v>XB9</v>
          </cell>
          <cell r="B1173" t="str">
            <v>XB9-10-A-AZ-03O-050</v>
          </cell>
          <cell r="C1173">
            <v>1814</v>
          </cell>
          <cell r="D1173">
            <v>6226</v>
          </cell>
          <cell r="F1173" t="str">
            <v>Butler Tunnel Site, PA</v>
          </cell>
          <cell r="G1173" t="str">
            <v>BU-901</v>
          </cell>
          <cell r="H1173" t="str">
            <v>CORPORATE LANDFILLS</v>
          </cell>
          <cell r="I1173" t="str">
            <v>CORP LF</v>
          </cell>
          <cell r="J1173" t="str">
            <v>CORPORATE LANDFILL DISTRICT</v>
          </cell>
          <cell r="K1173" t="str">
            <v>CORPORATE</v>
          </cell>
          <cell r="L1173" t="str">
            <v>CORPORATE</v>
          </cell>
        </row>
        <row r="1174">
          <cell r="A1174" t="str">
            <v>XC0</v>
          </cell>
          <cell r="B1174" t="str">
            <v>XC0-10-A-AZ-03O-050</v>
          </cell>
          <cell r="C1174">
            <v>1815</v>
          </cell>
          <cell r="D1174">
            <v>6227</v>
          </cell>
          <cell r="F1174" t="str">
            <v>Caldwell Trucking Co., NJ</v>
          </cell>
          <cell r="G1174" t="str">
            <v>BU-901</v>
          </cell>
          <cell r="H1174" t="str">
            <v>CORPORATE LANDFILLS</v>
          </cell>
          <cell r="I1174" t="str">
            <v>CORP LF</v>
          </cell>
          <cell r="J1174" t="str">
            <v>CORPORATE LANDFILL DISTRICT</v>
          </cell>
          <cell r="K1174" t="str">
            <v>CORPORATE</v>
          </cell>
          <cell r="L1174" t="str">
            <v>CORPORATE</v>
          </cell>
        </row>
        <row r="1175">
          <cell r="A1175" t="str">
            <v>XC1</v>
          </cell>
          <cell r="B1175" t="str">
            <v>XC1-10-A-AZ-03O-050</v>
          </cell>
          <cell r="C1175">
            <v>1816</v>
          </cell>
          <cell r="D1175">
            <v>6228</v>
          </cell>
          <cell r="F1175" t="str">
            <v>Camp Perry LF, OH</v>
          </cell>
          <cell r="G1175" t="str">
            <v>BU-901</v>
          </cell>
          <cell r="H1175" t="str">
            <v>CORPORATE LANDFILLS</v>
          </cell>
          <cell r="I1175" t="str">
            <v>CORP LF</v>
          </cell>
          <cell r="J1175" t="str">
            <v>CORPORATE LANDFILL DISTRICT</v>
          </cell>
          <cell r="K1175" t="str">
            <v>CORPORATE</v>
          </cell>
          <cell r="L1175" t="str">
            <v>CORPORATE</v>
          </cell>
        </row>
        <row r="1176">
          <cell r="A1176" t="str">
            <v>XC2</v>
          </cell>
          <cell r="B1176" t="str">
            <v>XC2-10-A-AZ-03O-050</v>
          </cell>
          <cell r="C1176">
            <v>1817</v>
          </cell>
          <cell r="D1176">
            <v>6229</v>
          </cell>
          <cell r="F1176" t="str">
            <v>Casmalia Disposal Site, CA</v>
          </cell>
          <cell r="G1176" t="str">
            <v>BU-901</v>
          </cell>
          <cell r="H1176" t="str">
            <v>CORPORATE LANDFILLS</v>
          </cell>
          <cell r="I1176" t="str">
            <v>CORP LF</v>
          </cell>
          <cell r="J1176" t="str">
            <v>CORPORATE LANDFILL DISTRICT</v>
          </cell>
          <cell r="K1176" t="str">
            <v>CORPORATE</v>
          </cell>
          <cell r="L1176" t="str">
            <v>CORPORATE</v>
          </cell>
        </row>
        <row r="1177">
          <cell r="A1177" t="str">
            <v>XC3</v>
          </cell>
          <cell r="B1177" t="str">
            <v>XC3-10-A-AZ-03O-050</v>
          </cell>
          <cell r="C1177">
            <v>1818</v>
          </cell>
          <cell r="D1177">
            <v>6230</v>
          </cell>
          <cell r="F1177" t="str">
            <v>Chemical Control Site, NJ</v>
          </cell>
          <cell r="G1177" t="str">
            <v>BU-901</v>
          </cell>
          <cell r="H1177" t="str">
            <v>CORPORATE LANDFILLS</v>
          </cell>
          <cell r="I1177" t="str">
            <v>CORP LF</v>
          </cell>
          <cell r="J1177" t="str">
            <v>CORPORATE LANDFILL DISTRICT</v>
          </cell>
          <cell r="K1177" t="str">
            <v>CORPORATE</v>
          </cell>
          <cell r="L1177" t="str">
            <v>CORPORATE</v>
          </cell>
        </row>
        <row r="1178">
          <cell r="A1178" t="str">
            <v>XC4</v>
          </cell>
          <cell r="B1178" t="str">
            <v>XC4-10-A-AZ-03O-050</v>
          </cell>
          <cell r="C1178">
            <v>1819</v>
          </cell>
          <cell r="D1178">
            <v>6231</v>
          </cell>
          <cell r="F1178" t="str">
            <v>Cinnaminson,NJ</v>
          </cell>
          <cell r="G1178" t="str">
            <v>BU-901</v>
          </cell>
          <cell r="H1178" t="str">
            <v>CORPORATE LANDFILLS</v>
          </cell>
          <cell r="I1178" t="str">
            <v>CORP LF</v>
          </cell>
          <cell r="J1178" t="str">
            <v>CORPORATE LANDFILL DISTRICT</v>
          </cell>
          <cell r="K1178" t="str">
            <v>CORPORATE</v>
          </cell>
          <cell r="L1178" t="str">
            <v>CORPORATE</v>
          </cell>
        </row>
        <row r="1179">
          <cell r="A1179" t="str">
            <v>XC5</v>
          </cell>
          <cell r="B1179" t="str">
            <v>XC5-10-A-AZ-03O-050</v>
          </cell>
          <cell r="C1179">
            <v>1820</v>
          </cell>
          <cell r="D1179">
            <v>6232</v>
          </cell>
          <cell r="F1179" t="str">
            <v>Cleve Reber, LA</v>
          </cell>
          <cell r="G1179" t="str">
            <v>BU-901</v>
          </cell>
          <cell r="H1179" t="str">
            <v>CORPORATE LANDFILLS</v>
          </cell>
          <cell r="I1179" t="str">
            <v>CORP LF</v>
          </cell>
          <cell r="J1179" t="str">
            <v>CORPORATE LANDFILL DISTRICT</v>
          </cell>
          <cell r="K1179" t="str">
            <v>CORPORATE</v>
          </cell>
          <cell r="L1179" t="str">
            <v>CORPORATE</v>
          </cell>
        </row>
        <row r="1180">
          <cell r="A1180" t="str">
            <v>XC6</v>
          </cell>
          <cell r="B1180" t="str">
            <v>XC6-10-A-AZ-03O-050</v>
          </cell>
          <cell r="C1180">
            <v>1821</v>
          </cell>
          <cell r="D1180">
            <v>6233</v>
          </cell>
          <cell r="F1180" t="str">
            <v>Coakley Landfill, NH</v>
          </cell>
          <cell r="G1180" t="str">
            <v>BU-901</v>
          </cell>
          <cell r="H1180" t="str">
            <v>CORPORATE LANDFILLS</v>
          </cell>
          <cell r="I1180" t="str">
            <v>CORP LF</v>
          </cell>
          <cell r="J1180" t="str">
            <v>CORPORATE LANDFILL DISTRICT</v>
          </cell>
          <cell r="K1180" t="str">
            <v>CORPORATE</v>
          </cell>
          <cell r="L1180" t="str">
            <v>CORPORATE</v>
          </cell>
        </row>
        <row r="1181">
          <cell r="A1181" t="str">
            <v>XC7</v>
          </cell>
          <cell r="B1181" t="str">
            <v>XC7-10-A-AZ-03O-050</v>
          </cell>
          <cell r="C1181">
            <v>1822</v>
          </cell>
          <cell r="D1181">
            <v>6234</v>
          </cell>
          <cell r="F1181" t="str">
            <v>Combe Fill North LF, NJ</v>
          </cell>
          <cell r="G1181" t="str">
            <v>BU-901</v>
          </cell>
          <cell r="H1181" t="str">
            <v>CORPORATE LANDFILLS</v>
          </cell>
          <cell r="I1181" t="str">
            <v>CORP LF</v>
          </cell>
          <cell r="J1181" t="str">
            <v>CORPORATE LANDFILL DISTRICT</v>
          </cell>
          <cell r="K1181" t="str">
            <v>CORPORATE</v>
          </cell>
          <cell r="L1181" t="str">
            <v>CORPORATE</v>
          </cell>
        </row>
        <row r="1182">
          <cell r="A1182" t="str">
            <v>XC8</v>
          </cell>
          <cell r="B1182" t="str">
            <v>XC8-10-A-AZ-03O-050</v>
          </cell>
          <cell r="C1182">
            <v>1823</v>
          </cell>
          <cell r="D1182">
            <v>6235</v>
          </cell>
          <cell r="F1182" t="str">
            <v>Combe Fill South LF, NJ</v>
          </cell>
          <cell r="G1182" t="str">
            <v>BU-901</v>
          </cell>
          <cell r="H1182" t="str">
            <v>CORPORATE LANDFILLS</v>
          </cell>
          <cell r="I1182" t="str">
            <v>CORP LF</v>
          </cell>
          <cell r="J1182" t="str">
            <v>CORPORATE LANDFILL DISTRICT</v>
          </cell>
          <cell r="K1182" t="str">
            <v>CORPORATE</v>
          </cell>
          <cell r="L1182" t="str">
            <v>CORPORATE</v>
          </cell>
        </row>
        <row r="1183">
          <cell r="A1183" t="str">
            <v>XC9</v>
          </cell>
          <cell r="B1183" t="str">
            <v>XC9-10-A-AZ-03O-050</v>
          </cell>
          <cell r="C1183">
            <v>1824</v>
          </cell>
          <cell r="D1183">
            <v>6236</v>
          </cell>
          <cell r="F1183" t="str">
            <v>Combustion INC. LA</v>
          </cell>
          <cell r="G1183" t="str">
            <v>BU-901</v>
          </cell>
          <cell r="H1183" t="str">
            <v>CORPORATE LANDFILLS</v>
          </cell>
          <cell r="I1183" t="str">
            <v>CORP LF</v>
          </cell>
          <cell r="J1183" t="str">
            <v>CORPORATE LANDFILL DISTRICT</v>
          </cell>
          <cell r="K1183" t="str">
            <v>CORPORATE</v>
          </cell>
          <cell r="L1183" t="str">
            <v>CORPORATE</v>
          </cell>
        </row>
        <row r="1184">
          <cell r="A1184" t="str">
            <v>XD0</v>
          </cell>
          <cell r="B1184" t="str">
            <v>XD0-10-A-AZ-03O-050</v>
          </cell>
          <cell r="C1184">
            <v>1825</v>
          </cell>
          <cell r="D1184">
            <v>6237</v>
          </cell>
          <cell r="F1184" t="str">
            <v>Compass Industries LF, OK</v>
          </cell>
          <cell r="G1184" t="str">
            <v>BU-901</v>
          </cell>
          <cell r="H1184" t="str">
            <v>CORPORATE LANDFILLS</v>
          </cell>
          <cell r="I1184" t="str">
            <v>CORP LF</v>
          </cell>
          <cell r="J1184" t="str">
            <v>CORPORATE LANDFILL DISTRICT</v>
          </cell>
          <cell r="K1184" t="str">
            <v>CORPORATE</v>
          </cell>
          <cell r="L1184" t="str">
            <v>CORPORATE</v>
          </cell>
        </row>
        <row r="1185">
          <cell r="A1185" t="str">
            <v>XD1</v>
          </cell>
          <cell r="B1185" t="str">
            <v>XD1-10-A-AZ-03O-050</v>
          </cell>
          <cell r="C1185">
            <v>1826</v>
          </cell>
          <cell r="D1185">
            <v>6238</v>
          </cell>
          <cell r="F1185" t="str">
            <v>Conservation Chemical, IN</v>
          </cell>
          <cell r="G1185" t="str">
            <v>BU-901</v>
          </cell>
          <cell r="H1185" t="str">
            <v>CORPORATE LANDFILLS</v>
          </cell>
          <cell r="I1185" t="str">
            <v>CORP LF</v>
          </cell>
          <cell r="J1185" t="str">
            <v>CORPORATE LANDFILL DISTRICT</v>
          </cell>
          <cell r="K1185" t="str">
            <v>CORPORATE</v>
          </cell>
          <cell r="L1185" t="str">
            <v>CORPORATE</v>
          </cell>
        </row>
        <row r="1186">
          <cell r="A1186" t="str">
            <v>XD2</v>
          </cell>
          <cell r="B1186" t="str">
            <v>XD2-10-A-AZ-03O-050</v>
          </cell>
          <cell r="C1186">
            <v>1827</v>
          </cell>
          <cell r="D1186">
            <v>6239</v>
          </cell>
          <cell r="F1186" t="str">
            <v>County Line LF, OH</v>
          </cell>
          <cell r="G1186" t="str">
            <v>BU-901</v>
          </cell>
          <cell r="H1186" t="str">
            <v>CORPORATE LANDFILLS</v>
          </cell>
          <cell r="I1186" t="str">
            <v>CORP LF</v>
          </cell>
          <cell r="J1186" t="str">
            <v>CORPORATE LANDFILL DISTRICT</v>
          </cell>
          <cell r="K1186" t="str">
            <v>CORPORATE</v>
          </cell>
          <cell r="L1186" t="str">
            <v>CORPORATE</v>
          </cell>
        </row>
        <row r="1187">
          <cell r="A1187" t="str">
            <v>XD3</v>
          </cell>
          <cell r="B1187" t="str">
            <v>XD3-10-A-AZ-03O-050</v>
          </cell>
          <cell r="C1187">
            <v>1828</v>
          </cell>
          <cell r="D1187">
            <v>6240</v>
          </cell>
          <cell r="F1187" t="str">
            <v>Crescent Acres Tort, LA</v>
          </cell>
          <cell r="G1187" t="str">
            <v>BU-901</v>
          </cell>
          <cell r="H1187" t="str">
            <v>CORPORATE LANDFILLS</v>
          </cell>
          <cell r="I1187" t="str">
            <v>CORP LF</v>
          </cell>
          <cell r="J1187" t="str">
            <v>CORPORATE LANDFILL DISTRICT</v>
          </cell>
          <cell r="K1187" t="str">
            <v>CORPORATE</v>
          </cell>
          <cell r="L1187" t="str">
            <v>CORPORATE</v>
          </cell>
        </row>
        <row r="1188">
          <cell r="A1188" t="str">
            <v>XD4</v>
          </cell>
          <cell r="B1188" t="str">
            <v>XD4-10-A-AZ-03O-050</v>
          </cell>
          <cell r="C1188">
            <v>1829</v>
          </cell>
          <cell r="D1188">
            <v>6241</v>
          </cell>
          <cell r="F1188" t="str">
            <v>Davis Liquid Landfill, RI</v>
          </cell>
          <cell r="G1188" t="str">
            <v>BU-901</v>
          </cell>
          <cell r="H1188" t="str">
            <v>CORPORATE LANDFILLS</v>
          </cell>
          <cell r="I1188" t="str">
            <v>CORP LF</v>
          </cell>
          <cell r="J1188" t="str">
            <v>CORPORATE LANDFILL DISTRICT</v>
          </cell>
          <cell r="K1188" t="str">
            <v>CORPORATE</v>
          </cell>
          <cell r="L1188" t="str">
            <v>CORPORATE</v>
          </cell>
        </row>
        <row r="1189">
          <cell r="A1189" t="str">
            <v>XD5</v>
          </cell>
          <cell r="B1189" t="str">
            <v>XD5-10-A-AZ-03O-050</v>
          </cell>
          <cell r="C1189">
            <v>1830</v>
          </cell>
          <cell r="D1189">
            <v>6242</v>
          </cell>
          <cell r="F1189" t="str">
            <v>Doepke Holliday LF, MO</v>
          </cell>
          <cell r="G1189" t="str">
            <v>BU-901</v>
          </cell>
          <cell r="H1189" t="str">
            <v>CORPORATE LANDFILLS</v>
          </cell>
          <cell r="I1189" t="str">
            <v>CORP LF</v>
          </cell>
          <cell r="J1189" t="str">
            <v>CORPORATE LANDFILL DISTRICT</v>
          </cell>
          <cell r="K1189" t="str">
            <v>CORPORATE</v>
          </cell>
          <cell r="L1189" t="str">
            <v>CORPORATE</v>
          </cell>
        </row>
        <row r="1190">
          <cell r="A1190" t="str">
            <v>XD6</v>
          </cell>
          <cell r="B1190" t="str">
            <v>XD6-10-A-AZ-03O-050</v>
          </cell>
          <cell r="C1190">
            <v>1831</v>
          </cell>
          <cell r="D1190">
            <v>6243</v>
          </cell>
          <cell r="F1190" t="str">
            <v>Double Eagle Refinery, OK</v>
          </cell>
          <cell r="G1190" t="str">
            <v>BU-901</v>
          </cell>
          <cell r="H1190" t="str">
            <v>CORPORATE LANDFILLS</v>
          </cell>
          <cell r="I1190" t="str">
            <v>CORP LF</v>
          </cell>
          <cell r="J1190" t="str">
            <v>CORPORATE LANDFILL DISTRICT</v>
          </cell>
          <cell r="K1190" t="str">
            <v>CORPORATE</v>
          </cell>
          <cell r="L1190" t="str">
            <v>CORPORATE</v>
          </cell>
        </row>
        <row r="1191">
          <cell r="A1191" t="str">
            <v>XD7</v>
          </cell>
          <cell r="B1191" t="str">
            <v>XD7-10-A-AZ-03O-050</v>
          </cell>
          <cell r="C1191">
            <v>1832</v>
          </cell>
          <cell r="D1191">
            <v>6244</v>
          </cell>
          <cell r="F1191" t="str">
            <v>Dover Municipal LF, NH</v>
          </cell>
          <cell r="G1191" t="str">
            <v>BU-901</v>
          </cell>
          <cell r="H1191" t="str">
            <v>CORPORATE LANDFILLS</v>
          </cell>
          <cell r="I1191" t="str">
            <v>CORP LF</v>
          </cell>
          <cell r="J1191" t="str">
            <v>CORPORATE LANDFILL DISTRICT</v>
          </cell>
          <cell r="K1191" t="str">
            <v>CORPORATE</v>
          </cell>
          <cell r="L1191" t="str">
            <v>CORPORATE</v>
          </cell>
        </row>
        <row r="1192">
          <cell r="A1192" t="str">
            <v>XD8</v>
          </cell>
          <cell r="B1192" t="str">
            <v>XD8-10-A-AZ-03O-050</v>
          </cell>
          <cell r="C1192">
            <v>1833</v>
          </cell>
          <cell r="D1192">
            <v>6245</v>
          </cell>
          <cell r="F1192" t="str">
            <v>DSI's Lee St. Facility, MS</v>
          </cell>
          <cell r="G1192" t="str">
            <v>BU-901</v>
          </cell>
          <cell r="H1192" t="str">
            <v>CORPORATE LANDFILLS</v>
          </cell>
          <cell r="I1192" t="str">
            <v>CORP LF</v>
          </cell>
          <cell r="J1192" t="str">
            <v>CORPORATE LANDFILL DISTRICT</v>
          </cell>
          <cell r="K1192" t="str">
            <v>CORPORATE</v>
          </cell>
          <cell r="L1192" t="str">
            <v>CORPORATE</v>
          </cell>
        </row>
        <row r="1193">
          <cell r="A1193" t="str">
            <v>XD9</v>
          </cell>
          <cell r="B1193" t="str">
            <v>XD9-10-A-AZ-03O-050</v>
          </cell>
          <cell r="C1193">
            <v>1834</v>
          </cell>
          <cell r="D1193">
            <v>6246</v>
          </cell>
          <cell r="F1193" t="str">
            <v>Dura LF, OH</v>
          </cell>
          <cell r="G1193" t="str">
            <v>BU-901</v>
          </cell>
          <cell r="H1193" t="str">
            <v>CORPORATE LANDFILLS</v>
          </cell>
          <cell r="I1193" t="str">
            <v>CORP LF</v>
          </cell>
          <cell r="J1193" t="str">
            <v>CORPORATE LANDFILL DISTRICT</v>
          </cell>
          <cell r="K1193" t="str">
            <v>CORPORATE</v>
          </cell>
          <cell r="L1193" t="str">
            <v>CORPORATE</v>
          </cell>
        </row>
        <row r="1194">
          <cell r="A1194" t="str">
            <v>XE1</v>
          </cell>
          <cell r="B1194" t="str">
            <v>XE1-10-A-AZ-03O-050</v>
          </cell>
          <cell r="C1194">
            <v>1835</v>
          </cell>
          <cell r="D1194">
            <v>6247</v>
          </cell>
          <cell r="F1194" t="str">
            <v>Eastern Chemical Specialties</v>
          </cell>
          <cell r="G1194" t="str">
            <v>BU-901</v>
          </cell>
          <cell r="H1194" t="str">
            <v>CORPORATE LANDFILLS</v>
          </cell>
          <cell r="I1194" t="str">
            <v>CORP LF</v>
          </cell>
          <cell r="J1194" t="str">
            <v>CORPORATE LANDFILL DISTRICT</v>
          </cell>
          <cell r="K1194" t="str">
            <v>CORPORATE</v>
          </cell>
          <cell r="L1194" t="str">
            <v>CORPORATE</v>
          </cell>
        </row>
        <row r="1195">
          <cell r="A1195" t="str">
            <v>XE2</v>
          </cell>
          <cell r="B1195" t="str">
            <v>XE2-10-A-AZ-03O-050</v>
          </cell>
          <cell r="C1195">
            <v>1836</v>
          </cell>
          <cell r="D1195">
            <v>6248</v>
          </cell>
          <cell r="F1195" t="str">
            <v>Elgin Salvage, IL</v>
          </cell>
          <cell r="G1195" t="str">
            <v>BU-901</v>
          </cell>
          <cell r="H1195" t="str">
            <v>CORPORATE LANDFILLS</v>
          </cell>
          <cell r="I1195" t="str">
            <v>CORP LF</v>
          </cell>
          <cell r="J1195" t="str">
            <v>CORPORATE LANDFILL DISTRICT</v>
          </cell>
          <cell r="K1195" t="str">
            <v>CORPORATE</v>
          </cell>
          <cell r="L1195" t="str">
            <v>CORPORATE</v>
          </cell>
        </row>
        <row r="1196">
          <cell r="A1196" t="str">
            <v>XE3</v>
          </cell>
          <cell r="B1196" t="str">
            <v>XE3-10-A-AZ-03O-050</v>
          </cell>
          <cell r="C1196">
            <v>1837</v>
          </cell>
          <cell r="D1196">
            <v>6249</v>
          </cell>
          <cell r="F1196" t="str">
            <v>Forrest Waste LF, MI</v>
          </cell>
          <cell r="G1196" t="str">
            <v>BU-901</v>
          </cell>
          <cell r="H1196" t="str">
            <v>CORPORATE LANDFILLS</v>
          </cell>
          <cell r="I1196" t="str">
            <v>CORP LF</v>
          </cell>
          <cell r="J1196" t="str">
            <v>CORPORATE LANDFILL DISTRICT</v>
          </cell>
          <cell r="K1196" t="str">
            <v>CORPORATE</v>
          </cell>
          <cell r="L1196" t="str">
            <v>CORPORATE</v>
          </cell>
        </row>
        <row r="1197">
          <cell r="A1197" t="str">
            <v>XE4</v>
          </cell>
          <cell r="B1197" t="str">
            <v>XE4-10-A-AZ-03O-050</v>
          </cell>
          <cell r="C1197">
            <v>1838</v>
          </cell>
          <cell r="D1197">
            <v>6250</v>
          </cell>
          <cell r="F1197" t="str">
            <v>Four County LF, IN</v>
          </cell>
          <cell r="G1197" t="str">
            <v>BU-901</v>
          </cell>
          <cell r="H1197" t="str">
            <v>CORPORATE LANDFILLS</v>
          </cell>
          <cell r="I1197" t="str">
            <v>CORP LF</v>
          </cell>
          <cell r="J1197" t="str">
            <v>CORPORATE LANDFILL DISTRICT</v>
          </cell>
          <cell r="K1197" t="str">
            <v>CORPORATE</v>
          </cell>
          <cell r="L1197" t="str">
            <v>CORPORATE</v>
          </cell>
        </row>
        <row r="1198">
          <cell r="A1198" t="str">
            <v>XE5</v>
          </cell>
          <cell r="B1198" t="str">
            <v>XE5-10-A-AZ-03O-050</v>
          </cell>
          <cell r="C1198">
            <v>1839</v>
          </cell>
          <cell r="D1198">
            <v>6251</v>
          </cell>
          <cell r="F1198" t="str">
            <v>Fournier Lagoon/Gemme Property</v>
          </cell>
          <cell r="G1198" t="str">
            <v>BU-901</v>
          </cell>
          <cell r="H1198" t="str">
            <v>CORPORATE LANDFILLS</v>
          </cell>
          <cell r="I1198" t="str">
            <v>CORP LF</v>
          </cell>
          <cell r="J1198" t="str">
            <v>CORPORATE LANDFILL DISTRICT</v>
          </cell>
          <cell r="K1198" t="str">
            <v>CORPORATE</v>
          </cell>
          <cell r="L1198" t="str">
            <v>CORPORATE</v>
          </cell>
        </row>
        <row r="1199">
          <cell r="A1199" t="str">
            <v>XE7</v>
          </cell>
          <cell r="B1199" t="str">
            <v>XE7-10-A-AZ-03O-050</v>
          </cell>
          <cell r="C1199">
            <v>1840</v>
          </cell>
          <cell r="D1199">
            <v>6252</v>
          </cell>
          <cell r="F1199" t="str">
            <v>G &amp; H LF, MI</v>
          </cell>
          <cell r="G1199" t="str">
            <v>BU-901</v>
          </cell>
          <cell r="H1199" t="str">
            <v>CORPORATE LANDFILLS</v>
          </cell>
          <cell r="I1199" t="str">
            <v>CORP LF</v>
          </cell>
          <cell r="J1199" t="str">
            <v>CORPORATE LANDFILL DISTRICT</v>
          </cell>
          <cell r="K1199" t="str">
            <v>CORPORATE</v>
          </cell>
          <cell r="L1199" t="str">
            <v>CORPORATE</v>
          </cell>
        </row>
        <row r="1200">
          <cell r="A1200" t="str">
            <v>XE9</v>
          </cell>
          <cell r="B1200" t="str">
            <v>XE9-10-A-AZ-03O-050</v>
          </cell>
          <cell r="C1200">
            <v>1841</v>
          </cell>
          <cell r="D1200">
            <v>6253</v>
          </cell>
          <cell r="F1200" t="str">
            <v>Global LF, NJ</v>
          </cell>
          <cell r="G1200" t="str">
            <v>BU-901</v>
          </cell>
          <cell r="H1200" t="str">
            <v>CORPORATE LANDFILLS</v>
          </cell>
          <cell r="I1200" t="str">
            <v>CORP LF</v>
          </cell>
          <cell r="J1200" t="str">
            <v>CORPORATE LANDFILL DISTRICT</v>
          </cell>
          <cell r="K1200" t="str">
            <v>CORPORATE</v>
          </cell>
          <cell r="L1200" t="str">
            <v>CORPORATE</v>
          </cell>
        </row>
        <row r="1201">
          <cell r="A1201" t="str">
            <v>XF0</v>
          </cell>
          <cell r="B1201" t="str">
            <v>XF0-10-A-AZ-03O-050</v>
          </cell>
          <cell r="C1201">
            <v>1842</v>
          </cell>
          <cell r="D1201">
            <v>6254</v>
          </cell>
          <cell r="F1201" t="str">
            <v>Green River Disposal Site, KY</v>
          </cell>
          <cell r="G1201" t="str">
            <v>BU-901</v>
          </cell>
          <cell r="H1201" t="str">
            <v>CORPORATE LANDFILLS</v>
          </cell>
          <cell r="I1201" t="str">
            <v>CORP LF</v>
          </cell>
          <cell r="J1201" t="str">
            <v>CORPORATE LANDFILL DISTRICT</v>
          </cell>
          <cell r="K1201" t="str">
            <v>CORPORATE</v>
          </cell>
          <cell r="L1201" t="str">
            <v>CORPORATE</v>
          </cell>
        </row>
        <row r="1202">
          <cell r="A1202" t="str">
            <v>XF2</v>
          </cell>
          <cell r="B1202" t="str">
            <v>XF2-10-A-AZ-03O-050</v>
          </cell>
          <cell r="C1202">
            <v>1843</v>
          </cell>
          <cell r="D1202">
            <v>6255</v>
          </cell>
          <cell r="F1202" t="str">
            <v>Haverhill Municipal LF, MA</v>
          </cell>
          <cell r="G1202" t="str">
            <v>BU-901</v>
          </cell>
          <cell r="H1202" t="str">
            <v>CORPORATE LANDFILLS</v>
          </cell>
          <cell r="I1202" t="str">
            <v>CORP LF</v>
          </cell>
          <cell r="J1202" t="str">
            <v>CORPORATE LANDFILL DISTRICT</v>
          </cell>
          <cell r="K1202" t="str">
            <v>CORPORATE</v>
          </cell>
          <cell r="L1202" t="str">
            <v>CORPORATE</v>
          </cell>
        </row>
        <row r="1203">
          <cell r="A1203" t="str">
            <v>XF3</v>
          </cell>
          <cell r="B1203" t="str">
            <v>XF3-10-A-AZ-03O-050</v>
          </cell>
          <cell r="C1203">
            <v>1844</v>
          </cell>
          <cell r="D1203">
            <v>6256</v>
          </cell>
          <cell r="F1203" t="str">
            <v>Healthways Site, DE</v>
          </cell>
          <cell r="G1203" t="str">
            <v>BU-901</v>
          </cell>
          <cell r="H1203" t="str">
            <v>CORPORATE LANDFILLS</v>
          </cell>
          <cell r="I1203" t="str">
            <v>CORP LF</v>
          </cell>
          <cell r="J1203" t="str">
            <v>CORPORATE LANDFILL DISTRICT</v>
          </cell>
          <cell r="K1203" t="str">
            <v>CORPORATE</v>
          </cell>
          <cell r="L1203" t="str">
            <v>CORPORATE</v>
          </cell>
        </row>
        <row r="1204">
          <cell r="A1204" t="str">
            <v>XF4</v>
          </cell>
          <cell r="B1204" t="str">
            <v>XF4-10-A-AZ-03O-050</v>
          </cell>
          <cell r="C1204">
            <v>1845</v>
          </cell>
          <cell r="D1204">
            <v>6257</v>
          </cell>
          <cell r="F1204" t="str">
            <v>Helen Kramer Landfill</v>
          </cell>
          <cell r="G1204" t="str">
            <v>BU-901</v>
          </cell>
          <cell r="H1204" t="str">
            <v>CORPORATE LANDFILLS</v>
          </cell>
          <cell r="I1204" t="str">
            <v>CORP LF</v>
          </cell>
          <cell r="J1204" t="str">
            <v>CORPORATE LANDFILL DISTRICT</v>
          </cell>
          <cell r="K1204" t="str">
            <v>CORPORATE</v>
          </cell>
          <cell r="L1204" t="str">
            <v>CORPORATE</v>
          </cell>
        </row>
        <row r="1205">
          <cell r="A1205" t="str">
            <v>XF5</v>
          </cell>
          <cell r="B1205" t="str">
            <v>XF5-10-A-AZ-03O-050</v>
          </cell>
          <cell r="C1205">
            <v>1846</v>
          </cell>
          <cell r="D1205">
            <v>6258</v>
          </cell>
          <cell r="F1205" t="str">
            <v>Helen Kramer LF, NJ</v>
          </cell>
          <cell r="G1205" t="str">
            <v>BU-901</v>
          </cell>
          <cell r="H1205" t="str">
            <v>CORPORATE LANDFILLS</v>
          </cell>
          <cell r="I1205" t="str">
            <v>CORP LF</v>
          </cell>
          <cell r="J1205" t="str">
            <v>CORPORATE LANDFILL DISTRICT</v>
          </cell>
          <cell r="K1205" t="str">
            <v>CORPORATE</v>
          </cell>
          <cell r="L1205" t="str">
            <v>CORPORATE</v>
          </cell>
        </row>
        <row r="1206">
          <cell r="A1206" t="str">
            <v>XF7</v>
          </cell>
          <cell r="B1206" t="str">
            <v>XF7-10-A-AZ-03O-050</v>
          </cell>
          <cell r="C1206">
            <v>1847</v>
          </cell>
          <cell r="D1206">
            <v>6259</v>
          </cell>
          <cell r="F1206" t="str">
            <v>Shaffer (Iron Horse Park), MA</v>
          </cell>
          <cell r="G1206" t="str">
            <v>BU-901</v>
          </cell>
          <cell r="H1206" t="str">
            <v>CORPORATE LANDFILLS</v>
          </cell>
          <cell r="I1206" t="str">
            <v>CORP LF</v>
          </cell>
          <cell r="J1206" t="str">
            <v>CORPORATE LANDFILL DISTRICT</v>
          </cell>
          <cell r="K1206" t="str">
            <v>CORPORATE</v>
          </cell>
          <cell r="L1206" t="str">
            <v>CORPORATE</v>
          </cell>
        </row>
        <row r="1207">
          <cell r="A1207" t="str">
            <v>XF8</v>
          </cell>
          <cell r="B1207" t="str">
            <v>XF8-10-A-AZ-03O-050</v>
          </cell>
          <cell r="C1207">
            <v>1848</v>
          </cell>
          <cell r="D1207">
            <v>6260</v>
          </cell>
          <cell r="F1207" t="str">
            <v>Iron Works</v>
          </cell>
          <cell r="G1207" t="str">
            <v>BU-901</v>
          </cell>
          <cell r="H1207" t="str">
            <v>CORPORATE LANDFILLS</v>
          </cell>
          <cell r="I1207" t="str">
            <v>CORP LF</v>
          </cell>
          <cell r="J1207" t="str">
            <v>CORPORATE LANDFILL DISTRICT</v>
          </cell>
          <cell r="K1207" t="str">
            <v>CORPORATE</v>
          </cell>
          <cell r="L1207" t="str">
            <v>CORPORATE</v>
          </cell>
        </row>
        <row r="1208">
          <cell r="A1208" t="str">
            <v>XF9</v>
          </cell>
          <cell r="B1208" t="str">
            <v>XF9-10-A-AZ-03O-050</v>
          </cell>
          <cell r="C1208">
            <v>1849</v>
          </cell>
          <cell r="D1208">
            <v>6261</v>
          </cell>
          <cell r="F1208" t="str">
            <v>J.I.S. Ind. Service LF, NJ</v>
          </cell>
          <cell r="G1208" t="str">
            <v>BU-901</v>
          </cell>
          <cell r="H1208" t="str">
            <v>CORPORATE LANDFILLS</v>
          </cell>
          <cell r="I1208" t="str">
            <v>CORP LF</v>
          </cell>
          <cell r="J1208" t="str">
            <v>CORPORATE LANDFILL DISTRICT</v>
          </cell>
          <cell r="K1208" t="str">
            <v>CORPORATE</v>
          </cell>
          <cell r="L1208" t="str">
            <v>CORPORATE</v>
          </cell>
        </row>
        <row r="1209">
          <cell r="A1209" t="str">
            <v>XG0</v>
          </cell>
          <cell r="B1209" t="str">
            <v>XG0-10-A-AZ-03O-050</v>
          </cell>
          <cell r="C1209">
            <v>1850</v>
          </cell>
          <cell r="D1209">
            <v>6262</v>
          </cell>
          <cell r="F1209" t="str">
            <v>Jack's Creek (Sitkin), PA</v>
          </cell>
          <cell r="G1209" t="str">
            <v>BU-901</v>
          </cell>
          <cell r="H1209" t="str">
            <v>CORPORATE LANDFILLS</v>
          </cell>
          <cell r="I1209" t="str">
            <v>CORP LF</v>
          </cell>
          <cell r="J1209" t="str">
            <v>CORPORATE LANDFILL DISTRICT</v>
          </cell>
          <cell r="K1209" t="str">
            <v>CORPORATE</v>
          </cell>
          <cell r="L1209" t="str">
            <v>CORPORATE</v>
          </cell>
        </row>
        <row r="1210">
          <cell r="A1210" t="str">
            <v>XG1</v>
          </cell>
          <cell r="B1210" t="str">
            <v>XG1-10-A-AZ-03O-050</v>
          </cell>
          <cell r="C1210">
            <v>1851</v>
          </cell>
          <cell r="D1210">
            <v>6263</v>
          </cell>
          <cell r="F1210" t="str">
            <v>Johnstown LF, NY</v>
          </cell>
          <cell r="G1210" t="str">
            <v>BU-901</v>
          </cell>
          <cell r="H1210" t="str">
            <v>CORPORATE LANDFILLS</v>
          </cell>
          <cell r="I1210" t="str">
            <v>CORP LF</v>
          </cell>
          <cell r="J1210" t="str">
            <v>CORPORATE LANDFILL DISTRICT</v>
          </cell>
          <cell r="K1210" t="str">
            <v>CORPORATE</v>
          </cell>
          <cell r="L1210" t="str">
            <v>CORPORATE</v>
          </cell>
        </row>
        <row r="1211">
          <cell r="A1211" t="str">
            <v>XG2</v>
          </cell>
          <cell r="B1211" t="str">
            <v>XG2-10-A-AZ-03O-050</v>
          </cell>
          <cell r="C1211">
            <v>1852</v>
          </cell>
          <cell r="D1211">
            <v>6264</v>
          </cell>
          <cell r="F1211" t="str">
            <v>Juncos LF, PR</v>
          </cell>
          <cell r="G1211" t="str">
            <v>BU-901</v>
          </cell>
          <cell r="H1211" t="str">
            <v>CORPORATE LANDFILLS</v>
          </cell>
          <cell r="I1211" t="str">
            <v>CORP LF</v>
          </cell>
          <cell r="J1211" t="str">
            <v>CORPORATE LANDFILL DISTRICT</v>
          </cell>
          <cell r="K1211" t="str">
            <v>CORPORATE</v>
          </cell>
          <cell r="L1211" t="str">
            <v>CORPORATE</v>
          </cell>
        </row>
        <row r="1212">
          <cell r="A1212" t="str">
            <v>XG3</v>
          </cell>
          <cell r="B1212" t="str">
            <v>XG3-10-A-AZ-03O-050</v>
          </cell>
          <cell r="C1212">
            <v>1853</v>
          </cell>
          <cell r="D1212">
            <v>6265</v>
          </cell>
          <cell r="F1212" t="str">
            <v>Kane &amp; Lombard St. MD.</v>
          </cell>
          <cell r="G1212" t="str">
            <v>BU-901</v>
          </cell>
          <cell r="H1212" t="str">
            <v>CORPORATE LANDFILLS</v>
          </cell>
          <cell r="I1212" t="str">
            <v>CORP LF</v>
          </cell>
          <cell r="J1212" t="str">
            <v>CORPORATE LANDFILL DISTRICT</v>
          </cell>
          <cell r="K1212" t="str">
            <v>CORPORATE</v>
          </cell>
          <cell r="L1212" t="str">
            <v>CORPORATE</v>
          </cell>
        </row>
        <row r="1213">
          <cell r="A1213" t="str">
            <v>XG4</v>
          </cell>
          <cell r="B1213" t="str">
            <v>XG4-10-A-AZ-03O-050</v>
          </cell>
          <cell r="C1213">
            <v>1854</v>
          </cell>
          <cell r="D1213">
            <v>6266</v>
          </cell>
          <cell r="F1213" t="str">
            <v>Kent County LF (Houston LF),DE</v>
          </cell>
          <cell r="G1213" t="str">
            <v>BU-901</v>
          </cell>
          <cell r="H1213" t="str">
            <v>CORPORATE LANDFILLS</v>
          </cell>
          <cell r="I1213" t="str">
            <v>CORP LF</v>
          </cell>
          <cell r="J1213" t="str">
            <v>CORPORATE LANDFILL DISTRICT</v>
          </cell>
          <cell r="K1213" t="str">
            <v>CORPORATE</v>
          </cell>
          <cell r="L1213" t="str">
            <v>CORPORATE</v>
          </cell>
        </row>
        <row r="1214">
          <cell r="A1214" t="str">
            <v>XG5</v>
          </cell>
          <cell r="B1214" t="str">
            <v>XG5-10-A-AZ-03O-050</v>
          </cell>
          <cell r="C1214">
            <v>1855</v>
          </cell>
          <cell r="D1214">
            <v>6267</v>
          </cell>
          <cell r="F1214" t="str">
            <v>Kin-Buc LF (Transtech), NJ</v>
          </cell>
          <cell r="G1214" t="str">
            <v>BU-901</v>
          </cell>
          <cell r="H1214" t="str">
            <v>CORPORATE LANDFILLS</v>
          </cell>
          <cell r="I1214" t="str">
            <v>CORP LF</v>
          </cell>
          <cell r="J1214" t="str">
            <v>CORPORATE LANDFILL DISTRICT</v>
          </cell>
          <cell r="K1214" t="str">
            <v>CORPORATE</v>
          </cell>
          <cell r="L1214" t="str">
            <v>CORPORATE</v>
          </cell>
        </row>
        <row r="1215">
          <cell r="A1215" t="str">
            <v>XG6</v>
          </cell>
          <cell r="B1215" t="str">
            <v>XG6-10-A-AZ-03O-050</v>
          </cell>
          <cell r="C1215">
            <v>1856</v>
          </cell>
          <cell r="D1215">
            <v>6268</v>
          </cell>
          <cell r="F1215" t="str">
            <v>Kings Road Site, OH</v>
          </cell>
          <cell r="G1215" t="str">
            <v>BU-901</v>
          </cell>
          <cell r="H1215" t="str">
            <v>CORPORATE LANDFILLS</v>
          </cell>
          <cell r="I1215" t="str">
            <v>CORP LF</v>
          </cell>
          <cell r="J1215" t="str">
            <v>CORPORATE LANDFILL DISTRICT</v>
          </cell>
          <cell r="K1215" t="str">
            <v>CORPORATE</v>
          </cell>
          <cell r="L1215" t="str">
            <v>CORPORATE</v>
          </cell>
        </row>
        <row r="1216">
          <cell r="A1216" t="str">
            <v>XG7</v>
          </cell>
          <cell r="B1216" t="str">
            <v>XG7-10-A-AZ-03O-050</v>
          </cell>
          <cell r="C1216">
            <v>1857</v>
          </cell>
          <cell r="D1216">
            <v>6269</v>
          </cell>
          <cell r="F1216" t="str">
            <v>Krejci Dump Site, OH</v>
          </cell>
          <cell r="G1216" t="str">
            <v>BU-901</v>
          </cell>
          <cell r="H1216" t="str">
            <v>CORPORATE LANDFILLS</v>
          </cell>
          <cell r="I1216" t="str">
            <v>CORP LF</v>
          </cell>
          <cell r="J1216" t="str">
            <v>CORPORATE LANDFILL DISTRICT</v>
          </cell>
          <cell r="K1216" t="str">
            <v>CORPORATE</v>
          </cell>
          <cell r="L1216" t="str">
            <v>CORPORATE</v>
          </cell>
        </row>
        <row r="1217">
          <cell r="A1217" t="str">
            <v>XG8</v>
          </cell>
          <cell r="B1217" t="str">
            <v>XG8-10-A-AZ-03O-050</v>
          </cell>
          <cell r="C1217">
            <v>1858</v>
          </cell>
          <cell r="D1217">
            <v>6270</v>
          </cell>
          <cell r="F1217" t="str">
            <v>Landsburg Mine, WA</v>
          </cell>
          <cell r="G1217" t="str">
            <v>BU-901</v>
          </cell>
          <cell r="H1217" t="str">
            <v>CORPORATE LANDFILLS</v>
          </cell>
          <cell r="I1217" t="str">
            <v>CORP LF</v>
          </cell>
          <cell r="J1217" t="str">
            <v>CORPORATE LANDFILL DISTRICT</v>
          </cell>
          <cell r="K1217" t="str">
            <v>CORPORATE</v>
          </cell>
          <cell r="L1217" t="str">
            <v>CORPORATE</v>
          </cell>
        </row>
        <row r="1218">
          <cell r="A1218" t="str">
            <v>XG9</v>
          </cell>
          <cell r="B1218" t="str">
            <v>XG9-10-A-AZ-03O-050</v>
          </cell>
          <cell r="C1218">
            <v>1859</v>
          </cell>
          <cell r="D1218">
            <v>6271</v>
          </cell>
          <cell r="F1218" t="str">
            <v>Laskin Waste Oil, OH</v>
          </cell>
          <cell r="G1218" t="str">
            <v>BU-901</v>
          </cell>
          <cell r="H1218" t="str">
            <v>CORPORATE LANDFILLS</v>
          </cell>
          <cell r="I1218" t="str">
            <v>CORP LF</v>
          </cell>
          <cell r="J1218" t="str">
            <v>CORPORATE LANDFILL DISTRICT</v>
          </cell>
          <cell r="K1218" t="str">
            <v>CORPORATE</v>
          </cell>
          <cell r="L1218" t="str">
            <v>CORPORATE</v>
          </cell>
        </row>
        <row r="1219">
          <cell r="A1219" t="str">
            <v>XH0</v>
          </cell>
          <cell r="B1219" t="str">
            <v>XH0-10-A-AZ-03O-050</v>
          </cell>
          <cell r="C1219">
            <v>1860</v>
          </cell>
          <cell r="D1219">
            <v>6272</v>
          </cell>
          <cell r="F1219" t="str">
            <v>Lenz Oil, Il</v>
          </cell>
          <cell r="G1219" t="str">
            <v>BU-901</v>
          </cell>
          <cell r="H1219" t="str">
            <v>CORPORATE LANDFILLS</v>
          </cell>
          <cell r="I1219" t="str">
            <v>CORP LF</v>
          </cell>
          <cell r="J1219" t="str">
            <v>CORPORATE LANDFILL DISTRICT</v>
          </cell>
          <cell r="K1219" t="str">
            <v>CORPORATE</v>
          </cell>
          <cell r="L1219" t="str">
            <v>CORPORATE</v>
          </cell>
        </row>
        <row r="1220">
          <cell r="A1220" t="str">
            <v>XH1</v>
          </cell>
          <cell r="B1220" t="str">
            <v>XH1-10-A-AZ-03O-050</v>
          </cell>
          <cell r="C1220">
            <v>1861</v>
          </cell>
          <cell r="D1220">
            <v>6273</v>
          </cell>
          <cell r="F1220" t="str">
            <v>Livingston Tort, LA</v>
          </cell>
          <cell r="G1220" t="str">
            <v>BU-901</v>
          </cell>
          <cell r="H1220" t="str">
            <v>CORPORATE LANDFILLS</v>
          </cell>
          <cell r="I1220" t="str">
            <v>CORP LF</v>
          </cell>
          <cell r="J1220" t="str">
            <v>CORPORATE LANDFILL DISTRICT</v>
          </cell>
          <cell r="K1220" t="str">
            <v>CORPORATE</v>
          </cell>
          <cell r="L1220" t="str">
            <v>CORPORATE</v>
          </cell>
        </row>
        <row r="1221">
          <cell r="A1221" t="str">
            <v>XH2</v>
          </cell>
          <cell r="B1221" t="str">
            <v>XH2-10-A-AZ-03O-050</v>
          </cell>
          <cell r="C1221">
            <v>1862</v>
          </cell>
          <cell r="D1221">
            <v>6274</v>
          </cell>
          <cell r="F1221" t="str">
            <v>Lone Pine LF, NJ</v>
          </cell>
          <cell r="G1221" t="str">
            <v>BU-901</v>
          </cell>
          <cell r="H1221" t="str">
            <v>CORPORATE LANDFILLS</v>
          </cell>
          <cell r="I1221" t="str">
            <v>CORP LF</v>
          </cell>
          <cell r="J1221" t="str">
            <v>CORPORATE LANDFILL DISTRICT</v>
          </cell>
          <cell r="K1221" t="str">
            <v>CORPORATE</v>
          </cell>
          <cell r="L1221" t="str">
            <v>CORPORATE</v>
          </cell>
        </row>
        <row r="1222">
          <cell r="A1222" t="str">
            <v>XH3</v>
          </cell>
          <cell r="B1222" t="str">
            <v>XH3-10-A-AZ-03O-050</v>
          </cell>
          <cell r="C1222">
            <v>1863</v>
          </cell>
          <cell r="D1222">
            <v>6275</v>
          </cell>
          <cell r="F1222" t="str">
            <v>Maintech (Old Ferry Rd.), TX</v>
          </cell>
          <cell r="G1222" t="str">
            <v>BU-901</v>
          </cell>
          <cell r="H1222" t="str">
            <v>CORPORATE LANDFILLS</v>
          </cell>
          <cell r="I1222" t="str">
            <v>CORP LF</v>
          </cell>
          <cell r="J1222" t="str">
            <v>CORPORATE LANDFILL DISTRICT</v>
          </cell>
          <cell r="K1222" t="str">
            <v>CORPORATE</v>
          </cell>
          <cell r="L1222" t="str">
            <v>CORPORATE</v>
          </cell>
        </row>
        <row r="1223">
          <cell r="A1223" t="str">
            <v>XH4</v>
          </cell>
          <cell r="B1223" t="str">
            <v>XH4-10-A-AZ-03O-050</v>
          </cell>
          <cell r="C1223">
            <v>1864</v>
          </cell>
          <cell r="D1223">
            <v>6276</v>
          </cell>
          <cell r="F1223" t="str">
            <v>Marshall/Boulder, CO</v>
          </cell>
          <cell r="G1223" t="str">
            <v>BU-901</v>
          </cell>
          <cell r="H1223" t="str">
            <v>CORPORATE LANDFILLS</v>
          </cell>
          <cell r="I1223" t="str">
            <v>CORP LF</v>
          </cell>
          <cell r="J1223" t="str">
            <v>CORPORATE LANDFILL DISTRICT</v>
          </cell>
          <cell r="K1223" t="str">
            <v>CORPORATE</v>
          </cell>
          <cell r="L1223" t="str">
            <v>CORPORATE</v>
          </cell>
        </row>
        <row r="1224">
          <cell r="A1224" t="str">
            <v>XH5</v>
          </cell>
          <cell r="B1224" t="str">
            <v>XH5-10-A-AZ-03O-050</v>
          </cell>
          <cell r="C1224">
            <v>1865</v>
          </cell>
          <cell r="D1224">
            <v>6277</v>
          </cell>
          <cell r="F1224" t="str">
            <v>MCADOO, PA</v>
          </cell>
          <cell r="G1224" t="str">
            <v>BU-901</v>
          </cell>
          <cell r="H1224" t="str">
            <v>CORPORATE LANDFILLS</v>
          </cell>
          <cell r="I1224" t="str">
            <v>CORP LF</v>
          </cell>
          <cell r="J1224" t="str">
            <v>CORPORATE LANDFILL DISTRICT</v>
          </cell>
          <cell r="K1224" t="str">
            <v>CORPORATE</v>
          </cell>
          <cell r="L1224" t="str">
            <v>CORPORATE</v>
          </cell>
        </row>
        <row r="1225">
          <cell r="A1225" t="str">
            <v>XH6</v>
          </cell>
          <cell r="B1225" t="str">
            <v>XH6-10-A-AZ-03O-050</v>
          </cell>
          <cell r="C1225">
            <v>1866</v>
          </cell>
          <cell r="D1225">
            <v>6278</v>
          </cell>
          <cell r="F1225" t="str">
            <v>Metamora LF, MI</v>
          </cell>
          <cell r="G1225" t="str">
            <v>BU-901</v>
          </cell>
          <cell r="H1225" t="str">
            <v>CORPORATE LANDFILLS</v>
          </cell>
          <cell r="I1225" t="str">
            <v>CORP LF</v>
          </cell>
          <cell r="J1225" t="str">
            <v>CORPORATE LANDFILL DISTRICT</v>
          </cell>
          <cell r="K1225" t="str">
            <v>CORPORATE</v>
          </cell>
          <cell r="L1225" t="str">
            <v>CORPORATE</v>
          </cell>
        </row>
        <row r="1226">
          <cell r="A1226" t="str">
            <v>XH8</v>
          </cell>
          <cell r="B1226" t="str">
            <v>XH8-10-A-AZ-03O-050</v>
          </cell>
          <cell r="C1226">
            <v>1867</v>
          </cell>
          <cell r="D1226">
            <v>6279</v>
          </cell>
          <cell r="F1226" t="str">
            <v>Old Toth/ Hilltop LF, OH</v>
          </cell>
          <cell r="G1226" t="str">
            <v>BU-901</v>
          </cell>
          <cell r="H1226" t="str">
            <v>CORPORATE LANDFILLS</v>
          </cell>
          <cell r="I1226" t="str">
            <v>CORP LF</v>
          </cell>
          <cell r="J1226" t="str">
            <v>CORPORATE LANDFILL DISTRICT</v>
          </cell>
          <cell r="K1226" t="str">
            <v>CORPORATE</v>
          </cell>
          <cell r="L1226" t="str">
            <v>CORPORATE</v>
          </cell>
        </row>
        <row r="1227">
          <cell r="A1227" t="str">
            <v>XH9</v>
          </cell>
          <cell r="B1227" t="str">
            <v>XH9-10-A-AZ-03O-050</v>
          </cell>
          <cell r="C1227">
            <v>1868</v>
          </cell>
          <cell r="D1227">
            <v>6280</v>
          </cell>
          <cell r="F1227" t="str">
            <v>Peterson/Puritan, NJ</v>
          </cell>
          <cell r="G1227" t="str">
            <v>BU-901</v>
          </cell>
          <cell r="H1227" t="str">
            <v>CORPORATE LANDFILLS</v>
          </cell>
          <cell r="I1227" t="str">
            <v>CORP LF</v>
          </cell>
          <cell r="J1227" t="str">
            <v>CORPORATE LANDFILL DISTRICT</v>
          </cell>
          <cell r="K1227" t="str">
            <v>CORPORATE</v>
          </cell>
          <cell r="L1227" t="str">
            <v>CORPORATE</v>
          </cell>
        </row>
        <row r="1228">
          <cell r="A1228" t="str">
            <v>XI2</v>
          </cell>
          <cell r="B1228" t="str">
            <v>XI2-10-A-AZ-03O-050</v>
          </cell>
          <cell r="C1228">
            <v>1869</v>
          </cell>
          <cell r="D1228">
            <v>6281</v>
          </cell>
          <cell r="F1228" t="str">
            <v>Pitt County LF, NC</v>
          </cell>
          <cell r="G1228" t="str">
            <v>BU-901</v>
          </cell>
          <cell r="H1228" t="str">
            <v>CORPORATE LANDFILLS</v>
          </cell>
          <cell r="I1228" t="str">
            <v>CORP LF</v>
          </cell>
          <cell r="J1228" t="str">
            <v>CORPORATE LANDFILL DISTRICT</v>
          </cell>
          <cell r="K1228" t="str">
            <v>CORPORATE</v>
          </cell>
          <cell r="L1228" t="str">
            <v>CORPORATE</v>
          </cell>
        </row>
        <row r="1229">
          <cell r="A1229" t="str">
            <v>XI3</v>
          </cell>
          <cell r="B1229" t="str">
            <v>XI3-10-A-AZ-03O-050</v>
          </cell>
          <cell r="C1229">
            <v>1870</v>
          </cell>
          <cell r="D1229">
            <v>6282</v>
          </cell>
          <cell r="F1229" t="str">
            <v>PJP LF, NJ</v>
          </cell>
          <cell r="G1229" t="str">
            <v>BU-901</v>
          </cell>
          <cell r="H1229" t="str">
            <v>CORPORATE LANDFILLS</v>
          </cell>
          <cell r="I1229" t="str">
            <v>CORP LF</v>
          </cell>
          <cell r="J1229" t="str">
            <v>CORPORATE LANDFILL DISTRICT</v>
          </cell>
          <cell r="K1229" t="str">
            <v>CORPORATE</v>
          </cell>
          <cell r="L1229" t="str">
            <v>CORPORATE</v>
          </cell>
        </row>
        <row r="1230">
          <cell r="A1230" t="str">
            <v>XI4</v>
          </cell>
          <cell r="B1230" t="str">
            <v>XI4-10-A-AZ-03O-050</v>
          </cell>
          <cell r="C1230">
            <v>1871</v>
          </cell>
          <cell r="D1230">
            <v>6283</v>
          </cell>
          <cell r="F1230" t="str">
            <v>Pristine, OH</v>
          </cell>
          <cell r="G1230" t="str">
            <v>BU-901</v>
          </cell>
          <cell r="H1230" t="str">
            <v>CORPORATE LANDFILLS</v>
          </cell>
          <cell r="I1230" t="str">
            <v>CORP LF</v>
          </cell>
          <cell r="J1230" t="str">
            <v>CORPORATE LANDFILL DISTRICT</v>
          </cell>
          <cell r="K1230" t="str">
            <v>CORPORATE</v>
          </cell>
          <cell r="L1230" t="str">
            <v>CORPORATE</v>
          </cell>
        </row>
        <row r="1231">
          <cell r="A1231" t="str">
            <v>XI5</v>
          </cell>
          <cell r="B1231" t="str">
            <v>XI5-10-A-AZ-03O-050</v>
          </cell>
          <cell r="C1231">
            <v>1872</v>
          </cell>
          <cell r="D1231">
            <v>6284</v>
          </cell>
          <cell r="F1231" t="str">
            <v>Quanta Resoures, NJ</v>
          </cell>
          <cell r="G1231" t="str">
            <v>BU-901</v>
          </cell>
          <cell r="H1231" t="str">
            <v>CORPORATE LANDFILLS</v>
          </cell>
          <cell r="I1231" t="str">
            <v>CORP LF</v>
          </cell>
          <cell r="J1231" t="str">
            <v>CORPORATE LANDFILL DISTRICT</v>
          </cell>
          <cell r="K1231" t="str">
            <v>CORPORATE</v>
          </cell>
          <cell r="L1231" t="str">
            <v>CORPORATE</v>
          </cell>
        </row>
        <row r="1232">
          <cell r="A1232" t="str">
            <v>XI6</v>
          </cell>
          <cell r="B1232" t="str">
            <v>XI6-10-A-AZ-03O-050</v>
          </cell>
          <cell r="C1232">
            <v>1873</v>
          </cell>
          <cell r="D1232">
            <v>6285</v>
          </cell>
          <cell r="F1232" t="str">
            <v>Quincy Municipal LF, IL</v>
          </cell>
          <cell r="G1232" t="str">
            <v>BU-901</v>
          </cell>
          <cell r="H1232" t="str">
            <v>CORPORATE LANDFILLS</v>
          </cell>
          <cell r="I1232" t="str">
            <v>CORP LF</v>
          </cell>
          <cell r="J1232" t="str">
            <v>CORPORATE LANDFILL DISTRICT</v>
          </cell>
          <cell r="K1232" t="str">
            <v>CORPORATE</v>
          </cell>
          <cell r="L1232" t="str">
            <v>CORPORATE</v>
          </cell>
        </row>
        <row r="1233">
          <cell r="A1233" t="str">
            <v>XI7</v>
          </cell>
          <cell r="B1233" t="str">
            <v>XI7-10-A-AZ-03O-050</v>
          </cell>
          <cell r="C1233">
            <v>1874</v>
          </cell>
          <cell r="D1233">
            <v>6286</v>
          </cell>
          <cell r="F1233" t="str">
            <v>Ramp Industries Site, Co</v>
          </cell>
          <cell r="G1233" t="str">
            <v>BU-901</v>
          </cell>
          <cell r="H1233" t="str">
            <v>CORPORATE LANDFILLS</v>
          </cell>
          <cell r="I1233" t="str">
            <v>CORP LF</v>
          </cell>
          <cell r="J1233" t="str">
            <v>CORPORATE LANDFILL DISTRICT</v>
          </cell>
          <cell r="K1233" t="str">
            <v>CORPORATE</v>
          </cell>
          <cell r="L1233" t="str">
            <v>CORPORATE</v>
          </cell>
        </row>
        <row r="1234">
          <cell r="A1234" t="str">
            <v>XI9</v>
          </cell>
          <cell r="B1234" t="str">
            <v>XI9-10-A-AZ-03O-050</v>
          </cell>
          <cell r="C1234">
            <v>1875</v>
          </cell>
          <cell r="D1234">
            <v>6287</v>
          </cell>
          <cell r="F1234" t="str">
            <v>Refuse Hideaway LF, WI</v>
          </cell>
          <cell r="G1234" t="str">
            <v>BU-901</v>
          </cell>
          <cell r="H1234" t="str">
            <v>CORPORATE LANDFILLS</v>
          </cell>
          <cell r="I1234" t="str">
            <v>CORP LF</v>
          </cell>
          <cell r="J1234" t="str">
            <v>CORPORATE LANDFILL DISTRICT</v>
          </cell>
          <cell r="K1234" t="str">
            <v>CORPORATE</v>
          </cell>
          <cell r="L1234" t="str">
            <v>CORPORATE</v>
          </cell>
        </row>
        <row r="1235">
          <cell r="A1235" t="str">
            <v>XJ0</v>
          </cell>
          <cell r="B1235" t="str">
            <v>XJ0-10-A-AZ-03O-050</v>
          </cell>
          <cell r="C1235">
            <v>1876</v>
          </cell>
          <cell r="D1235">
            <v>6288</v>
          </cell>
          <cell r="F1235" t="str">
            <v>Rice Lake LF, WI</v>
          </cell>
          <cell r="G1235" t="str">
            <v>BU-901</v>
          </cell>
          <cell r="H1235" t="str">
            <v>CORPORATE LANDFILLS</v>
          </cell>
          <cell r="I1235" t="str">
            <v>CORP LF</v>
          </cell>
          <cell r="J1235" t="str">
            <v>CORPORATE LANDFILL DISTRICT</v>
          </cell>
          <cell r="K1235" t="str">
            <v>CORPORATE</v>
          </cell>
          <cell r="L1235" t="str">
            <v>CORPORATE</v>
          </cell>
        </row>
        <row r="1236">
          <cell r="A1236" t="str">
            <v>XJ1</v>
          </cell>
          <cell r="B1236" t="str">
            <v>XJ1-10-A-AZ-03O-050</v>
          </cell>
          <cell r="C1236">
            <v>1877</v>
          </cell>
          <cell r="D1236">
            <v>6289</v>
          </cell>
          <cell r="F1236" t="str">
            <v>River Road LF, PA</v>
          </cell>
          <cell r="G1236" t="str">
            <v>BU-901</v>
          </cell>
          <cell r="H1236" t="str">
            <v>CORPORATE LANDFILLS</v>
          </cell>
          <cell r="I1236" t="str">
            <v>CORP LF</v>
          </cell>
          <cell r="J1236" t="str">
            <v>CORPORATE LANDFILL DISTRICT</v>
          </cell>
          <cell r="K1236" t="str">
            <v>CORPORATE</v>
          </cell>
          <cell r="L1236" t="str">
            <v>CORPORATE</v>
          </cell>
        </row>
        <row r="1237">
          <cell r="A1237" t="str">
            <v>XJ4</v>
          </cell>
          <cell r="B1237" t="str">
            <v>XJ4-10-A-AZ-03O-050</v>
          </cell>
          <cell r="C1237">
            <v>1878</v>
          </cell>
          <cell r="D1237">
            <v>6290</v>
          </cell>
          <cell r="F1237" t="str">
            <v>San Gabriel Basin (Azusa), CA</v>
          </cell>
          <cell r="G1237" t="str">
            <v>BU-901</v>
          </cell>
          <cell r="H1237" t="str">
            <v>CORPORATE LANDFILLS</v>
          </cell>
          <cell r="I1237" t="str">
            <v>CORP LF</v>
          </cell>
          <cell r="J1237" t="str">
            <v>CORPORATE LANDFILL DISTRICT</v>
          </cell>
          <cell r="K1237" t="str">
            <v>CORPORATE</v>
          </cell>
          <cell r="L1237" t="str">
            <v>CORPORATE</v>
          </cell>
        </row>
        <row r="1238">
          <cell r="A1238" t="str">
            <v>XJ5</v>
          </cell>
          <cell r="B1238" t="str">
            <v>XJ5-10-A-AZ-03O-050</v>
          </cell>
          <cell r="C1238">
            <v>1879</v>
          </cell>
          <cell r="D1238">
            <v>6291</v>
          </cell>
          <cell r="F1238" t="str">
            <v>Sauget LF Sites, IL</v>
          </cell>
          <cell r="G1238" t="str">
            <v>BU-901</v>
          </cell>
          <cell r="H1238" t="str">
            <v>CORPORATE LANDFILLS</v>
          </cell>
          <cell r="I1238" t="str">
            <v>CORP LF</v>
          </cell>
          <cell r="J1238" t="str">
            <v>CORPORATE LANDFILL DISTRICT</v>
          </cell>
          <cell r="K1238" t="str">
            <v>CORPORATE</v>
          </cell>
          <cell r="L1238" t="str">
            <v>CORPORATE</v>
          </cell>
        </row>
        <row r="1239">
          <cell r="A1239" t="str">
            <v>XJ6</v>
          </cell>
          <cell r="B1239" t="str">
            <v>XJ6-10-A-AZ-03O-050</v>
          </cell>
          <cell r="C1239">
            <v>1880</v>
          </cell>
          <cell r="D1239">
            <v>6292</v>
          </cell>
          <cell r="F1239" t="str">
            <v>Sharkey LF, NJ</v>
          </cell>
          <cell r="G1239" t="str">
            <v>BU-901</v>
          </cell>
          <cell r="H1239" t="str">
            <v>CORPORATE LANDFILLS</v>
          </cell>
          <cell r="I1239" t="str">
            <v>CORP LF</v>
          </cell>
          <cell r="J1239" t="str">
            <v>CORPORATE LANDFILL DISTRICT</v>
          </cell>
          <cell r="K1239" t="str">
            <v>CORPORATE</v>
          </cell>
          <cell r="L1239" t="str">
            <v>CORPORATE</v>
          </cell>
        </row>
        <row r="1240">
          <cell r="A1240" t="str">
            <v>XJ7</v>
          </cell>
          <cell r="B1240" t="str">
            <v>XJ7-10-A-AZ-03O-050</v>
          </cell>
          <cell r="C1240">
            <v>1881</v>
          </cell>
          <cell r="D1240">
            <v>6293</v>
          </cell>
          <cell r="F1240" t="str">
            <v>Shelby County, TN</v>
          </cell>
          <cell r="G1240" t="str">
            <v>BU-901</v>
          </cell>
          <cell r="H1240" t="str">
            <v>CORPORATE LANDFILLS</v>
          </cell>
          <cell r="I1240" t="str">
            <v>CORP LF</v>
          </cell>
          <cell r="J1240" t="str">
            <v>CORPORATE LANDFILL DISTRICT</v>
          </cell>
          <cell r="K1240" t="str">
            <v>CORPORATE</v>
          </cell>
          <cell r="L1240" t="str">
            <v>CORPORATE</v>
          </cell>
        </row>
        <row r="1241">
          <cell r="A1241" t="str">
            <v>XJ8</v>
          </cell>
          <cell r="B1241" t="str">
            <v>XJ8-10-A-AZ-03O-050</v>
          </cell>
          <cell r="C1241">
            <v>1882</v>
          </cell>
          <cell r="D1241">
            <v>6294</v>
          </cell>
          <cell r="F1241" t="str">
            <v>Shockley/Beaco Rd.(Groce), SC</v>
          </cell>
          <cell r="G1241" t="str">
            <v>BU-901</v>
          </cell>
          <cell r="H1241" t="str">
            <v>CORPORATE LANDFILLS</v>
          </cell>
          <cell r="I1241" t="str">
            <v>CORP LF</v>
          </cell>
          <cell r="J1241" t="str">
            <v>CORPORATE LANDFILL DISTRICT</v>
          </cell>
          <cell r="K1241" t="str">
            <v>CORPORATE</v>
          </cell>
          <cell r="L1241" t="str">
            <v>CORPORATE</v>
          </cell>
        </row>
        <row r="1242">
          <cell r="A1242" t="str">
            <v>XJ9</v>
          </cell>
          <cell r="B1242" t="str">
            <v>XJ9-10-A-AZ-03O-050</v>
          </cell>
          <cell r="C1242">
            <v>1883</v>
          </cell>
          <cell r="D1242">
            <v>6295</v>
          </cell>
          <cell r="F1242" t="str">
            <v>Sinton Tort, TX Q9900.2467</v>
          </cell>
          <cell r="G1242" t="str">
            <v>BU-901</v>
          </cell>
          <cell r="H1242" t="str">
            <v>CORPORATE LANDFILLS</v>
          </cell>
          <cell r="I1242" t="str">
            <v>CORP LF</v>
          </cell>
          <cell r="J1242" t="str">
            <v>CORPORATE LANDFILL DISTRICT</v>
          </cell>
          <cell r="K1242" t="str">
            <v>CORPORATE</v>
          </cell>
          <cell r="L1242" t="str">
            <v>CORPORATE</v>
          </cell>
        </row>
        <row r="1243">
          <cell r="A1243" t="str">
            <v>XK1</v>
          </cell>
          <cell r="B1243" t="str">
            <v>XK1-10-A-AZ-03O-050</v>
          </cell>
          <cell r="C1243">
            <v>1884</v>
          </cell>
          <cell r="D1243">
            <v>6296</v>
          </cell>
          <cell r="F1243" t="str">
            <v>Sonics, TX</v>
          </cell>
          <cell r="G1243" t="str">
            <v>BU-901</v>
          </cell>
          <cell r="H1243" t="str">
            <v>CORPORATE LANDFILLS</v>
          </cell>
          <cell r="I1243" t="str">
            <v>CORP LF</v>
          </cell>
          <cell r="J1243" t="str">
            <v>CORPORATE LANDFILL DISTRICT</v>
          </cell>
          <cell r="K1243" t="str">
            <v>CORPORATE</v>
          </cell>
          <cell r="L1243" t="str">
            <v>CORPORATE</v>
          </cell>
        </row>
        <row r="1244">
          <cell r="A1244" t="str">
            <v>XK2</v>
          </cell>
          <cell r="B1244" t="str">
            <v>XK2-10-A-AZ-03O-050</v>
          </cell>
          <cell r="C1244">
            <v>1885</v>
          </cell>
          <cell r="D1244">
            <v>6297</v>
          </cell>
          <cell r="F1244" t="str">
            <v>Southeast Rockford Site, IL</v>
          </cell>
          <cell r="G1244" t="str">
            <v>BU-901</v>
          </cell>
          <cell r="H1244" t="str">
            <v>CORPORATE LANDFILLS</v>
          </cell>
          <cell r="I1244" t="str">
            <v>CORP LF</v>
          </cell>
          <cell r="J1244" t="str">
            <v>CORPORATE LANDFILL DISTRICT</v>
          </cell>
          <cell r="K1244" t="str">
            <v>CORPORATE</v>
          </cell>
          <cell r="L1244" t="str">
            <v>CORPORATE</v>
          </cell>
        </row>
        <row r="1245">
          <cell r="A1245" t="str">
            <v>XK3</v>
          </cell>
          <cell r="B1245" t="str">
            <v>XK3-10-A-AZ-03O-050</v>
          </cell>
          <cell r="C1245">
            <v>1886</v>
          </cell>
          <cell r="D1245">
            <v>6298</v>
          </cell>
          <cell r="F1245" t="str">
            <v>Southern Ocean LF, NJ</v>
          </cell>
          <cell r="G1245" t="str">
            <v>BU-901</v>
          </cell>
          <cell r="H1245" t="str">
            <v>CORPORATE LANDFILLS</v>
          </cell>
          <cell r="I1245" t="str">
            <v>CORP LF</v>
          </cell>
          <cell r="J1245" t="str">
            <v>CORPORATE LANDFILL DISTRICT</v>
          </cell>
          <cell r="K1245" t="str">
            <v>CORPORATE</v>
          </cell>
          <cell r="L1245" t="str">
            <v>CORPORATE</v>
          </cell>
        </row>
        <row r="1246">
          <cell r="A1246" t="str">
            <v>XK4</v>
          </cell>
          <cell r="B1246" t="str">
            <v>XK4-10-A-AZ-03O-050</v>
          </cell>
          <cell r="C1246">
            <v>1887</v>
          </cell>
          <cell r="D1246">
            <v>6299</v>
          </cell>
          <cell r="F1246" t="str">
            <v>Stickney/Tyler Ave LF, OH</v>
          </cell>
          <cell r="G1246" t="str">
            <v>BU-901</v>
          </cell>
          <cell r="H1246" t="str">
            <v>CORPORATE LANDFILLS</v>
          </cell>
          <cell r="I1246" t="str">
            <v>CORP LF</v>
          </cell>
          <cell r="J1246" t="str">
            <v>CORPORATE LANDFILL DISTRICT</v>
          </cell>
          <cell r="K1246" t="str">
            <v>CORPORATE</v>
          </cell>
          <cell r="L1246" t="str">
            <v>CORPORATE</v>
          </cell>
        </row>
        <row r="1247">
          <cell r="A1247" t="str">
            <v>XK5</v>
          </cell>
          <cell r="B1247" t="str">
            <v>XK5-10-A-AZ-03O-050</v>
          </cell>
          <cell r="C1247">
            <v>1888</v>
          </cell>
          <cell r="D1247">
            <v>6300</v>
          </cell>
          <cell r="F1247" t="str">
            <v>Summit National Site, OH</v>
          </cell>
          <cell r="G1247" t="str">
            <v>BU-901</v>
          </cell>
          <cell r="H1247" t="str">
            <v>CORPORATE LANDFILLS</v>
          </cell>
          <cell r="I1247" t="str">
            <v>CORP LF</v>
          </cell>
          <cell r="J1247" t="str">
            <v>CORPORATE LANDFILL DISTRICT</v>
          </cell>
          <cell r="K1247" t="str">
            <v>CORPORATE</v>
          </cell>
          <cell r="L1247" t="str">
            <v>CORPORATE</v>
          </cell>
        </row>
        <row r="1248">
          <cell r="A1248" t="str">
            <v>XK6</v>
          </cell>
          <cell r="B1248" t="str">
            <v>XK6-10-A-AZ-03O-050</v>
          </cell>
          <cell r="C1248">
            <v>1889</v>
          </cell>
          <cell r="D1248">
            <v>6301</v>
          </cell>
          <cell r="F1248" t="str">
            <v>Tabernacle Drum Site (USX), NJ</v>
          </cell>
          <cell r="G1248" t="str">
            <v>BU-901</v>
          </cell>
          <cell r="H1248" t="str">
            <v>CORPORATE LANDFILLS</v>
          </cell>
          <cell r="I1248" t="str">
            <v>CORP LF</v>
          </cell>
          <cell r="J1248" t="str">
            <v>CORPORATE LANDFILL DISTRICT</v>
          </cell>
          <cell r="K1248" t="str">
            <v>CORPORATE</v>
          </cell>
          <cell r="L1248" t="str">
            <v>CORPORATE</v>
          </cell>
        </row>
        <row r="1249">
          <cell r="A1249" t="str">
            <v>XK7</v>
          </cell>
          <cell r="B1249" t="str">
            <v>XK7-10-A-AZ-03O-050</v>
          </cell>
          <cell r="C1249">
            <v>1890</v>
          </cell>
          <cell r="D1249">
            <v>6302</v>
          </cell>
          <cell r="F1249" t="str">
            <v>Tri-County/Elgin LF, IL</v>
          </cell>
          <cell r="G1249" t="str">
            <v>BU-901</v>
          </cell>
          <cell r="H1249" t="str">
            <v>CORPORATE LANDFILLS</v>
          </cell>
          <cell r="I1249" t="str">
            <v>CORP LF</v>
          </cell>
          <cell r="J1249" t="str">
            <v>CORPORATE LANDFILL DISTRICT</v>
          </cell>
          <cell r="K1249" t="str">
            <v>CORPORATE</v>
          </cell>
          <cell r="L1249" t="str">
            <v>CORPORATE</v>
          </cell>
        </row>
        <row r="1250">
          <cell r="A1250" t="str">
            <v>XK8</v>
          </cell>
          <cell r="B1250" t="str">
            <v>XK8-10-A-AZ-03O-050</v>
          </cell>
          <cell r="C1250">
            <v>1891</v>
          </cell>
          <cell r="D1250">
            <v>6303</v>
          </cell>
          <cell r="F1250" t="str">
            <v>Tulalip, WA</v>
          </cell>
          <cell r="G1250" t="str">
            <v>BU-901</v>
          </cell>
          <cell r="H1250" t="str">
            <v>CORPORATE LANDFILLS</v>
          </cell>
          <cell r="I1250" t="str">
            <v>CORP LF</v>
          </cell>
          <cell r="J1250" t="str">
            <v>CORPORATE LANDFILL DISTRICT</v>
          </cell>
          <cell r="K1250" t="str">
            <v>CORPORATE</v>
          </cell>
          <cell r="L1250" t="str">
            <v>CORPORATE</v>
          </cell>
        </row>
        <row r="1251">
          <cell r="A1251" t="str">
            <v>XL0</v>
          </cell>
          <cell r="B1251" t="str">
            <v>XL0-10-A-AZ-03O-050</v>
          </cell>
          <cell r="C1251">
            <v>1892</v>
          </cell>
          <cell r="D1251">
            <v>6304</v>
          </cell>
          <cell r="F1251" t="str">
            <v>Western Processing, WA</v>
          </cell>
          <cell r="G1251" t="str">
            <v>BU-901</v>
          </cell>
          <cell r="H1251" t="str">
            <v>CORPORATE LANDFILLS</v>
          </cell>
          <cell r="I1251" t="str">
            <v>CORP LF</v>
          </cell>
          <cell r="J1251" t="str">
            <v>CORPORATE LANDFILL DISTRICT</v>
          </cell>
          <cell r="K1251" t="str">
            <v>CORPORATE</v>
          </cell>
          <cell r="L1251" t="str">
            <v>CORPORATE</v>
          </cell>
        </row>
        <row r="1252">
          <cell r="A1252" t="str">
            <v>XL1</v>
          </cell>
          <cell r="B1252" t="str">
            <v>XL1-10-A-AZ-03O-050</v>
          </cell>
          <cell r="C1252">
            <v>1893</v>
          </cell>
          <cell r="D1252">
            <v>6305</v>
          </cell>
          <cell r="F1252" t="str">
            <v>Wingate Road Incinerator, FL</v>
          </cell>
          <cell r="G1252" t="str">
            <v>BU-901</v>
          </cell>
          <cell r="H1252" t="str">
            <v>CORPORATE LANDFILLS</v>
          </cell>
          <cell r="I1252" t="str">
            <v>CORP LF</v>
          </cell>
          <cell r="J1252" t="str">
            <v>CORPORATE LANDFILL DISTRICT</v>
          </cell>
          <cell r="K1252" t="str">
            <v>CORPORATE</v>
          </cell>
          <cell r="L1252" t="str">
            <v>CORPORATE</v>
          </cell>
        </row>
        <row r="1253">
          <cell r="A1253" t="str">
            <v>XL2</v>
          </cell>
          <cell r="B1253" t="str">
            <v>XL2-10-A-AZ-03O-050</v>
          </cell>
          <cell r="C1253">
            <v>1894</v>
          </cell>
          <cell r="D1253">
            <v>6306</v>
          </cell>
          <cell r="F1253" t="str">
            <v>Yeoman Creek LF, IL</v>
          </cell>
          <cell r="G1253" t="str">
            <v>BU-901</v>
          </cell>
          <cell r="H1253" t="str">
            <v>CORPORATE LANDFILLS</v>
          </cell>
          <cell r="I1253" t="str">
            <v>CORP LF</v>
          </cell>
          <cell r="J1253" t="str">
            <v>CORPORATE LANDFILL DISTRICT</v>
          </cell>
          <cell r="K1253" t="str">
            <v>CORPORATE</v>
          </cell>
          <cell r="L1253" t="str">
            <v>CORPORATE</v>
          </cell>
        </row>
        <row r="1254">
          <cell r="A1254" t="str">
            <v>X97</v>
          </cell>
          <cell r="B1254" t="str">
            <v>X97-10-A-AZ-03O-050</v>
          </cell>
          <cell r="C1254">
            <v>1794</v>
          </cell>
          <cell r="D1254">
            <v>6322</v>
          </cell>
          <cell r="F1254" t="str">
            <v>AW  Trans River - Bridge</v>
          </cell>
          <cell r="G1254" t="str">
            <v>BU-901</v>
          </cell>
          <cell r="H1254" t="str">
            <v>CORPORATE LANDFILLS</v>
          </cell>
          <cell r="I1254" t="str">
            <v>CORP LF</v>
          </cell>
          <cell r="J1254" t="str">
            <v>CORPORATE LANDFILL DISTRICT</v>
          </cell>
          <cell r="K1254" t="str">
            <v>CORPORATE</v>
          </cell>
          <cell r="L1254" t="str">
            <v>CORPORATE</v>
          </cell>
        </row>
        <row r="1255">
          <cell r="A1255" t="str">
            <v>X95</v>
          </cell>
          <cell r="B1255" t="str">
            <v>X95-10-A-AZ-03O-050</v>
          </cell>
          <cell r="C1255">
            <v>1792</v>
          </cell>
          <cell r="D1255">
            <v>6323</v>
          </cell>
          <cell r="F1255" t="str">
            <v>Energy Systems Bridge - Boston</v>
          </cell>
          <cell r="G1255" t="str">
            <v>BU-901</v>
          </cell>
          <cell r="H1255" t="str">
            <v>CORPORATE LANDFILLS</v>
          </cell>
          <cell r="I1255" t="str">
            <v>CORP LF</v>
          </cell>
          <cell r="J1255" t="str">
            <v>CORPORATE LANDFILL DISTRICT</v>
          </cell>
          <cell r="K1255" t="str">
            <v>CORPORATE</v>
          </cell>
          <cell r="L1255" t="str">
            <v>CORPORATE</v>
          </cell>
        </row>
        <row r="1256">
          <cell r="A1256" t="str">
            <v>X94</v>
          </cell>
          <cell r="B1256" t="str">
            <v>X94-10-A-AZ-03O-050</v>
          </cell>
          <cell r="C1256">
            <v>1791</v>
          </cell>
          <cell r="D1256">
            <v>6324</v>
          </cell>
          <cell r="F1256" t="str">
            <v>AW  Services Group Bridge</v>
          </cell>
          <cell r="G1256" t="str">
            <v>BU-901</v>
          </cell>
          <cell r="H1256" t="str">
            <v>CORPORATE LANDFILLS</v>
          </cell>
          <cell r="I1256" t="str">
            <v>CORP LF</v>
          </cell>
          <cell r="J1256" t="str">
            <v>CORPORATE LANDFILL DISTRICT</v>
          </cell>
          <cell r="K1256" t="str">
            <v>CORPORATE</v>
          </cell>
          <cell r="L1256" t="str">
            <v>CORPORATE</v>
          </cell>
        </row>
        <row r="1257">
          <cell r="A1257" t="str">
            <v>X93</v>
          </cell>
          <cell r="B1257" t="str">
            <v>X93-10-A-AZ-03O-050</v>
          </cell>
          <cell r="C1257">
            <v>1790</v>
          </cell>
          <cell r="D1257">
            <v>6325</v>
          </cell>
          <cell r="F1257" t="str">
            <v>AW  Europe Bridge</v>
          </cell>
          <cell r="G1257" t="str">
            <v>BU-901</v>
          </cell>
          <cell r="H1257" t="str">
            <v>CORPORATE LANDFILLS</v>
          </cell>
          <cell r="I1257" t="str">
            <v>CORP LF</v>
          </cell>
          <cell r="J1257" t="str">
            <v>CORPORATE LANDFILL DISTRICT</v>
          </cell>
          <cell r="K1257" t="str">
            <v>CORPORATE</v>
          </cell>
          <cell r="L1257" t="str">
            <v>CORPORATE</v>
          </cell>
        </row>
        <row r="1258">
          <cell r="A1258" t="str">
            <v>X98</v>
          </cell>
          <cell r="B1258" t="str">
            <v>X98-10-A-AZ-03O-050</v>
          </cell>
          <cell r="C1258">
            <v>1795</v>
          </cell>
          <cell r="D1258">
            <v>6326</v>
          </cell>
          <cell r="F1258" t="str">
            <v>AW  Energy Systems of Plymouth</v>
          </cell>
          <cell r="G1258" t="str">
            <v>BU-901</v>
          </cell>
          <cell r="H1258" t="str">
            <v>CORPORATE LANDFILLS</v>
          </cell>
          <cell r="I1258" t="str">
            <v>CORP LF</v>
          </cell>
          <cell r="J1258" t="str">
            <v>CORPORATE LANDFILL DISTRICT</v>
          </cell>
          <cell r="K1258" t="str">
            <v>CORPORATE</v>
          </cell>
          <cell r="L1258" t="str">
            <v>CORPORATE</v>
          </cell>
        </row>
        <row r="1259">
          <cell r="A1259" t="str">
            <v>X96</v>
          </cell>
          <cell r="B1259" t="str">
            <v>X96-10-A-AZ-03O-050</v>
          </cell>
          <cell r="C1259">
            <v>1793</v>
          </cell>
          <cell r="D1259">
            <v>6327</v>
          </cell>
          <cell r="F1259" t="str">
            <v>AW  of Asia Pacific - Bridge</v>
          </cell>
          <cell r="G1259" t="str">
            <v>BU-901</v>
          </cell>
          <cell r="H1259" t="str">
            <v>CORPORATE LANDFILLS</v>
          </cell>
          <cell r="I1259" t="str">
            <v>CORP LF</v>
          </cell>
          <cell r="J1259" t="str">
            <v>CORPORATE LANDFILL DISTRICT</v>
          </cell>
          <cell r="K1259" t="str">
            <v>CORPORATE</v>
          </cell>
          <cell r="L1259" t="str">
            <v>CORPORATE</v>
          </cell>
        </row>
        <row r="1260">
          <cell r="A1260" t="str">
            <v>X67</v>
          </cell>
          <cell r="B1260" t="str">
            <v>X67-10-A-AZ-03O-050</v>
          </cell>
          <cell r="C1260">
            <v>1786</v>
          </cell>
          <cell r="D1260">
            <v>6328</v>
          </cell>
          <cell r="F1260" t="str">
            <v>Consolidated Processing Bridge</v>
          </cell>
          <cell r="G1260" t="str">
            <v>BU-901</v>
          </cell>
          <cell r="H1260" t="str">
            <v>CORPORATE LANDFILLS</v>
          </cell>
          <cell r="I1260" t="str">
            <v>CORP LF</v>
          </cell>
          <cell r="J1260" t="str">
            <v>CORPORATE LANDFILL DISTRICT</v>
          </cell>
          <cell r="K1260" t="str">
            <v>CORPORATE</v>
          </cell>
          <cell r="L1260" t="str">
            <v>CORPORATE</v>
          </cell>
        </row>
        <row r="1261">
          <cell r="A1261" t="str">
            <v>W01</v>
          </cell>
          <cell r="B1261" t="str">
            <v>W01-10-A-AZ-A4O-050</v>
          </cell>
          <cell r="C1261">
            <v>1490</v>
          </cell>
          <cell r="D1261">
            <v>6601</v>
          </cell>
          <cell r="F1261" t="str">
            <v>Allied Receivables Funding Inc</v>
          </cell>
          <cell r="G1261" t="str">
            <v>BU-903</v>
          </cell>
          <cell r="H1261" t="str">
            <v>A/R SECURITIZATION</v>
          </cell>
          <cell r="I1261" t="str">
            <v>A/R DIST</v>
          </cell>
          <cell r="J1261" t="str">
            <v>A/R DISTRICT - SECURITIZATION</v>
          </cell>
          <cell r="K1261" t="str">
            <v>CORPORATE</v>
          </cell>
          <cell r="L1261" t="str">
            <v>CORPORATE</v>
          </cell>
        </row>
        <row r="1262">
          <cell r="A1262" t="str">
            <v>W02</v>
          </cell>
          <cell r="B1262" t="str">
            <v>W02-10-A-AZ-03O-050</v>
          </cell>
          <cell r="C1262">
            <v>1491</v>
          </cell>
          <cell r="D1262">
            <v>6602</v>
          </cell>
          <cell r="F1262" t="str">
            <v>Allied Recv Funding - Elim Co</v>
          </cell>
          <cell r="G1262" t="str">
            <v>BU-903</v>
          </cell>
          <cell r="H1262" t="str">
            <v>A/R SECURITIZATION</v>
          </cell>
          <cell r="I1262" t="str">
            <v>A/R DIST</v>
          </cell>
          <cell r="J1262" t="str">
            <v>A/R DISTRICT - SECURITIZATION</v>
          </cell>
          <cell r="K1262" t="str">
            <v>CORPORATE</v>
          </cell>
          <cell r="L1262" t="str">
            <v>CORPORATE</v>
          </cell>
        </row>
        <row r="1263">
          <cell r="A1263" t="str">
            <v>W03</v>
          </cell>
          <cell r="B1263" t="str">
            <v>W03-10-A-AZ-03O-050</v>
          </cell>
          <cell r="C1263">
            <v>1492</v>
          </cell>
          <cell r="D1263">
            <v>6603</v>
          </cell>
          <cell r="F1263" t="str">
            <v>AWIN Management, Inc.</v>
          </cell>
          <cell r="G1263" t="str">
            <v>BU-903</v>
          </cell>
          <cell r="H1263" t="str">
            <v>A/R SECURITIZATION</v>
          </cell>
          <cell r="I1263" t="str">
            <v>A/R DIST</v>
          </cell>
          <cell r="J1263" t="str">
            <v>A/R DISTRICT - SECURITIZATION</v>
          </cell>
          <cell r="K1263" t="str">
            <v>CORPORATE</v>
          </cell>
          <cell r="L1263" t="str">
            <v>CORPORATE</v>
          </cell>
        </row>
        <row r="1264">
          <cell r="A1264" t="str">
            <v>W11</v>
          </cell>
          <cell r="B1264" t="str">
            <v>W11-10-A-AZ-A4O-050</v>
          </cell>
          <cell r="C1264">
            <v>1493</v>
          </cell>
          <cell r="D1264">
            <v>6604</v>
          </cell>
          <cell r="F1264" t="str">
            <v>Allied Receivables Funding Inc</v>
          </cell>
          <cell r="G1264" t="str">
            <v>BU-903</v>
          </cell>
          <cell r="H1264" t="str">
            <v>A/R SECURITIZATION</v>
          </cell>
          <cell r="I1264" t="str">
            <v>A/R DIST</v>
          </cell>
          <cell r="J1264" t="str">
            <v>A/R DISTRICT - SECURITIZATION</v>
          </cell>
          <cell r="K1264" t="str">
            <v>CORPORATE</v>
          </cell>
          <cell r="L1264" t="str">
            <v>CORPORATE</v>
          </cell>
        </row>
        <row r="1265">
          <cell r="A1265" t="str">
            <v>W12</v>
          </cell>
          <cell r="B1265" t="str">
            <v>W12-10-A-AZ-03O-050</v>
          </cell>
          <cell r="C1265">
            <v>1494</v>
          </cell>
          <cell r="D1265">
            <v>6605</v>
          </cell>
          <cell r="F1265" t="str">
            <v>Allied Recv Funding - Elim Co</v>
          </cell>
          <cell r="G1265" t="str">
            <v>BU-903</v>
          </cell>
          <cell r="H1265" t="str">
            <v>A/R SECURITIZATION</v>
          </cell>
          <cell r="I1265" t="str">
            <v>A/R DIST</v>
          </cell>
          <cell r="J1265" t="str">
            <v>A/R DISTRICT - SECURITIZATION</v>
          </cell>
          <cell r="K1265" t="str">
            <v>CORPORATE</v>
          </cell>
          <cell r="L1265" t="str">
            <v>CORPORATE</v>
          </cell>
        </row>
        <row r="1266">
          <cell r="A1266" t="str">
            <v>W13</v>
          </cell>
          <cell r="B1266" t="str">
            <v>W13-10-A-AZ-03O-050</v>
          </cell>
          <cell r="C1266">
            <v>1495</v>
          </cell>
          <cell r="D1266">
            <v>6606</v>
          </cell>
          <cell r="F1266" t="str">
            <v>AWIN Management, Inc.</v>
          </cell>
          <cell r="G1266" t="str">
            <v>BU-903</v>
          </cell>
          <cell r="H1266" t="str">
            <v>A/R SECURITIZATION</v>
          </cell>
          <cell r="I1266" t="str">
            <v>A/R DIST</v>
          </cell>
          <cell r="J1266" t="str">
            <v>A/R DISTRICT - SECURITIZATION</v>
          </cell>
          <cell r="K1266" t="str">
            <v>CORPORATE</v>
          </cell>
          <cell r="L1266" t="str">
            <v>CORPORATE</v>
          </cell>
        </row>
        <row r="1267">
          <cell r="A1267" t="str">
            <v>W21</v>
          </cell>
          <cell r="B1267" t="str">
            <v>W21-10-A-AZ-A4O-050</v>
          </cell>
          <cell r="C1267">
            <v>1496</v>
          </cell>
          <cell r="D1267">
            <v>6607</v>
          </cell>
          <cell r="F1267" t="str">
            <v>Allied Receivables Funding Inc</v>
          </cell>
          <cell r="G1267" t="str">
            <v>BU-903</v>
          </cell>
          <cell r="H1267" t="str">
            <v>A/R SECURITIZATION</v>
          </cell>
          <cell r="I1267" t="str">
            <v>A/R DIST</v>
          </cell>
          <cell r="J1267" t="str">
            <v>A/R DISTRICT - SECURITIZATION</v>
          </cell>
          <cell r="K1267" t="str">
            <v>CORPORATE</v>
          </cell>
          <cell r="L1267" t="str">
            <v>CORPORATE</v>
          </cell>
        </row>
        <row r="1268">
          <cell r="A1268" t="str">
            <v>W22</v>
          </cell>
          <cell r="B1268" t="str">
            <v>W22-10-A-AZ-03O-050</v>
          </cell>
          <cell r="C1268">
            <v>1497</v>
          </cell>
          <cell r="D1268">
            <v>6608</v>
          </cell>
          <cell r="F1268" t="str">
            <v>AWIN MANAGEMENT, INC.</v>
          </cell>
          <cell r="G1268" t="str">
            <v>BU-903</v>
          </cell>
          <cell r="H1268" t="str">
            <v>A/R SECURITIZATION</v>
          </cell>
          <cell r="I1268" t="str">
            <v>A/R DIST</v>
          </cell>
          <cell r="J1268" t="str">
            <v>A/R DISTRICT - SECURITIZATION</v>
          </cell>
          <cell r="K1268" t="str">
            <v>CORPORATE</v>
          </cell>
          <cell r="L1268" t="str">
            <v>CORPORATE</v>
          </cell>
        </row>
        <row r="1269">
          <cell r="A1269" t="str">
            <v>W23</v>
          </cell>
          <cell r="B1269" t="str">
            <v>W23-10-A-AZ-03O-050</v>
          </cell>
          <cell r="C1269">
            <v>1498</v>
          </cell>
          <cell r="D1269">
            <v>6609</v>
          </cell>
          <cell r="F1269" t="str">
            <v>AWIN MANAGEMENT, INC.</v>
          </cell>
          <cell r="G1269" t="str">
            <v>BU-903</v>
          </cell>
          <cell r="H1269" t="str">
            <v>A/R SECURITIZATION</v>
          </cell>
          <cell r="I1269" t="str">
            <v>A/R DIST</v>
          </cell>
          <cell r="J1269" t="str">
            <v>A/R DISTRICT - SECURITIZATION</v>
          </cell>
          <cell r="K1269" t="str">
            <v>CORPORATE</v>
          </cell>
          <cell r="L1269" t="str">
            <v>CORPORATE</v>
          </cell>
        </row>
        <row r="1270">
          <cell r="A1270" t="str">
            <v>WA0</v>
          </cell>
          <cell r="B1270" t="str">
            <v>WA0-10-A-AZ-06O-050</v>
          </cell>
          <cell r="C1270">
            <v>1499</v>
          </cell>
          <cell r="D1270">
            <v>6610</v>
          </cell>
          <cell r="F1270" t="str">
            <v>Allied Services, LLC</v>
          </cell>
          <cell r="G1270" t="str">
            <v>BU-903</v>
          </cell>
          <cell r="H1270" t="str">
            <v>A/R SECURITIZATION</v>
          </cell>
          <cell r="I1270" t="str">
            <v>A/R DIST</v>
          </cell>
          <cell r="J1270" t="str">
            <v>A/R DISTRICT - SECURITIZATION</v>
          </cell>
          <cell r="K1270" t="str">
            <v>CORPORATE</v>
          </cell>
          <cell r="L1270" t="str">
            <v>CORPORATE</v>
          </cell>
        </row>
        <row r="1271">
          <cell r="A1271" t="str">
            <v>WA1</v>
          </cell>
          <cell r="B1271" t="str">
            <v>WA1-10-A-AZ-13O-050</v>
          </cell>
          <cell r="C1271">
            <v>1500</v>
          </cell>
          <cell r="D1271">
            <v>6611</v>
          </cell>
          <cell r="F1271" t="str">
            <v>Allied Waste Systems, Inc.(DE)</v>
          </cell>
          <cell r="G1271" t="str">
            <v>BU-903</v>
          </cell>
          <cell r="H1271" t="str">
            <v>A/R SECURITIZATION</v>
          </cell>
          <cell r="I1271" t="str">
            <v>A/R DIST</v>
          </cell>
          <cell r="J1271" t="str">
            <v>A/R DISTRICT - SECURITIZATION</v>
          </cell>
          <cell r="K1271" t="str">
            <v>CORPORATE</v>
          </cell>
          <cell r="L1271" t="str">
            <v>CORPORATE</v>
          </cell>
        </row>
        <row r="1272">
          <cell r="A1272" t="str">
            <v>WA2</v>
          </cell>
          <cell r="B1272" t="str">
            <v>WA2-10-A-AZ-07O-050</v>
          </cell>
          <cell r="C1272">
            <v>1501</v>
          </cell>
          <cell r="D1272">
            <v>6612</v>
          </cell>
          <cell r="F1272" t="str">
            <v>Allied Waste Trans., Inc.</v>
          </cell>
          <cell r="G1272" t="str">
            <v>BU-903</v>
          </cell>
          <cell r="H1272" t="str">
            <v>A/R SECURITIZATION</v>
          </cell>
          <cell r="I1272" t="str">
            <v>A/R DIST</v>
          </cell>
          <cell r="J1272" t="str">
            <v>A/R DISTRICT - SECURITIZATION</v>
          </cell>
          <cell r="K1272" t="str">
            <v>CORPORATE</v>
          </cell>
          <cell r="L1272" t="str">
            <v>CORPORATE</v>
          </cell>
        </row>
        <row r="1273">
          <cell r="A1273" t="str">
            <v>WA3</v>
          </cell>
          <cell r="B1273" t="str">
            <v>WA3-10-A-AZ-C1O-050</v>
          </cell>
          <cell r="C1273">
            <v>1502</v>
          </cell>
          <cell r="D1273">
            <v>6613</v>
          </cell>
          <cell r="F1273" t="str">
            <v>AW Services of NA</v>
          </cell>
          <cell r="G1273" t="str">
            <v>BU-903</v>
          </cell>
          <cell r="H1273" t="str">
            <v>A/R SECURITIZATION</v>
          </cell>
          <cell r="I1273" t="str">
            <v>A/R DIST</v>
          </cell>
          <cell r="J1273" t="str">
            <v>A/R DISTRICT - SECURITIZATION</v>
          </cell>
          <cell r="K1273" t="str">
            <v>CORPORATE</v>
          </cell>
          <cell r="L1273" t="str">
            <v>CORPORATE</v>
          </cell>
        </row>
        <row r="1274">
          <cell r="A1274" t="str">
            <v>WA4</v>
          </cell>
          <cell r="B1274" t="str">
            <v>WA4-10-A-AZ-8WO-050</v>
          </cell>
          <cell r="C1274">
            <v>1503</v>
          </cell>
          <cell r="D1274">
            <v>6614</v>
          </cell>
          <cell r="F1274" t="str">
            <v>AW Services of IN, LP</v>
          </cell>
          <cell r="G1274" t="str">
            <v>BU-903</v>
          </cell>
          <cell r="H1274" t="str">
            <v>A/R SECURITIZATION</v>
          </cell>
          <cell r="I1274" t="str">
            <v>A/R DIST</v>
          </cell>
          <cell r="J1274" t="str">
            <v>A/R DISTRICT - SECURITIZATION</v>
          </cell>
          <cell r="K1274" t="str">
            <v>CORPORATE</v>
          </cell>
          <cell r="L1274" t="str">
            <v>CORPORATE</v>
          </cell>
        </row>
        <row r="1275">
          <cell r="A1275" t="str">
            <v>WA5</v>
          </cell>
          <cell r="B1275" t="str">
            <v>WA5-10-A-AZ-8OO-050</v>
          </cell>
          <cell r="C1275">
            <v>1504</v>
          </cell>
          <cell r="D1275">
            <v>6615</v>
          </cell>
          <cell r="F1275" t="str">
            <v>AW Services of MA, LLC</v>
          </cell>
          <cell r="G1275" t="str">
            <v>BU-903</v>
          </cell>
          <cell r="H1275" t="str">
            <v>A/R SECURITIZATION</v>
          </cell>
          <cell r="I1275" t="str">
            <v>A/R DIST</v>
          </cell>
          <cell r="J1275" t="str">
            <v>A/R DISTRICT - SECURITIZATION</v>
          </cell>
          <cell r="K1275" t="str">
            <v>CORPORATE</v>
          </cell>
          <cell r="L1275" t="str">
            <v>CORPORATE</v>
          </cell>
        </row>
        <row r="1276">
          <cell r="A1276" t="str">
            <v>WA6</v>
          </cell>
          <cell r="B1276" t="str">
            <v>WA6-10-A-AZ-8AO-050</v>
          </cell>
          <cell r="C1276">
            <v>1505</v>
          </cell>
          <cell r="D1276">
            <v>6616</v>
          </cell>
          <cell r="F1276" t="str">
            <v>AW Services of PA, LLC</v>
          </cell>
          <cell r="G1276" t="str">
            <v>BU-903</v>
          </cell>
          <cell r="H1276" t="str">
            <v>A/R SECURITIZATION</v>
          </cell>
          <cell r="I1276" t="str">
            <v>A/R DIST</v>
          </cell>
          <cell r="J1276" t="str">
            <v>A/R DISTRICT - SECURITIZATION</v>
          </cell>
          <cell r="K1276" t="str">
            <v>CORPORATE</v>
          </cell>
          <cell r="L1276" t="str">
            <v>CORPORATE</v>
          </cell>
        </row>
        <row r="1277">
          <cell r="A1277" t="str">
            <v>WA7</v>
          </cell>
          <cell r="B1277" t="str">
            <v>WA7-10-A-AZ-8ZO-050</v>
          </cell>
          <cell r="C1277">
            <v>1506</v>
          </cell>
          <cell r="D1277">
            <v>6617</v>
          </cell>
          <cell r="F1277" t="str">
            <v>AW Services of TX, LP</v>
          </cell>
          <cell r="G1277" t="str">
            <v>BU-903</v>
          </cell>
          <cell r="H1277" t="str">
            <v>A/R SECURITIZATION</v>
          </cell>
          <cell r="I1277" t="str">
            <v>A/R DIST</v>
          </cell>
          <cell r="J1277" t="str">
            <v>A/R DISTRICT - SECURITIZATION</v>
          </cell>
          <cell r="K1277" t="str">
            <v>CORPORATE</v>
          </cell>
          <cell r="L1277" t="str">
            <v>CORPORATE</v>
          </cell>
        </row>
        <row r="1278">
          <cell r="A1278" t="str">
            <v>WA8</v>
          </cell>
          <cell r="B1278" t="str">
            <v>WA8-10-A-AZ-9BO-050</v>
          </cell>
          <cell r="C1278">
            <v>1507</v>
          </cell>
          <cell r="D1278">
            <v>6618</v>
          </cell>
          <cell r="F1278" t="str">
            <v>AW Services, LLC</v>
          </cell>
          <cell r="G1278" t="str">
            <v>BU-903</v>
          </cell>
          <cell r="H1278" t="str">
            <v>A/R SECURITIZATION</v>
          </cell>
          <cell r="I1278" t="str">
            <v>A/R DIST</v>
          </cell>
          <cell r="J1278" t="str">
            <v>A/R DISTRICT - SECURITIZATION</v>
          </cell>
          <cell r="K1278" t="str">
            <v>CORPORATE</v>
          </cell>
          <cell r="L1278" t="str">
            <v>CORPORATE</v>
          </cell>
        </row>
        <row r="1279">
          <cell r="A1279" t="str">
            <v>WA9</v>
          </cell>
          <cell r="B1279" t="str">
            <v>WA9-10-A-AZ-3PO-050</v>
          </cell>
          <cell r="C1279">
            <v>1508</v>
          </cell>
          <cell r="D1279">
            <v>6619</v>
          </cell>
          <cell r="F1279" t="str">
            <v>AW Sys  of N.A., Inc.</v>
          </cell>
          <cell r="G1279" t="str">
            <v>BU-903</v>
          </cell>
          <cell r="H1279" t="str">
            <v>A/R SECURITIZATION</v>
          </cell>
          <cell r="I1279" t="str">
            <v>A/R DIST</v>
          </cell>
          <cell r="J1279" t="str">
            <v>A/R DISTRICT - SECURITIZATION</v>
          </cell>
          <cell r="K1279" t="str">
            <v>CORPORATE</v>
          </cell>
          <cell r="L1279" t="str">
            <v>CORPORATE</v>
          </cell>
        </row>
        <row r="1280">
          <cell r="A1280" t="str">
            <v>WB0</v>
          </cell>
          <cell r="B1280" t="str">
            <v>WB0-10-A-AZ-9UO-050</v>
          </cell>
          <cell r="C1280">
            <v>1509</v>
          </cell>
          <cell r="D1280">
            <v>6620</v>
          </cell>
          <cell r="F1280" t="str">
            <v>Total Roll-off's, LLC</v>
          </cell>
          <cell r="G1280" t="str">
            <v>BU-903</v>
          </cell>
          <cell r="H1280" t="str">
            <v>A/R SECURITIZATION</v>
          </cell>
          <cell r="I1280" t="str">
            <v>A/R DIST</v>
          </cell>
          <cell r="J1280" t="str">
            <v>A/R DISTRICT - SECURITIZATION</v>
          </cell>
          <cell r="K1280" t="str">
            <v>CORPORATE</v>
          </cell>
          <cell r="L1280" t="str">
            <v>CORPORATE</v>
          </cell>
        </row>
        <row r="1281">
          <cell r="A1281" t="str">
            <v>WB1</v>
          </cell>
          <cell r="B1281" t="str">
            <v>WB1-10-A-AZ-5WO-050</v>
          </cell>
          <cell r="C1281">
            <v>1510</v>
          </cell>
          <cell r="D1281">
            <v>6621</v>
          </cell>
          <cell r="F1281" t="str">
            <v>AW  of Florida, Inc.</v>
          </cell>
          <cell r="G1281" t="str">
            <v>BU-903</v>
          </cell>
          <cell r="H1281" t="str">
            <v>A/R SECURITIZATION</v>
          </cell>
          <cell r="I1281" t="str">
            <v>A/R DIST</v>
          </cell>
          <cell r="J1281" t="str">
            <v>A/R DISTRICT - SECURITIZATION</v>
          </cell>
          <cell r="K1281" t="str">
            <v>CORPORATE</v>
          </cell>
          <cell r="L1281" t="str">
            <v>CORPORATE</v>
          </cell>
        </row>
        <row r="1282">
          <cell r="A1282" t="str">
            <v>WB2</v>
          </cell>
          <cell r="B1282" t="str">
            <v>WB2-10-A-AZ-5ZO-050</v>
          </cell>
          <cell r="C1282">
            <v>1511</v>
          </cell>
          <cell r="D1282">
            <v>6622</v>
          </cell>
          <cell r="F1282" t="str">
            <v>AW  of Ohio, Inc.</v>
          </cell>
          <cell r="G1282" t="str">
            <v>BU-903</v>
          </cell>
          <cell r="H1282" t="str">
            <v>A/R SECURITIZATION</v>
          </cell>
          <cell r="I1282" t="str">
            <v>A/R DIST</v>
          </cell>
          <cell r="J1282" t="str">
            <v>A/R DISTRICT - SECURITIZATION</v>
          </cell>
          <cell r="K1282" t="str">
            <v>CORPORATE</v>
          </cell>
          <cell r="L1282" t="str">
            <v>CORPORATE</v>
          </cell>
        </row>
        <row r="1283">
          <cell r="A1283" t="str">
            <v>WB4</v>
          </cell>
          <cell r="B1283" t="str">
            <v>WB4-10-A-AZ-6BO-050</v>
          </cell>
          <cell r="C1283">
            <v>1512</v>
          </cell>
          <cell r="D1283">
            <v>6623</v>
          </cell>
          <cell r="F1283" t="str">
            <v>AW  of Tennessee, Inc.</v>
          </cell>
          <cell r="G1283" t="str">
            <v>BU-903</v>
          </cell>
          <cell r="H1283" t="str">
            <v>A/R SECURITIZATION</v>
          </cell>
          <cell r="I1283" t="str">
            <v>A/R DIST</v>
          </cell>
          <cell r="J1283" t="str">
            <v>A/R DISTRICT - SECURITIZATION</v>
          </cell>
          <cell r="K1283" t="str">
            <v>CORPORATE</v>
          </cell>
          <cell r="L1283" t="str">
            <v>CORPORATE</v>
          </cell>
        </row>
        <row r="1284">
          <cell r="A1284" t="str">
            <v>WB5</v>
          </cell>
          <cell r="B1284" t="str">
            <v>WB5-10-A-AZ-9OO-050</v>
          </cell>
          <cell r="C1284">
            <v>1513</v>
          </cell>
          <cell r="D1284">
            <v>6624</v>
          </cell>
          <cell r="F1284" t="str">
            <v>Delta Dade Recycling, Inc.</v>
          </cell>
          <cell r="G1284" t="str">
            <v>BU-903</v>
          </cell>
          <cell r="H1284" t="str">
            <v>A/R SECURITIZATION</v>
          </cell>
          <cell r="I1284" t="str">
            <v>A/R DIST</v>
          </cell>
          <cell r="J1284" t="str">
            <v>A/R DISTRICT - SECURITIZATION</v>
          </cell>
          <cell r="K1284" t="str">
            <v>CORPORATE</v>
          </cell>
          <cell r="L1284" t="str">
            <v>CORPORATE</v>
          </cell>
        </row>
        <row r="1285">
          <cell r="A1285" t="str">
            <v>WB7</v>
          </cell>
          <cell r="B1285" t="str">
            <v>WB7-10-A-AZ-9LO-050</v>
          </cell>
          <cell r="C1285">
            <v>1514</v>
          </cell>
          <cell r="D1285">
            <v>6625</v>
          </cell>
          <cell r="F1285" t="str">
            <v>Greenridge Waste Services, LLC</v>
          </cell>
          <cell r="G1285" t="str">
            <v>BU-903</v>
          </cell>
          <cell r="H1285" t="str">
            <v>A/R SECURITIZATION</v>
          </cell>
          <cell r="I1285" t="str">
            <v>A/R DIST</v>
          </cell>
          <cell r="J1285" t="str">
            <v>A/R DISTRICT - SECURITIZATION</v>
          </cell>
          <cell r="K1285" t="str">
            <v>CORPORATE</v>
          </cell>
          <cell r="L1285" t="str">
            <v>CORPORATE</v>
          </cell>
        </row>
        <row r="1286">
          <cell r="A1286" t="str">
            <v>WB8</v>
          </cell>
          <cell r="B1286" t="str">
            <v>WB8-10-A-AZ-6UO-050</v>
          </cell>
          <cell r="C1286">
            <v>1515</v>
          </cell>
          <cell r="D1286">
            <v>6626</v>
          </cell>
          <cell r="F1286" t="str">
            <v>PSI Waste Systems, Inc.</v>
          </cell>
          <cell r="G1286" t="str">
            <v>BU-903</v>
          </cell>
          <cell r="H1286" t="str">
            <v>A/R SECURITIZATION</v>
          </cell>
          <cell r="I1286" t="str">
            <v>A/R DIST</v>
          </cell>
          <cell r="J1286" t="str">
            <v>A/R DISTRICT - SECURITIZATION</v>
          </cell>
          <cell r="K1286" t="str">
            <v>CORPORATE</v>
          </cell>
          <cell r="L1286" t="str">
            <v>CORPORATE</v>
          </cell>
        </row>
        <row r="1287">
          <cell r="A1287" t="str">
            <v>WC0</v>
          </cell>
          <cell r="B1287" t="str">
            <v>WC0-10-A-AZ-06O-050</v>
          </cell>
          <cell r="C1287">
            <v>1516</v>
          </cell>
          <cell r="D1287">
            <v>6627</v>
          </cell>
          <cell r="F1287" t="str">
            <v>ALLIED SERVICES, LLC</v>
          </cell>
          <cell r="G1287" t="str">
            <v>BU-903</v>
          </cell>
          <cell r="H1287" t="str">
            <v>A/R SECURITIZATION</v>
          </cell>
          <cell r="I1287" t="str">
            <v>A/R DIST</v>
          </cell>
          <cell r="J1287" t="str">
            <v>A/R DISTRICT - SECURITIZATION</v>
          </cell>
          <cell r="K1287" t="str">
            <v>CORPORATE</v>
          </cell>
          <cell r="L1287" t="str">
            <v>CORPORATE</v>
          </cell>
        </row>
        <row r="1288">
          <cell r="A1288" t="str">
            <v>WC1</v>
          </cell>
          <cell r="B1288" t="str">
            <v>WC1-10-A-AZ-07O-050</v>
          </cell>
          <cell r="C1288">
            <v>1517</v>
          </cell>
          <cell r="D1288">
            <v>6628</v>
          </cell>
          <cell r="F1288" t="str">
            <v>ALLIED WASTE TRANSPORTATION,</v>
          </cell>
          <cell r="G1288" t="str">
            <v>BU-903</v>
          </cell>
          <cell r="H1288" t="str">
            <v>A/R SECURITIZATION</v>
          </cell>
          <cell r="I1288" t="str">
            <v>A/R DIST</v>
          </cell>
          <cell r="J1288" t="str">
            <v>A/R DISTRICT - SECURITIZATION</v>
          </cell>
          <cell r="K1288" t="str">
            <v>CORPORATE</v>
          </cell>
          <cell r="L1288" t="str">
            <v>CORPORATE</v>
          </cell>
        </row>
        <row r="1289">
          <cell r="A1289" t="str">
            <v>WC2</v>
          </cell>
          <cell r="B1289" t="str">
            <v>WC2-10-A-AZ-13O-050</v>
          </cell>
          <cell r="C1289">
            <v>1518</v>
          </cell>
          <cell r="D1289">
            <v>6629</v>
          </cell>
          <cell r="F1289" t="str">
            <v>ALLIED WASTE SYSTEMS, INC (DE)</v>
          </cell>
          <cell r="G1289" t="str">
            <v>BU-903</v>
          </cell>
          <cell r="H1289" t="str">
            <v>A/R SECURITIZATION</v>
          </cell>
          <cell r="I1289" t="str">
            <v>A/R DIST</v>
          </cell>
          <cell r="J1289" t="str">
            <v>A/R DISTRICT - SECURITIZATION</v>
          </cell>
          <cell r="K1289" t="str">
            <v>CORPORATE</v>
          </cell>
          <cell r="L1289" t="str">
            <v>CORPORATE</v>
          </cell>
        </row>
        <row r="1290">
          <cell r="A1290" t="str">
            <v>WC3</v>
          </cell>
          <cell r="B1290" t="str">
            <v>WC3-10-A-AZ-14O-050</v>
          </cell>
          <cell r="C1290">
            <v>1519</v>
          </cell>
          <cell r="D1290">
            <v>6630</v>
          </cell>
          <cell r="F1290" t="str">
            <v>ADRIAN LANDFILL, INC.</v>
          </cell>
          <cell r="G1290" t="str">
            <v>BU-903</v>
          </cell>
          <cell r="H1290" t="str">
            <v>A/R SECURITIZATION</v>
          </cell>
          <cell r="I1290" t="str">
            <v>A/R DIST</v>
          </cell>
          <cell r="J1290" t="str">
            <v>A/R DISTRICT - SECURITIZATION</v>
          </cell>
          <cell r="K1290" t="str">
            <v>CORPORATE</v>
          </cell>
          <cell r="L1290" t="str">
            <v>CORPORATE</v>
          </cell>
        </row>
        <row r="1291">
          <cell r="A1291" t="str">
            <v>WC4</v>
          </cell>
          <cell r="B1291" t="str">
            <v>WC4-10-A-AZ-16O-050</v>
          </cell>
          <cell r="C1291">
            <v>1520</v>
          </cell>
          <cell r="D1291">
            <v>6631</v>
          </cell>
          <cell r="F1291" t="str">
            <v>CITIZENS DISPOSAL, INC.</v>
          </cell>
          <cell r="G1291" t="str">
            <v>BU-903</v>
          </cell>
          <cell r="H1291" t="str">
            <v>A/R SECURITIZATION</v>
          </cell>
          <cell r="I1291" t="str">
            <v>A/R DIST</v>
          </cell>
          <cell r="J1291" t="str">
            <v>A/R DISTRICT - SECURITIZATION</v>
          </cell>
          <cell r="K1291" t="str">
            <v>CORPORATE</v>
          </cell>
          <cell r="L1291" t="str">
            <v>CORPORATE</v>
          </cell>
        </row>
        <row r="1292">
          <cell r="A1292" t="str">
            <v>WC5</v>
          </cell>
          <cell r="B1292" t="str">
            <v>WC5-10-A-AZ-17O-050</v>
          </cell>
          <cell r="C1292">
            <v>1521</v>
          </cell>
          <cell r="D1292">
            <v>6632</v>
          </cell>
          <cell r="F1292" t="str">
            <v>SAUK TRAIL DEVELOPMENT, INC</v>
          </cell>
          <cell r="G1292" t="str">
            <v>BU-903</v>
          </cell>
          <cell r="H1292" t="str">
            <v>A/R SECURITIZATION</v>
          </cell>
          <cell r="I1292" t="str">
            <v>A/R DIST</v>
          </cell>
          <cell r="J1292" t="str">
            <v>A/R DISTRICT - SECURITIZATION</v>
          </cell>
          <cell r="K1292" t="str">
            <v>CORPORATE</v>
          </cell>
          <cell r="L1292" t="str">
            <v>CORPORATE</v>
          </cell>
        </row>
        <row r="1293">
          <cell r="A1293" t="str">
            <v>WC6</v>
          </cell>
          <cell r="B1293" t="str">
            <v>WC6-10-A-AZ-18O-050</v>
          </cell>
          <cell r="C1293">
            <v>1522</v>
          </cell>
          <cell r="D1293">
            <v>6633</v>
          </cell>
          <cell r="F1293" t="str">
            <v>OAKLAND HEIGHTS DEVELOPMENT, I</v>
          </cell>
          <cell r="G1293" t="str">
            <v>BU-903</v>
          </cell>
          <cell r="H1293" t="str">
            <v>A/R SECURITIZATION</v>
          </cell>
          <cell r="I1293" t="str">
            <v>A/R DIST</v>
          </cell>
          <cell r="J1293" t="str">
            <v>A/R DISTRICT - SECURITIZATION</v>
          </cell>
          <cell r="K1293" t="str">
            <v>CORPORATE</v>
          </cell>
          <cell r="L1293" t="str">
            <v>CORPORATE</v>
          </cell>
        </row>
        <row r="1294">
          <cell r="A1294" t="str">
            <v>WC7</v>
          </cell>
          <cell r="B1294" t="str">
            <v>WC7-10-A-AZ-19O-050</v>
          </cell>
          <cell r="C1294">
            <v>1523</v>
          </cell>
          <cell r="D1294">
            <v>6634</v>
          </cell>
          <cell r="F1294" t="str">
            <v>OTTAWA COUNTY LANDFILL, INC.</v>
          </cell>
          <cell r="G1294" t="str">
            <v>BU-903</v>
          </cell>
          <cell r="H1294" t="str">
            <v>A/R SECURITIZATION</v>
          </cell>
          <cell r="I1294" t="str">
            <v>A/R DIST</v>
          </cell>
          <cell r="J1294" t="str">
            <v>A/R DISTRICT - SECURITIZATION</v>
          </cell>
          <cell r="K1294" t="str">
            <v>CORPORATE</v>
          </cell>
          <cell r="L1294" t="str">
            <v>CORPORATE</v>
          </cell>
        </row>
        <row r="1295">
          <cell r="A1295" t="str">
            <v>WC8</v>
          </cell>
          <cell r="B1295" t="str">
            <v>WC8-10-A-AZ-20O-050</v>
          </cell>
          <cell r="C1295">
            <v>1524</v>
          </cell>
          <cell r="D1295">
            <v>6635</v>
          </cell>
          <cell r="F1295" t="str">
            <v>HARLAND'S SANITARY LANDFILL, I</v>
          </cell>
          <cell r="G1295" t="str">
            <v>BU-903</v>
          </cell>
          <cell r="H1295" t="str">
            <v>A/R SECURITIZATION</v>
          </cell>
          <cell r="I1295" t="str">
            <v>A/R DIST</v>
          </cell>
          <cell r="J1295" t="str">
            <v>A/R DISTRICT - SECURITIZATION</v>
          </cell>
          <cell r="K1295" t="str">
            <v>CORPORATE</v>
          </cell>
          <cell r="L1295" t="str">
            <v>CORPORATE</v>
          </cell>
        </row>
        <row r="1296">
          <cell r="A1296" t="str">
            <v>WC9</v>
          </cell>
          <cell r="B1296" t="str">
            <v>WC9-10-A-AZ-21O-050</v>
          </cell>
          <cell r="C1296">
            <v>1525</v>
          </cell>
          <cell r="D1296">
            <v>6636</v>
          </cell>
          <cell r="F1296" t="str">
            <v>CENTRAL SANITARY LANDFILL, INC</v>
          </cell>
          <cell r="G1296" t="str">
            <v>BU-903</v>
          </cell>
          <cell r="H1296" t="str">
            <v>A/R SECURITIZATION</v>
          </cell>
          <cell r="I1296" t="str">
            <v>A/R DIST</v>
          </cell>
          <cell r="J1296" t="str">
            <v>A/R DISTRICT - SECURITIZATION</v>
          </cell>
          <cell r="K1296" t="str">
            <v>CORPORATE</v>
          </cell>
          <cell r="L1296" t="str">
            <v>CORPORATE</v>
          </cell>
        </row>
        <row r="1297">
          <cell r="A1297" t="str">
            <v>WD0</v>
          </cell>
          <cell r="B1297" t="str">
            <v>WD0-10-A-AZ-22O-050</v>
          </cell>
          <cell r="C1297">
            <v>1526</v>
          </cell>
          <cell r="D1297">
            <v>6637</v>
          </cell>
          <cell r="F1297" t="str">
            <v>COUNTY LINE LANDFILL PARTNERSH</v>
          </cell>
          <cell r="G1297" t="str">
            <v>BU-903</v>
          </cell>
          <cell r="H1297" t="str">
            <v>A/R SECURITIZATION</v>
          </cell>
          <cell r="I1297" t="str">
            <v>A/R DIST</v>
          </cell>
          <cell r="J1297" t="str">
            <v>A/R DISTRICT - SECURITIZATION</v>
          </cell>
          <cell r="K1297" t="str">
            <v>CORPORATE</v>
          </cell>
          <cell r="L1297" t="str">
            <v>CORPORATE</v>
          </cell>
        </row>
        <row r="1298">
          <cell r="A1298" t="str">
            <v>WD1</v>
          </cell>
          <cell r="B1298" t="str">
            <v>WD1-10-A-AZ-23O-050</v>
          </cell>
          <cell r="C1298">
            <v>1527</v>
          </cell>
          <cell r="D1298">
            <v>6638</v>
          </cell>
          <cell r="F1298" t="str">
            <v>ILLIANA DISPOSAL PARTNERSHIP</v>
          </cell>
          <cell r="G1298" t="str">
            <v>BU-903</v>
          </cell>
          <cell r="H1298" t="str">
            <v>A/R SECURITIZATION</v>
          </cell>
          <cell r="I1298" t="str">
            <v>A/R DIST</v>
          </cell>
          <cell r="J1298" t="str">
            <v>A/R DISTRICT - SECURITIZATION</v>
          </cell>
          <cell r="K1298" t="str">
            <v>CORPORATE</v>
          </cell>
          <cell r="L1298" t="str">
            <v>CORPORATE</v>
          </cell>
        </row>
        <row r="1299">
          <cell r="A1299" t="str">
            <v>WD2</v>
          </cell>
          <cell r="B1299" t="str">
            <v>WD2-10-A-AZ-25O-050</v>
          </cell>
          <cell r="C1299">
            <v>1528</v>
          </cell>
          <cell r="D1299">
            <v>6639</v>
          </cell>
          <cell r="F1299" t="str">
            <v>NEWTON COUNTY L/F PARTNERSHIP</v>
          </cell>
          <cell r="G1299" t="str">
            <v>BU-903</v>
          </cell>
          <cell r="H1299" t="str">
            <v>A/R SECURITIZATION</v>
          </cell>
          <cell r="I1299" t="str">
            <v>A/R DIST</v>
          </cell>
          <cell r="J1299" t="str">
            <v>A/R DISTRICT - SECURITIZATION</v>
          </cell>
          <cell r="K1299" t="str">
            <v>CORPORATE</v>
          </cell>
          <cell r="L1299" t="str">
            <v>CORPORATE</v>
          </cell>
        </row>
        <row r="1300">
          <cell r="A1300" t="str">
            <v>WD4</v>
          </cell>
          <cell r="B1300" t="str">
            <v>WD4-10-A-AZ-29O-050</v>
          </cell>
          <cell r="C1300">
            <v>1529</v>
          </cell>
          <cell r="D1300">
            <v>6640</v>
          </cell>
          <cell r="F1300" t="str">
            <v>UPPER ROCK ISLAND CNTY LF.INC.</v>
          </cell>
          <cell r="G1300" t="str">
            <v>BU-903</v>
          </cell>
          <cell r="H1300" t="str">
            <v>A/R SECURITIZATION</v>
          </cell>
          <cell r="I1300" t="str">
            <v>A/R DIST</v>
          </cell>
          <cell r="J1300" t="str">
            <v>A/R DISTRICT - SECURITIZATION</v>
          </cell>
          <cell r="K1300" t="str">
            <v>CORPORATE</v>
          </cell>
          <cell r="L1300" t="str">
            <v>CORPORATE</v>
          </cell>
        </row>
        <row r="1301">
          <cell r="A1301" t="str">
            <v>WD5</v>
          </cell>
          <cell r="B1301" t="str">
            <v>WD5-10-A-AZ-30O-050</v>
          </cell>
          <cell r="C1301">
            <v>1530</v>
          </cell>
          <cell r="D1301">
            <v>6641</v>
          </cell>
          <cell r="F1301" t="str">
            <v>CELINA LANDFILL, INC.</v>
          </cell>
          <cell r="G1301" t="str">
            <v>BU-903</v>
          </cell>
          <cell r="H1301" t="str">
            <v>A/R SECURITIZATION</v>
          </cell>
          <cell r="I1301" t="str">
            <v>A/R DIST</v>
          </cell>
          <cell r="J1301" t="str">
            <v>A/R DISTRICT - SECURITIZATION</v>
          </cell>
          <cell r="K1301" t="str">
            <v>CORPORATE</v>
          </cell>
          <cell r="L1301" t="str">
            <v>CORPORATE</v>
          </cell>
        </row>
        <row r="1302">
          <cell r="A1302" t="str">
            <v>WD6</v>
          </cell>
          <cell r="B1302" t="str">
            <v>WD6-10-A-AZ-31O-050</v>
          </cell>
          <cell r="C1302">
            <v>1531</v>
          </cell>
          <cell r="D1302">
            <v>6642</v>
          </cell>
          <cell r="F1302" t="str">
            <v>CHEROKEE RUN L/F, INC.</v>
          </cell>
          <cell r="G1302" t="str">
            <v>BU-903</v>
          </cell>
          <cell r="H1302" t="str">
            <v>A/R SECURITIZATION</v>
          </cell>
          <cell r="I1302" t="str">
            <v>A/R DIST</v>
          </cell>
          <cell r="J1302" t="str">
            <v>A/R DISTRICT - SECURITIZATION</v>
          </cell>
          <cell r="K1302" t="str">
            <v>CORPORATE</v>
          </cell>
          <cell r="L1302" t="str">
            <v>CORPORATE</v>
          </cell>
        </row>
        <row r="1303">
          <cell r="A1303" t="str">
            <v>WD7</v>
          </cell>
          <cell r="B1303" t="str">
            <v>WD7-10-A-AZ-32O-050</v>
          </cell>
          <cell r="C1303">
            <v>1532</v>
          </cell>
          <cell r="D1303">
            <v>6643</v>
          </cell>
          <cell r="F1303" t="str">
            <v>WILLIAMS COUNTY LANDFILL, INC.</v>
          </cell>
          <cell r="G1303" t="str">
            <v>BU-903</v>
          </cell>
          <cell r="H1303" t="str">
            <v>A/R SECURITIZATION</v>
          </cell>
          <cell r="I1303" t="str">
            <v>A/R DIST</v>
          </cell>
          <cell r="J1303" t="str">
            <v>A/R DISTRICT - SECURITIZATION</v>
          </cell>
          <cell r="K1303" t="str">
            <v>CORPORATE</v>
          </cell>
          <cell r="L1303" t="str">
            <v>CORPORATE</v>
          </cell>
        </row>
        <row r="1304">
          <cell r="A1304" t="str">
            <v>WD8</v>
          </cell>
          <cell r="B1304" t="str">
            <v>WD8-10-A-AZ-34O-050</v>
          </cell>
          <cell r="C1304">
            <v>1533</v>
          </cell>
          <cell r="D1304">
            <v>6644</v>
          </cell>
          <cell r="F1304" t="str">
            <v>JEFFERSON CITY LANDFILL, LLC</v>
          </cell>
          <cell r="G1304" t="str">
            <v>BU-903</v>
          </cell>
          <cell r="H1304" t="str">
            <v>A/R SECURITIZATION</v>
          </cell>
          <cell r="I1304" t="str">
            <v>A/R DIST</v>
          </cell>
          <cell r="J1304" t="str">
            <v>A/R DISTRICT - SECURITIZATION</v>
          </cell>
          <cell r="K1304" t="str">
            <v>CORPORATE</v>
          </cell>
          <cell r="L1304" t="str">
            <v>CORPORATE</v>
          </cell>
        </row>
        <row r="1305">
          <cell r="A1305" t="str">
            <v>WD9</v>
          </cell>
          <cell r="B1305" t="str">
            <v>WD9-10-A-AZ-36O-050</v>
          </cell>
          <cell r="C1305">
            <v>1534</v>
          </cell>
          <cell r="D1305">
            <v>6645</v>
          </cell>
          <cell r="F1305" t="str">
            <v>ROXANA LANDFILL, INC.</v>
          </cell>
          <cell r="G1305" t="str">
            <v>BU-903</v>
          </cell>
          <cell r="H1305" t="str">
            <v>A/R SECURITIZATION</v>
          </cell>
          <cell r="I1305" t="str">
            <v>A/R DIST</v>
          </cell>
          <cell r="J1305" t="str">
            <v>A/R DISTRICT - SECURITIZATION</v>
          </cell>
          <cell r="K1305" t="str">
            <v>CORPORATE</v>
          </cell>
          <cell r="L1305" t="str">
            <v>CORPORATE</v>
          </cell>
        </row>
        <row r="1306">
          <cell r="A1306" t="str">
            <v>WE0</v>
          </cell>
          <cell r="B1306" t="str">
            <v>WE0-10-A-AZ-38O-050</v>
          </cell>
          <cell r="C1306">
            <v>1535</v>
          </cell>
          <cell r="D1306">
            <v>6646</v>
          </cell>
          <cell r="F1306" t="str">
            <v>ENVIRONMENTAL RECLAMATION COMP</v>
          </cell>
          <cell r="G1306" t="str">
            <v>BU-903</v>
          </cell>
          <cell r="H1306" t="str">
            <v>A/R SECURITIZATION</v>
          </cell>
          <cell r="I1306" t="str">
            <v>A/R DIST</v>
          </cell>
          <cell r="J1306" t="str">
            <v>A/R DISTRICT - SECURITIZATION</v>
          </cell>
          <cell r="K1306" t="str">
            <v>CORPORATE</v>
          </cell>
          <cell r="L1306" t="str">
            <v>CORPORATE</v>
          </cell>
        </row>
        <row r="1307">
          <cell r="A1307" t="str">
            <v>WE1</v>
          </cell>
          <cell r="B1307" t="str">
            <v>WE1-10-A-AZ-39O-050</v>
          </cell>
          <cell r="C1307">
            <v>1536</v>
          </cell>
          <cell r="D1307">
            <v>6647</v>
          </cell>
          <cell r="F1307" t="str">
            <v>BRICKYARD DISP &amp; RECYCLING, IN</v>
          </cell>
          <cell r="G1307" t="str">
            <v>BU-903</v>
          </cell>
          <cell r="H1307" t="str">
            <v>A/R SECURITIZATION</v>
          </cell>
          <cell r="I1307" t="str">
            <v>A/R DIST</v>
          </cell>
          <cell r="J1307" t="str">
            <v>A/R DISTRICT - SECURITIZATION</v>
          </cell>
          <cell r="K1307" t="str">
            <v>CORPORATE</v>
          </cell>
          <cell r="L1307" t="str">
            <v>CORPORATE</v>
          </cell>
        </row>
        <row r="1308">
          <cell r="A1308" t="str">
            <v>WE2</v>
          </cell>
          <cell r="B1308" t="str">
            <v>WE2-10-A-AZ-40O-050</v>
          </cell>
          <cell r="C1308">
            <v>1537</v>
          </cell>
          <cell r="D1308">
            <v>6648</v>
          </cell>
          <cell r="F1308" t="str">
            <v>OKLAHOMA CITY LANDFILL, LLC</v>
          </cell>
          <cell r="G1308" t="str">
            <v>BU-903</v>
          </cell>
          <cell r="H1308" t="str">
            <v>A/R SECURITIZATION</v>
          </cell>
          <cell r="I1308" t="str">
            <v>A/R DIST</v>
          </cell>
          <cell r="J1308" t="str">
            <v>A/R DISTRICT - SECURITIZATION</v>
          </cell>
          <cell r="K1308" t="str">
            <v>CORPORATE</v>
          </cell>
          <cell r="L1308" t="str">
            <v>CORPORATE</v>
          </cell>
        </row>
        <row r="1309">
          <cell r="A1309" t="str">
            <v>WE3</v>
          </cell>
          <cell r="B1309" t="str">
            <v>WE3-10-A-AZ-44O-050</v>
          </cell>
          <cell r="C1309">
            <v>1538</v>
          </cell>
          <cell r="D1309">
            <v>6649</v>
          </cell>
          <cell r="F1309" t="str">
            <v>LEMONS LANDFILL, LLC</v>
          </cell>
          <cell r="G1309" t="str">
            <v>BU-903</v>
          </cell>
          <cell r="H1309" t="str">
            <v>A/R SECURITIZATION</v>
          </cell>
          <cell r="I1309" t="str">
            <v>A/R DIST</v>
          </cell>
          <cell r="J1309" t="str">
            <v>A/R DISTRICT - SECURITIZATION</v>
          </cell>
          <cell r="K1309" t="str">
            <v>CORPORATE</v>
          </cell>
          <cell r="L1309" t="str">
            <v>CORPORATE</v>
          </cell>
        </row>
        <row r="1310">
          <cell r="A1310" t="str">
            <v>WE4</v>
          </cell>
          <cell r="B1310" t="str">
            <v>WE4-10-A-AZ-45O-050</v>
          </cell>
          <cell r="C1310">
            <v>1539</v>
          </cell>
          <cell r="D1310">
            <v>6650</v>
          </cell>
          <cell r="F1310" t="str">
            <v>BUTLER COUNTY LANDFILL, LLC</v>
          </cell>
          <cell r="G1310" t="str">
            <v>BU-903</v>
          </cell>
          <cell r="H1310" t="str">
            <v>A/R SECURITIZATION</v>
          </cell>
          <cell r="I1310" t="str">
            <v>A/R DIST</v>
          </cell>
          <cell r="J1310" t="str">
            <v>A/R DISTRICT - SECURITIZATION</v>
          </cell>
          <cell r="K1310" t="str">
            <v>CORPORATE</v>
          </cell>
          <cell r="L1310" t="str">
            <v>CORPORATE</v>
          </cell>
        </row>
        <row r="1311">
          <cell r="A1311" t="str">
            <v>WE5</v>
          </cell>
          <cell r="B1311" t="str">
            <v>WE5-10-A-AZ-48O-050</v>
          </cell>
          <cell r="C1311">
            <v>1540</v>
          </cell>
          <cell r="D1311">
            <v>6651</v>
          </cell>
          <cell r="F1311" t="str">
            <v>SHOW-ME LANDFILL, LLC</v>
          </cell>
          <cell r="G1311" t="str">
            <v>BU-903</v>
          </cell>
          <cell r="H1311" t="str">
            <v>A/R SECURITIZATION</v>
          </cell>
          <cell r="I1311" t="str">
            <v>A/R DIST</v>
          </cell>
          <cell r="J1311" t="str">
            <v>A/R DISTRICT - SECURITIZATION</v>
          </cell>
          <cell r="K1311" t="str">
            <v>CORPORATE</v>
          </cell>
          <cell r="L1311" t="str">
            <v>CORPORATE</v>
          </cell>
        </row>
        <row r="1312">
          <cell r="A1312" t="str">
            <v>WE6</v>
          </cell>
          <cell r="B1312" t="str">
            <v>WE6-10-A-AZ-51O-050</v>
          </cell>
          <cell r="C1312">
            <v>1541</v>
          </cell>
          <cell r="D1312">
            <v>6652</v>
          </cell>
          <cell r="F1312" t="str">
            <v>BRUNSWICK WASTE MANAGEMENT FAC</v>
          </cell>
          <cell r="G1312" t="str">
            <v>BU-903</v>
          </cell>
          <cell r="H1312" t="str">
            <v>A/R SECURITIZATION</v>
          </cell>
          <cell r="I1312" t="str">
            <v>A/R DIST</v>
          </cell>
          <cell r="J1312" t="str">
            <v>A/R DISTRICT - SECURITIZATION</v>
          </cell>
          <cell r="K1312" t="str">
            <v>CORPORATE</v>
          </cell>
          <cell r="L1312" t="str">
            <v>CORPORATE</v>
          </cell>
        </row>
        <row r="1313">
          <cell r="A1313" t="str">
            <v>WE7</v>
          </cell>
          <cell r="B1313" t="str">
            <v>WE7-10-A-AZ-52O-050</v>
          </cell>
          <cell r="C1313">
            <v>1542</v>
          </cell>
          <cell r="D1313">
            <v>6653</v>
          </cell>
          <cell r="F1313" t="str">
            <v>CHAMBERS DEVELOPMENT OF NC, IN</v>
          </cell>
          <cell r="G1313" t="str">
            <v>BU-903</v>
          </cell>
          <cell r="H1313" t="str">
            <v>A/R SECURITIZATION</v>
          </cell>
          <cell r="I1313" t="str">
            <v>A/R DIST</v>
          </cell>
          <cell r="J1313" t="str">
            <v>A/R DISTRICT - SECURITIZATION</v>
          </cell>
          <cell r="K1313" t="str">
            <v>CORPORATE</v>
          </cell>
          <cell r="L1313" t="str">
            <v>CORPORATE</v>
          </cell>
        </row>
        <row r="1314">
          <cell r="A1314" t="str">
            <v>WE8</v>
          </cell>
          <cell r="B1314" t="str">
            <v>WE8-10-A-AZ-53O-050</v>
          </cell>
          <cell r="C1314">
            <v>1543</v>
          </cell>
          <cell r="D1314">
            <v>6654</v>
          </cell>
          <cell r="F1314" t="str">
            <v>LEE COUNTY LANDFILL SC, LLC</v>
          </cell>
          <cell r="G1314" t="str">
            <v>BU-903</v>
          </cell>
          <cell r="H1314" t="str">
            <v>A/R SECURITIZATION</v>
          </cell>
          <cell r="I1314" t="str">
            <v>A/R DIST</v>
          </cell>
          <cell r="J1314" t="str">
            <v>A/R DISTRICT - SECURITIZATION</v>
          </cell>
          <cell r="K1314" t="str">
            <v>CORPORATE</v>
          </cell>
          <cell r="L1314" t="str">
            <v>CORPORATE</v>
          </cell>
        </row>
        <row r="1315">
          <cell r="A1315" t="str">
            <v>WE9</v>
          </cell>
          <cell r="B1315" t="str">
            <v>WE9-10-A-AZ-55O-050</v>
          </cell>
          <cell r="C1315">
            <v>1544</v>
          </cell>
          <cell r="D1315">
            <v>6655</v>
          </cell>
          <cell r="F1315" t="str">
            <v>PINE-HILL FARMS LANDFILL TX, L</v>
          </cell>
          <cell r="G1315" t="str">
            <v>BU-903</v>
          </cell>
          <cell r="H1315" t="str">
            <v>A/R SECURITIZATION</v>
          </cell>
          <cell r="I1315" t="str">
            <v>A/R DIST</v>
          </cell>
          <cell r="J1315" t="str">
            <v>A/R DISTRICT - SECURITIZATION</v>
          </cell>
          <cell r="K1315" t="str">
            <v>CORPORATE</v>
          </cell>
          <cell r="L1315" t="str">
            <v>CORPORATE</v>
          </cell>
        </row>
        <row r="1316">
          <cell r="A1316" t="str">
            <v>WF0</v>
          </cell>
          <cell r="B1316" t="str">
            <v>WF0-10-A-AZ-57O-050</v>
          </cell>
          <cell r="C1316">
            <v>1545</v>
          </cell>
          <cell r="D1316">
            <v>6656</v>
          </cell>
          <cell r="F1316" t="str">
            <v>ELLIS COUNTY LANDFILL TX, LP</v>
          </cell>
          <cell r="G1316" t="str">
            <v>BU-903</v>
          </cell>
          <cell r="H1316" t="str">
            <v>A/R SECURITIZATION</v>
          </cell>
          <cell r="I1316" t="str">
            <v>A/R DIST</v>
          </cell>
          <cell r="J1316" t="str">
            <v>A/R DISTRICT - SECURITIZATION</v>
          </cell>
          <cell r="K1316" t="str">
            <v>CORPORATE</v>
          </cell>
          <cell r="L1316" t="str">
            <v>CORPORATE</v>
          </cell>
        </row>
        <row r="1317">
          <cell r="A1317" t="str">
            <v>WF1</v>
          </cell>
          <cell r="B1317" t="str">
            <v>WF1-10-A-AZ-62O-050</v>
          </cell>
          <cell r="C1317">
            <v>1546</v>
          </cell>
          <cell r="D1317">
            <v>6657</v>
          </cell>
          <cell r="F1317" t="str">
            <v>APACHE JUNCTION LF CORP.</v>
          </cell>
          <cell r="G1317" t="str">
            <v>BU-903</v>
          </cell>
          <cell r="H1317" t="str">
            <v>A/R SECURITIZATION</v>
          </cell>
          <cell r="I1317" t="str">
            <v>A/R DIST</v>
          </cell>
          <cell r="J1317" t="str">
            <v>A/R DISTRICT - SECURITIZATION</v>
          </cell>
          <cell r="K1317" t="str">
            <v>CORPORATE</v>
          </cell>
          <cell r="L1317" t="str">
            <v>CORPORATE</v>
          </cell>
        </row>
        <row r="1318">
          <cell r="A1318" t="str">
            <v>WF2</v>
          </cell>
          <cell r="B1318" t="str">
            <v>WF2-10-A-AZ-63O-050</v>
          </cell>
          <cell r="C1318">
            <v>1547</v>
          </cell>
          <cell r="D1318">
            <v>6658</v>
          </cell>
          <cell r="F1318" t="str">
            <v>AWI ARIZONA, INC</v>
          </cell>
          <cell r="G1318" t="str">
            <v>BU-903</v>
          </cell>
          <cell r="H1318" t="str">
            <v>A/R SECURITIZATION</v>
          </cell>
          <cell r="I1318" t="str">
            <v>A/R DIST</v>
          </cell>
          <cell r="J1318" t="str">
            <v>A/R DISTRICT - SECURITIZATION</v>
          </cell>
          <cell r="K1318" t="str">
            <v>CORPORATE</v>
          </cell>
          <cell r="L1318" t="str">
            <v>CORPORATE</v>
          </cell>
        </row>
        <row r="1319">
          <cell r="A1319" t="str">
            <v>WF3</v>
          </cell>
          <cell r="B1319" t="str">
            <v>WF3-10-A-AZ-64O-050</v>
          </cell>
          <cell r="C1319">
            <v>1548</v>
          </cell>
          <cell r="D1319">
            <v>6659</v>
          </cell>
          <cell r="F1319" t="str">
            <v>SYCAMORE LANDFILL, INC</v>
          </cell>
          <cell r="G1319" t="str">
            <v>BU-903</v>
          </cell>
          <cell r="H1319" t="str">
            <v>A/R SECURITIZATION</v>
          </cell>
          <cell r="I1319" t="str">
            <v>A/R DIST</v>
          </cell>
          <cell r="J1319" t="str">
            <v>A/R DISTRICT - SECURITIZATION</v>
          </cell>
          <cell r="K1319" t="str">
            <v>CORPORATE</v>
          </cell>
          <cell r="L1319" t="str">
            <v>CORPORATE</v>
          </cell>
        </row>
        <row r="1320">
          <cell r="A1320" t="str">
            <v>WF4</v>
          </cell>
          <cell r="B1320" t="str">
            <v>WF4-10-A-AZ-65O-050</v>
          </cell>
          <cell r="C1320">
            <v>1549</v>
          </cell>
          <cell r="D1320">
            <v>6660</v>
          </cell>
          <cell r="F1320" t="str">
            <v>OTAY LANDFILL, INC</v>
          </cell>
          <cell r="G1320" t="str">
            <v>BU-903</v>
          </cell>
          <cell r="H1320" t="str">
            <v>A/R SECURITIZATION</v>
          </cell>
          <cell r="I1320" t="str">
            <v>A/R DIST</v>
          </cell>
          <cell r="J1320" t="str">
            <v>A/R DISTRICT - SECURITIZATION</v>
          </cell>
          <cell r="K1320" t="str">
            <v>CORPORATE</v>
          </cell>
          <cell r="L1320" t="str">
            <v>CORPORATE</v>
          </cell>
        </row>
        <row r="1321">
          <cell r="A1321" t="str">
            <v>WF5</v>
          </cell>
          <cell r="B1321" t="str">
            <v>WF5-10-A-AZ-66O-050</v>
          </cell>
          <cell r="C1321">
            <v>1550</v>
          </cell>
          <cell r="D1321">
            <v>6661</v>
          </cell>
          <cell r="F1321" t="str">
            <v>RAMONA  LANDFILL, INC</v>
          </cell>
          <cell r="G1321" t="str">
            <v>BU-903</v>
          </cell>
          <cell r="H1321" t="str">
            <v>A/R SECURITIZATION</v>
          </cell>
          <cell r="I1321" t="str">
            <v>A/R DIST</v>
          </cell>
          <cell r="J1321" t="str">
            <v>A/R DISTRICT - SECURITIZATION</v>
          </cell>
          <cell r="K1321" t="str">
            <v>CORPORATE</v>
          </cell>
          <cell r="L1321" t="str">
            <v>CORPORATE</v>
          </cell>
        </row>
        <row r="1322">
          <cell r="A1322" t="str">
            <v>WF6</v>
          </cell>
          <cell r="B1322" t="str">
            <v>WF6-10-A-AZ-67O-050</v>
          </cell>
          <cell r="C1322">
            <v>1551</v>
          </cell>
          <cell r="D1322">
            <v>6662</v>
          </cell>
          <cell r="F1322" t="str">
            <v>BORREGO LANDFILL, INC</v>
          </cell>
          <cell r="G1322" t="str">
            <v>BU-903</v>
          </cell>
          <cell r="H1322" t="str">
            <v>A/R SECURITIZATION</v>
          </cell>
          <cell r="I1322" t="str">
            <v>A/R DIST</v>
          </cell>
          <cell r="J1322" t="str">
            <v>A/R DISTRICT - SECURITIZATION</v>
          </cell>
          <cell r="K1322" t="str">
            <v>CORPORATE</v>
          </cell>
          <cell r="L1322" t="str">
            <v>CORPORATE</v>
          </cell>
        </row>
        <row r="1323">
          <cell r="A1323" t="str">
            <v>WF7</v>
          </cell>
          <cell r="B1323" t="str">
            <v>WF7-10-A-AZ-69O-050</v>
          </cell>
          <cell r="C1323">
            <v>1552</v>
          </cell>
          <cell r="D1323">
            <v>6663</v>
          </cell>
          <cell r="F1323" t="str">
            <v>ANDERSON REGIONAL LF, LLC</v>
          </cell>
          <cell r="G1323" t="str">
            <v>BU-903</v>
          </cell>
          <cell r="H1323" t="str">
            <v>A/R SECURITIZATION</v>
          </cell>
          <cell r="I1323" t="str">
            <v>A/R DIST</v>
          </cell>
          <cell r="J1323" t="str">
            <v>A/R DISTRICT - SECURITIZATION</v>
          </cell>
          <cell r="K1323" t="str">
            <v>CORPORATE</v>
          </cell>
          <cell r="L1323" t="str">
            <v>CORPORATE</v>
          </cell>
        </row>
        <row r="1324">
          <cell r="A1324" t="str">
            <v>WF8</v>
          </cell>
          <cell r="B1324" t="str">
            <v>WF8-10-A-AZ-70O-050</v>
          </cell>
          <cell r="C1324">
            <v>1553</v>
          </cell>
          <cell r="D1324">
            <v>6664</v>
          </cell>
          <cell r="F1324" t="str">
            <v>ECDC ENVIRONMENTAL, LC</v>
          </cell>
          <cell r="G1324" t="str">
            <v>BU-903</v>
          </cell>
          <cell r="H1324" t="str">
            <v>A/R SECURITIZATION</v>
          </cell>
          <cell r="I1324" t="str">
            <v>A/R DIST</v>
          </cell>
          <cell r="J1324" t="str">
            <v>A/R DISTRICT - SECURITIZATION</v>
          </cell>
          <cell r="K1324" t="str">
            <v>CORPORATE</v>
          </cell>
          <cell r="L1324" t="str">
            <v>CORPORATE</v>
          </cell>
        </row>
        <row r="1325">
          <cell r="A1325" t="str">
            <v>WF9</v>
          </cell>
          <cell r="B1325" t="str">
            <v>WF9-10-A-AZ-72O-050</v>
          </cell>
          <cell r="C1325">
            <v>1554</v>
          </cell>
          <cell r="D1325">
            <v>6665</v>
          </cell>
          <cell r="F1325" t="str">
            <v>REGIONAL DISPOSAL COMPANY</v>
          </cell>
          <cell r="G1325" t="str">
            <v>BU-903</v>
          </cell>
          <cell r="H1325" t="str">
            <v>A/R SECURITIZATION</v>
          </cell>
          <cell r="I1325" t="str">
            <v>A/R DIST</v>
          </cell>
          <cell r="J1325" t="str">
            <v>A/R DISTRICT - SECURITIZATION</v>
          </cell>
          <cell r="K1325" t="str">
            <v>CORPORATE</v>
          </cell>
          <cell r="L1325" t="str">
            <v>CORPORATE</v>
          </cell>
        </row>
        <row r="1326">
          <cell r="A1326" t="str">
            <v>WG0</v>
          </cell>
          <cell r="B1326" t="str">
            <v>WG0-10-A-AZ-74O-050</v>
          </cell>
          <cell r="C1326">
            <v>1555</v>
          </cell>
          <cell r="D1326">
            <v>6666</v>
          </cell>
          <cell r="F1326" t="str">
            <v>DINVERNO, INC</v>
          </cell>
          <cell r="G1326" t="str">
            <v>BU-903</v>
          </cell>
          <cell r="H1326" t="str">
            <v>A/R SECURITIZATION</v>
          </cell>
          <cell r="I1326" t="str">
            <v>A/R DIST</v>
          </cell>
          <cell r="J1326" t="str">
            <v>A/R DISTRICT - SECURITIZATION</v>
          </cell>
          <cell r="K1326" t="str">
            <v>CORPORATE</v>
          </cell>
          <cell r="L1326" t="str">
            <v>CORPORATE</v>
          </cell>
        </row>
        <row r="1327">
          <cell r="A1327" t="str">
            <v>WG1</v>
          </cell>
          <cell r="B1327" t="str">
            <v>WG1-10-A-AZ-85O-050</v>
          </cell>
          <cell r="C1327">
            <v>1556</v>
          </cell>
          <cell r="D1327">
            <v>6667</v>
          </cell>
          <cell r="F1327" t="str">
            <v>FORWARD, INC.</v>
          </cell>
          <cell r="G1327" t="str">
            <v>BU-903</v>
          </cell>
          <cell r="H1327" t="str">
            <v>A/R SECURITIZATION</v>
          </cell>
          <cell r="I1327" t="str">
            <v>A/R DIST</v>
          </cell>
          <cell r="J1327" t="str">
            <v>A/R DISTRICT - SECURITIZATION</v>
          </cell>
          <cell r="K1327" t="str">
            <v>CORPORATE</v>
          </cell>
          <cell r="L1327" t="str">
            <v>CORPORATE</v>
          </cell>
        </row>
        <row r="1328">
          <cell r="A1328" t="str">
            <v>WG2</v>
          </cell>
          <cell r="B1328" t="str">
            <v>WG2-10-A-AZ-89O-050</v>
          </cell>
          <cell r="C1328">
            <v>1557</v>
          </cell>
          <cell r="D1328">
            <v>6668</v>
          </cell>
          <cell r="F1328" t="str">
            <v>PLEASANT OAKS L/F TX, LP</v>
          </cell>
          <cell r="G1328" t="str">
            <v>BU-903</v>
          </cell>
          <cell r="H1328" t="str">
            <v>A/R SECURITIZATION</v>
          </cell>
          <cell r="I1328" t="str">
            <v>A/R DIST</v>
          </cell>
          <cell r="J1328" t="str">
            <v>A/R DISTRICT - SECURITIZATION</v>
          </cell>
          <cell r="K1328" t="str">
            <v>CORPORATE</v>
          </cell>
          <cell r="L1328" t="str">
            <v>CORPORATE</v>
          </cell>
        </row>
        <row r="1329">
          <cell r="A1329" t="str">
            <v>WG3</v>
          </cell>
          <cell r="B1329" t="str">
            <v>WG3-10-A-AZ-92O-050</v>
          </cell>
          <cell r="C1329">
            <v>1558</v>
          </cell>
          <cell r="D1329">
            <v>6669</v>
          </cell>
          <cell r="F1329" t="str">
            <v>RABANCO, LTD</v>
          </cell>
          <cell r="G1329" t="str">
            <v>BU-903</v>
          </cell>
          <cell r="H1329" t="str">
            <v>A/R SECURITIZATION</v>
          </cell>
          <cell r="I1329" t="str">
            <v>A/R DIST</v>
          </cell>
          <cell r="J1329" t="str">
            <v>A/R DISTRICT - SECURITIZATION</v>
          </cell>
          <cell r="K1329" t="str">
            <v>CORPORATE</v>
          </cell>
          <cell r="L1329" t="str">
            <v>CORPORATE</v>
          </cell>
        </row>
        <row r="1330">
          <cell r="A1330" t="str">
            <v>WG5</v>
          </cell>
          <cell r="B1330" t="str">
            <v>WG5-10-A-AZ-1EO-050</v>
          </cell>
          <cell r="C1330">
            <v>1559</v>
          </cell>
          <cell r="D1330">
            <v>6670</v>
          </cell>
          <cell r="F1330" t="str">
            <v>GOLDEN TRIANGLE L/F TX, LP</v>
          </cell>
          <cell r="G1330" t="str">
            <v>BU-903</v>
          </cell>
          <cell r="H1330" t="str">
            <v>A/R SECURITIZATION</v>
          </cell>
          <cell r="I1330" t="str">
            <v>A/R DIST</v>
          </cell>
          <cell r="J1330" t="str">
            <v>A/R DISTRICT - SECURITIZATION</v>
          </cell>
          <cell r="K1330" t="str">
            <v>CORPORATE</v>
          </cell>
          <cell r="L1330" t="str">
            <v>CORPORATE</v>
          </cell>
        </row>
        <row r="1331">
          <cell r="A1331" t="str">
            <v>WG6</v>
          </cell>
          <cell r="B1331" t="str">
            <v>WG6-10-A-AZ-1GO-050</v>
          </cell>
          <cell r="C1331">
            <v>1560</v>
          </cell>
          <cell r="D1331">
            <v>6671</v>
          </cell>
          <cell r="F1331" t="str">
            <v>ILLINOIS VALLEY RECYCLING, INC</v>
          </cell>
          <cell r="G1331" t="str">
            <v>BU-903</v>
          </cell>
          <cell r="H1331" t="str">
            <v>A/R SECURITIZATION</v>
          </cell>
          <cell r="I1331" t="str">
            <v>A/R DIST</v>
          </cell>
          <cell r="J1331" t="str">
            <v>A/R DISTRICT - SECURITIZATION</v>
          </cell>
          <cell r="K1331" t="str">
            <v>CORPORATE</v>
          </cell>
          <cell r="L1331" t="str">
            <v>CORPORATE</v>
          </cell>
        </row>
        <row r="1332">
          <cell r="A1332" t="str">
            <v>WG7</v>
          </cell>
          <cell r="B1332" t="str">
            <v>WG7-10-A-AZ-1KO-050</v>
          </cell>
          <cell r="C1332">
            <v>1561</v>
          </cell>
          <cell r="D1332">
            <v>6672</v>
          </cell>
          <cell r="F1332" t="str">
            <v>EL CENTRO LANDFILL, LP</v>
          </cell>
          <cell r="G1332" t="str">
            <v>BU-903</v>
          </cell>
          <cell r="H1332" t="str">
            <v>A/R SECURITIZATION</v>
          </cell>
          <cell r="I1332" t="str">
            <v>A/R DIST</v>
          </cell>
          <cell r="J1332" t="str">
            <v>A/R DISTRICT - SECURITIZATION</v>
          </cell>
          <cell r="K1332" t="str">
            <v>CORPORATE</v>
          </cell>
          <cell r="L1332" t="str">
            <v>CORPORATE</v>
          </cell>
        </row>
        <row r="1333">
          <cell r="A1333" t="str">
            <v>WG8</v>
          </cell>
          <cell r="B1333" t="str">
            <v>WG8-10-A-AZ-1LO-050</v>
          </cell>
          <cell r="C1333">
            <v>1562</v>
          </cell>
          <cell r="D1333">
            <v>6673</v>
          </cell>
          <cell r="F1333" t="str">
            <v xml:space="preserve"> LOOP TRANSFER, INC</v>
          </cell>
          <cell r="G1333" t="str">
            <v>BU-903</v>
          </cell>
          <cell r="H1333" t="str">
            <v>A/R SECURITIZATION</v>
          </cell>
          <cell r="I1333" t="str">
            <v>A/R DIST</v>
          </cell>
          <cell r="J1333" t="str">
            <v>A/R DISTRICT - SECURITIZATION</v>
          </cell>
          <cell r="K1333" t="str">
            <v>CORPORATE</v>
          </cell>
          <cell r="L1333" t="str">
            <v>CORPORATE</v>
          </cell>
        </row>
        <row r="1334">
          <cell r="A1334" t="str">
            <v>WG9</v>
          </cell>
          <cell r="B1334" t="str">
            <v>WG9-10-A-AZ-1NO-050</v>
          </cell>
          <cell r="C1334">
            <v>1563</v>
          </cell>
          <cell r="D1334">
            <v>6674</v>
          </cell>
          <cell r="F1334" t="str">
            <v>GULF WEST LANDFILL TX, LP</v>
          </cell>
          <cell r="G1334" t="str">
            <v>BU-903</v>
          </cell>
          <cell r="H1334" t="str">
            <v>A/R SECURITIZATION</v>
          </cell>
          <cell r="I1334" t="str">
            <v>A/R DIST</v>
          </cell>
          <cell r="J1334" t="str">
            <v>A/R DISTRICT - SECURITIZATION</v>
          </cell>
          <cell r="K1334" t="str">
            <v>CORPORATE</v>
          </cell>
          <cell r="L1334" t="str">
            <v>CORPORATE</v>
          </cell>
        </row>
        <row r="1335">
          <cell r="A1335" t="str">
            <v>WH0</v>
          </cell>
          <cell r="B1335" t="str">
            <v>WH0-10-A-AZ-1PO-050</v>
          </cell>
          <cell r="C1335">
            <v>1564</v>
          </cell>
          <cell r="D1335">
            <v>6675</v>
          </cell>
          <cell r="F1335" t="str">
            <v>ITASCA LANDFILL TX, LP</v>
          </cell>
          <cell r="G1335" t="str">
            <v>BU-903</v>
          </cell>
          <cell r="H1335" t="str">
            <v>A/R SECURITIZATION</v>
          </cell>
          <cell r="I1335" t="str">
            <v>A/R DIST</v>
          </cell>
          <cell r="J1335" t="str">
            <v>A/R DISTRICT - SECURITIZATION</v>
          </cell>
          <cell r="K1335" t="str">
            <v>CORPORATE</v>
          </cell>
          <cell r="L1335" t="str">
            <v>CORPORATE</v>
          </cell>
        </row>
        <row r="1336">
          <cell r="A1336" t="str">
            <v>WH1</v>
          </cell>
          <cell r="B1336" t="str">
            <v>WH1-10-A-AZ-1QO-050</v>
          </cell>
          <cell r="C1336">
            <v>1565</v>
          </cell>
          <cell r="D1336">
            <v>6676</v>
          </cell>
          <cell r="F1336" t="str">
            <v>KERRVILLE LANDFILL TX, LP</v>
          </cell>
          <cell r="G1336" t="str">
            <v>BU-903</v>
          </cell>
          <cell r="H1336" t="str">
            <v>A/R SECURITIZATION</v>
          </cell>
          <cell r="I1336" t="str">
            <v>A/R DIST</v>
          </cell>
          <cell r="J1336" t="str">
            <v>A/R DISTRICT - SECURITIZATION</v>
          </cell>
          <cell r="K1336" t="str">
            <v>CORPORATE</v>
          </cell>
          <cell r="L1336" t="str">
            <v>CORPORATE</v>
          </cell>
        </row>
        <row r="1337">
          <cell r="A1337" t="str">
            <v>WH2</v>
          </cell>
          <cell r="B1337" t="str">
            <v>WH2-10-A-AZ-1RO-050</v>
          </cell>
          <cell r="C1337">
            <v>1566</v>
          </cell>
          <cell r="D1337">
            <v>6677</v>
          </cell>
          <cell r="F1337" t="str">
            <v>LEWISVILLE LANDFILL TX. LP</v>
          </cell>
          <cell r="G1337" t="str">
            <v>BU-903</v>
          </cell>
          <cell r="H1337" t="str">
            <v>A/R SECURITIZATION</v>
          </cell>
          <cell r="I1337" t="str">
            <v>A/R DIST</v>
          </cell>
          <cell r="J1337" t="str">
            <v>A/R DISTRICT - SECURITIZATION</v>
          </cell>
          <cell r="K1337" t="str">
            <v>CORPORATE</v>
          </cell>
          <cell r="L1337" t="str">
            <v>CORPORATE</v>
          </cell>
        </row>
        <row r="1338">
          <cell r="A1338" t="str">
            <v>WH3</v>
          </cell>
          <cell r="B1338" t="str">
            <v>WH3-10-A-AZ-1SO-050</v>
          </cell>
          <cell r="C1338">
            <v>1567</v>
          </cell>
          <cell r="D1338">
            <v>6678</v>
          </cell>
          <cell r="F1338" t="str">
            <v>MCCARTY ROAD LANDFILL TX, LP</v>
          </cell>
          <cell r="G1338" t="str">
            <v>BU-903</v>
          </cell>
          <cell r="H1338" t="str">
            <v>A/R SECURITIZATION</v>
          </cell>
          <cell r="I1338" t="str">
            <v>A/R DIST</v>
          </cell>
          <cell r="J1338" t="str">
            <v>A/R DISTRICT - SECURITIZATION</v>
          </cell>
          <cell r="K1338" t="str">
            <v>CORPORATE</v>
          </cell>
          <cell r="L1338" t="str">
            <v>CORPORATE</v>
          </cell>
        </row>
        <row r="1339">
          <cell r="A1339" t="str">
            <v>WH4</v>
          </cell>
          <cell r="B1339" t="str">
            <v>WH4-10-A-AZ-1TO-050</v>
          </cell>
          <cell r="C1339">
            <v>1568</v>
          </cell>
          <cell r="D1339">
            <v>6679</v>
          </cell>
          <cell r="F1339" t="str">
            <v>VICTORIA LANDFILL TX, LP</v>
          </cell>
          <cell r="G1339" t="str">
            <v>BU-903</v>
          </cell>
          <cell r="H1339" t="str">
            <v>A/R SECURITIZATION</v>
          </cell>
          <cell r="I1339" t="str">
            <v>A/R DIST</v>
          </cell>
          <cell r="J1339" t="str">
            <v>A/R DISTRICT - SECURITIZATION</v>
          </cell>
          <cell r="K1339" t="str">
            <v>CORPORATE</v>
          </cell>
          <cell r="L1339" t="str">
            <v>CORPORATE</v>
          </cell>
        </row>
        <row r="1340">
          <cell r="A1340" t="str">
            <v>WH5</v>
          </cell>
          <cell r="B1340" t="str">
            <v>WH5-10-A-AZ-1WO-050</v>
          </cell>
          <cell r="C1340">
            <v>1569</v>
          </cell>
          <cell r="D1340">
            <v>6680</v>
          </cell>
          <cell r="F1340" t="str">
            <v>LOOP RECYCLING, INC</v>
          </cell>
          <cell r="G1340" t="str">
            <v>BU-903</v>
          </cell>
          <cell r="H1340" t="str">
            <v>A/R SECURITIZATION</v>
          </cell>
          <cell r="I1340" t="str">
            <v>A/R DIST</v>
          </cell>
          <cell r="J1340" t="str">
            <v>A/R DISTRICT - SECURITIZATION</v>
          </cell>
          <cell r="K1340" t="str">
            <v>CORPORATE</v>
          </cell>
          <cell r="L1340" t="str">
            <v>CORPORATE</v>
          </cell>
        </row>
        <row r="1341">
          <cell r="A1341" t="str">
            <v>WH6</v>
          </cell>
          <cell r="B1341" t="str">
            <v>WH6-10-A-AZ-1XO-050</v>
          </cell>
          <cell r="C1341">
            <v>1570</v>
          </cell>
          <cell r="D1341">
            <v>6681</v>
          </cell>
          <cell r="F1341" t="str">
            <v>CAMELOT LANDFILL TX, LP</v>
          </cell>
          <cell r="G1341" t="str">
            <v>BU-903</v>
          </cell>
          <cell r="H1341" t="str">
            <v>A/R SECURITIZATION</v>
          </cell>
          <cell r="I1341" t="str">
            <v>A/R DIST</v>
          </cell>
          <cell r="J1341" t="str">
            <v>A/R DISTRICT - SECURITIZATION</v>
          </cell>
          <cell r="K1341" t="str">
            <v>CORPORATE</v>
          </cell>
          <cell r="L1341" t="str">
            <v>CORPORATE</v>
          </cell>
        </row>
        <row r="1342">
          <cell r="A1342" t="str">
            <v>WH7</v>
          </cell>
          <cell r="B1342" t="str">
            <v>WH7-10-A-AZ-2BO-050</v>
          </cell>
          <cell r="C1342">
            <v>1571</v>
          </cell>
          <cell r="D1342">
            <v>6682</v>
          </cell>
          <cell r="F1342" t="str">
            <v>ADS OF ILLINOIS, INC</v>
          </cell>
          <cell r="G1342" t="str">
            <v>BU-903</v>
          </cell>
          <cell r="H1342" t="str">
            <v>A/R SECURITIZATION</v>
          </cell>
          <cell r="I1342" t="str">
            <v>A/R DIST</v>
          </cell>
          <cell r="J1342" t="str">
            <v>A/R DISTRICT - SECURITIZATION</v>
          </cell>
          <cell r="K1342" t="str">
            <v>CORPORATE</v>
          </cell>
          <cell r="L1342" t="str">
            <v>CORPORATE</v>
          </cell>
        </row>
        <row r="1343">
          <cell r="A1343" t="str">
            <v>WH8</v>
          </cell>
          <cell r="B1343" t="str">
            <v>WH8-10-A-AZ-2DO-050</v>
          </cell>
          <cell r="C1343">
            <v>1572</v>
          </cell>
          <cell r="D1343">
            <v>6683</v>
          </cell>
          <cell r="F1343" t="str">
            <v>STANDARD ENVIROMENTAL SV, INC</v>
          </cell>
          <cell r="G1343" t="str">
            <v>BU-903</v>
          </cell>
          <cell r="H1343" t="str">
            <v>A/R SECURITIZATION</v>
          </cell>
          <cell r="I1343" t="str">
            <v>A/R DIST</v>
          </cell>
          <cell r="J1343" t="str">
            <v>A/R DISTRICT - SECURITIZATION</v>
          </cell>
          <cell r="K1343" t="str">
            <v>CORPORATE</v>
          </cell>
          <cell r="L1343" t="str">
            <v>CORPORATE</v>
          </cell>
        </row>
        <row r="1344">
          <cell r="A1344" t="str">
            <v>WH9</v>
          </cell>
          <cell r="B1344" t="str">
            <v>WH9-10-A-AZ-2KO-050</v>
          </cell>
          <cell r="C1344">
            <v>1573</v>
          </cell>
          <cell r="D1344">
            <v>6684</v>
          </cell>
          <cell r="F1344" t="str">
            <v>ENVOTECH - ILLINOIS, LLC</v>
          </cell>
          <cell r="G1344" t="str">
            <v>BU-903</v>
          </cell>
          <cell r="H1344" t="str">
            <v>A/R SECURITIZATION</v>
          </cell>
          <cell r="I1344" t="str">
            <v>A/R DIST</v>
          </cell>
          <cell r="J1344" t="str">
            <v>A/R DISTRICT - SECURITIZATION</v>
          </cell>
          <cell r="K1344" t="str">
            <v>CORPORATE</v>
          </cell>
          <cell r="L1344" t="str">
            <v>CORPORATE</v>
          </cell>
        </row>
        <row r="1345">
          <cell r="A1345" t="str">
            <v>WI0</v>
          </cell>
          <cell r="B1345" t="str">
            <v>WI0-10-A-AZ-6RO-050</v>
          </cell>
          <cell r="C1345">
            <v>1574</v>
          </cell>
          <cell r="D1345">
            <v>6685</v>
          </cell>
          <cell r="F1345" t="str">
            <v>Albany-Lebanon Sanitation,Inc.</v>
          </cell>
          <cell r="G1345" t="str">
            <v>BU-903</v>
          </cell>
          <cell r="H1345" t="str">
            <v>A/R SECURITIZATION</v>
          </cell>
          <cell r="I1345" t="str">
            <v>A/R DIST</v>
          </cell>
          <cell r="J1345" t="str">
            <v>A/R DISTRICT - SECURITIZATION</v>
          </cell>
          <cell r="K1345" t="str">
            <v>CORPORATE</v>
          </cell>
          <cell r="L1345" t="str">
            <v>CORPORATE</v>
          </cell>
        </row>
        <row r="1346">
          <cell r="A1346" t="str">
            <v>WI1</v>
          </cell>
          <cell r="B1346" t="str">
            <v>WI1-10-A-AZ-06O-050</v>
          </cell>
          <cell r="C1346">
            <v>1575</v>
          </cell>
          <cell r="D1346">
            <v>6686</v>
          </cell>
          <cell r="F1346" t="str">
            <v>Allied Services, LLC</v>
          </cell>
          <cell r="G1346" t="str">
            <v>BU-903</v>
          </cell>
          <cell r="H1346" t="str">
            <v>A/R SECURITIZATION</v>
          </cell>
          <cell r="I1346" t="str">
            <v>A/R DIST</v>
          </cell>
          <cell r="J1346" t="str">
            <v>A/R DISTRICT - SECURITIZATION</v>
          </cell>
          <cell r="K1346" t="str">
            <v>CORPORATE</v>
          </cell>
          <cell r="L1346" t="str">
            <v>CORPORATE</v>
          </cell>
        </row>
        <row r="1347">
          <cell r="A1347" t="str">
            <v>WI2</v>
          </cell>
          <cell r="B1347" t="str">
            <v>WI2-10-A-AZ-13O-050</v>
          </cell>
          <cell r="C1347">
            <v>1576</v>
          </cell>
          <cell r="D1347">
            <v>6687</v>
          </cell>
          <cell r="F1347" t="str">
            <v>Allied Waste Systems, Inc (DE)</v>
          </cell>
          <cell r="G1347" t="str">
            <v>BU-903</v>
          </cell>
          <cell r="H1347" t="str">
            <v>A/R SECURITIZATION</v>
          </cell>
          <cell r="I1347" t="str">
            <v>A/R DIST</v>
          </cell>
          <cell r="J1347" t="str">
            <v>A/R DISTRICT - SECURITIZATION</v>
          </cell>
          <cell r="K1347" t="str">
            <v>CORPORATE</v>
          </cell>
          <cell r="L1347" t="str">
            <v>CORPORATE</v>
          </cell>
        </row>
        <row r="1348">
          <cell r="A1348" t="str">
            <v>WI3</v>
          </cell>
          <cell r="B1348" t="str">
            <v>WI3-10-A-AZ-07O-050</v>
          </cell>
          <cell r="C1348">
            <v>1577</v>
          </cell>
          <cell r="D1348">
            <v>6688</v>
          </cell>
          <cell r="F1348" t="str">
            <v>Allied Waste TransportationInc</v>
          </cell>
          <cell r="G1348" t="str">
            <v>BU-903</v>
          </cell>
          <cell r="H1348" t="str">
            <v>A/R SECURITIZATION</v>
          </cell>
          <cell r="I1348" t="str">
            <v>A/R DIST</v>
          </cell>
          <cell r="J1348" t="str">
            <v>A/R DISTRICT - SECURITIZATION</v>
          </cell>
          <cell r="K1348" t="str">
            <v>CORPORATE</v>
          </cell>
          <cell r="L1348" t="str">
            <v>CORPORATE</v>
          </cell>
        </row>
        <row r="1349">
          <cell r="A1349" t="str">
            <v>WI4</v>
          </cell>
          <cell r="B1349" t="str">
            <v>WI4-10-A-AZ-3GO-050</v>
          </cell>
          <cell r="C1349">
            <v>1578</v>
          </cell>
          <cell r="D1349">
            <v>6689</v>
          </cell>
          <cell r="F1349" t="str">
            <v>American Disp Svc of West VA</v>
          </cell>
          <cell r="G1349" t="str">
            <v>BU-903</v>
          </cell>
          <cell r="H1349" t="str">
            <v>A/R SECURITIZATION</v>
          </cell>
          <cell r="I1349" t="str">
            <v>A/R DIST</v>
          </cell>
          <cell r="J1349" t="str">
            <v>A/R DISTRICT - SECURITIZATION</v>
          </cell>
          <cell r="K1349" t="str">
            <v>CORPORATE</v>
          </cell>
          <cell r="L1349" t="str">
            <v>CORPORATE</v>
          </cell>
        </row>
        <row r="1350">
          <cell r="A1350" t="str">
            <v>WI5</v>
          </cell>
          <cell r="B1350" t="str">
            <v>WI5-10-A-AZ-2BO-050</v>
          </cell>
          <cell r="C1350">
            <v>1579</v>
          </cell>
          <cell r="D1350">
            <v>6690</v>
          </cell>
          <cell r="F1350" t="str">
            <v>American Disposal Svcs of Ill.</v>
          </cell>
          <cell r="G1350" t="str">
            <v>BU-903</v>
          </cell>
          <cell r="H1350" t="str">
            <v>A/R SECURITIZATION</v>
          </cell>
          <cell r="I1350" t="str">
            <v>A/R DIST</v>
          </cell>
          <cell r="J1350" t="str">
            <v>A/R DISTRICT - SECURITIZATION</v>
          </cell>
          <cell r="K1350" t="str">
            <v>CORPORATE</v>
          </cell>
          <cell r="L1350" t="str">
            <v>CORPORATE</v>
          </cell>
        </row>
        <row r="1351">
          <cell r="A1351" t="str">
            <v>WI6</v>
          </cell>
          <cell r="B1351" t="str">
            <v>WI6-10-A-AZ-3CO-050</v>
          </cell>
          <cell r="C1351">
            <v>1580</v>
          </cell>
          <cell r="D1351">
            <v>6691</v>
          </cell>
          <cell r="F1351" t="str">
            <v>American Disposal Svcs of MO</v>
          </cell>
          <cell r="G1351" t="str">
            <v>BU-903</v>
          </cell>
          <cell r="H1351" t="str">
            <v>A/R SECURITIZATION</v>
          </cell>
          <cell r="I1351" t="str">
            <v>A/R DIST</v>
          </cell>
          <cell r="J1351" t="str">
            <v>A/R DISTRICT - SECURITIZATION</v>
          </cell>
          <cell r="K1351" t="str">
            <v>CORPORATE</v>
          </cell>
          <cell r="L1351" t="str">
            <v>CORPORATE</v>
          </cell>
        </row>
        <row r="1352">
          <cell r="A1352" t="str">
            <v>WI8</v>
          </cell>
          <cell r="B1352" t="str">
            <v>WI8-10-A-AZ-8WO-050</v>
          </cell>
          <cell r="C1352">
            <v>1581</v>
          </cell>
          <cell r="D1352">
            <v>6692</v>
          </cell>
          <cell r="F1352" t="str">
            <v>AW Services of Indiana</v>
          </cell>
          <cell r="G1352" t="str">
            <v>BU-903</v>
          </cell>
          <cell r="H1352" t="str">
            <v>A/R SECURITIZATION</v>
          </cell>
          <cell r="I1352" t="str">
            <v>A/R DIST</v>
          </cell>
          <cell r="J1352" t="str">
            <v>A/R DISTRICT - SECURITIZATION</v>
          </cell>
          <cell r="K1352" t="str">
            <v>CORPORATE</v>
          </cell>
          <cell r="L1352" t="str">
            <v>CORPORATE</v>
          </cell>
        </row>
        <row r="1353">
          <cell r="A1353" t="str">
            <v>WI9</v>
          </cell>
          <cell r="B1353" t="str">
            <v>WI9-10-A-AZ-8OO-050</v>
          </cell>
          <cell r="C1353">
            <v>1582</v>
          </cell>
          <cell r="D1353">
            <v>6693</v>
          </cell>
          <cell r="F1353" t="str">
            <v>AW SERVICES OF MASSACHUSETTS,</v>
          </cell>
          <cell r="G1353" t="str">
            <v>BU-903</v>
          </cell>
          <cell r="H1353" t="str">
            <v>A/R SECURITIZATION</v>
          </cell>
          <cell r="I1353" t="str">
            <v>A/R DIST</v>
          </cell>
          <cell r="J1353" t="str">
            <v>A/R DISTRICT - SECURITIZATION</v>
          </cell>
          <cell r="K1353" t="str">
            <v>CORPORATE</v>
          </cell>
          <cell r="L1353" t="str">
            <v>CORPORATE</v>
          </cell>
        </row>
        <row r="1354">
          <cell r="A1354" t="str">
            <v>WJ0</v>
          </cell>
          <cell r="B1354" t="str">
            <v>WJ0-10-A-AZ-9BO-050</v>
          </cell>
          <cell r="C1354">
            <v>1583</v>
          </cell>
          <cell r="D1354">
            <v>6694</v>
          </cell>
          <cell r="F1354" t="str">
            <v>AW Services, LLC</v>
          </cell>
          <cell r="G1354" t="str">
            <v>BU-903</v>
          </cell>
          <cell r="H1354" t="str">
            <v>A/R SECURITIZATION</v>
          </cell>
          <cell r="I1354" t="str">
            <v>A/R DIST</v>
          </cell>
          <cell r="J1354" t="str">
            <v>A/R DISTRICT - SECURITIZATION</v>
          </cell>
          <cell r="K1354" t="str">
            <v>CORPORATE</v>
          </cell>
          <cell r="L1354" t="str">
            <v>CORPORATE</v>
          </cell>
        </row>
        <row r="1355">
          <cell r="A1355" t="str">
            <v>WJ1</v>
          </cell>
          <cell r="B1355" t="str">
            <v>WJ1-10-A-AZ-5NO-050</v>
          </cell>
          <cell r="C1355">
            <v>1584</v>
          </cell>
          <cell r="D1355">
            <v>6695</v>
          </cell>
          <cell r="F1355" t="str">
            <v>AW Systems of New Jersey</v>
          </cell>
          <cell r="G1355" t="str">
            <v>BU-903</v>
          </cell>
          <cell r="H1355" t="str">
            <v>A/R SECURITIZATION</v>
          </cell>
          <cell r="I1355" t="str">
            <v>A/R DIST</v>
          </cell>
          <cell r="J1355" t="str">
            <v>A/R DISTRICT - SECURITIZATION</v>
          </cell>
          <cell r="K1355" t="str">
            <v>CORPORATE</v>
          </cell>
          <cell r="L1355" t="str">
            <v>CORPORATE</v>
          </cell>
        </row>
        <row r="1356">
          <cell r="A1356" t="str">
            <v>WJ2</v>
          </cell>
          <cell r="B1356" t="str">
            <v>WJ2-10-A-AZ-3PO-050</v>
          </cell>
          <cell r="C1356">
            <v>1585</v>
          </cell>
          <cell r="D1356">
            <v>6696</v>
          </cell>
          <cell r="F1356" t="str">
            <v>AW Systems of NA, Inc.</v>
          </cell>
          <cell r="G1356" t="str">
            <v>BU-903</v>
          </cell>
          <cell r="H1356" t="str">
            <v>A/R SECURITIZATION</v>
          </cell>
          <cell r="I1356" t="str">
            <v>A/R DIST</v>
          </cell>
          <cell r="J1356" t="str">
            <v>A/R DISTRICT - SECURITIZATION</v>
          </cell>
          <cell r="K1356" t="str">
            <v>CORPORATE</v>
          </cell>
          <cell r="L1356" t="str">
            <v>CORPORATE</v>
          </cell>
        </row>
        <row r="1357">
          <cell r="A1357" t="str">
            <v>WJ3</v>
          </cell>
          <cell r="B1357" t="str">
            <v>WJ3-10-A-AZ-5ZO-050</v>
          </cell>
          <cell r="C1357">
            <v>1586</v>
          </cell>
          <cell r="D1357">
            <v>6697</v>
          </cell>
          <cell r="F1357" t="str">
            <v>Browning-Ferris Ind. of Ohio</v>
          </cell>
          <cell r="G1357" t="str">
            <v>BU-903</v>
          </cell>
          <cell r="H1357" t="str">
            <v>A/R SECURITIZATION</v>
          </cell>
          <cell r="I1357" t="str">
            <v>A/R DIST</v>
          </cell>
          <cell r="J1357" t="str">
            <v>A/R DISTRICT - SECURITIZATION</v>
          </cell>
          <cell r="K1357" t="str">
            <v>CORPORATE</v>
          </cell>
          <cell r="L1357" t="str">
            <v>CORPORATE</v>
          </cell>
        </row>
        <row r="1358">
          <cell r="A1358" t="str">
            <v>WJ4</v>
          </cell>
          <cell r="B1358" t="str">
            <v>WJ4-10-A-AZ-6PO-050</v>
          </cell>
          <cell r="C1358">
            <v>1587</v>
          </cell>
          <cell r="D1358">
            <v>6698</v>
          </cell>
          <cell r="F1358" t="str">
            <v>Capitol Recycling &amp; Disp, Inc.</v>
          </cell>
          <cell r="G1358" t="str">
            <v>BU-903</v>
          </cell>
          <cell r="H1358" t="str">
            <v>A/R SECURITIZATION</v>
          </cell>
          <cell r="I1358" t="str">
            <v>A/R DIST</v>
          </cell>
          <cell r="J1358" t="str">
            <v>A/R DISTRICT - SECURITIZATION</v>
          </cell>
          <cell r="K1358" t="str">
            <v>CORPORATE</v>
          </cell>
          <cell r="L1358" t="str">
            <v>CORPORATE</v>
          </cell>
        </row>
        <row r="1359">
          <cell r="A1359" t="str">
            <v>WJ5</v>
          </cell>
          <cell r="B1359" t="str">
            <v>WJ5-10-A-AZ-1CO-050</v>
          </cell>
          <cell r="C1359">
            <v>1588</v>
          </cell>
          <cell r="D1359">
            <v>6699</v>
          </cell>
          <cell r="F1359" t="str">
            <v>City-Star Services, Inc.</v>
          </cell>
          <cell r="G1359" t="str">
            <v>BU-903</v>
          </cell>
          <cell r="H1359" t="str">
            <v>A/R SECURITIZATION</v>
          </cell>
          <cell r="I1359" t="str">
            <v>A/R DIST</v>
          </cell>
          <cell r="J1359" t="str">
            <v>A/R DISTRICT - SECURITIZATION</v>
          </cell>
          <cell r="K1359" t="str">
            <v>CORPORATE</v>
          </cell>
          <cell r="L1359" t="str">
            <v>CORPORATE</v>
          </cell>
        </row>
        <row r="1360">
          <cell r="A1360" t="str">
            <v>WJ6</v>
          </cell>
          <cell r="B1360" t="str">
            <v>WJ6-10-A-AZ-15O-050</v>
          </cell>
          <cell r="C1360">
            <v>1589</v>
          </cell>
          <cell r="D1360">
            <v>6700</v>
          </cell>
          <cell r="F1360" t="str">
            <v>Clarkston Disposal, Inc.</v>
          </cell>
          <cell r="G1360" t="str">
            <v>BU-903</v>
          </cell>
          <cell r="H1360" t="str">
            <v>A/R SECURITIZATION</v>
          </cell>
          <cell r="I1360" t="str">
            <v>A/R DIST</v>
          </cell>
          <cell r="J1360" t="str">
            <v>A/R DISTRICT - SECURITIZATION</v>
          </cell>
          <cell r="K1360" t="str">
            <v>CORPORATE</v>
          </cell>
          <cell r="L1360" t="str">
            <v>CORPORATE</v>
          </cell>
        </row>
        <row r="1361">
          <cell r="A1361" t="str">
            <v>WJ7</v>
          </cell>
          <cell r="B1361" t="str">
            <v>WJ7-10-A-AZ-6NO-050</v>
          </cell>
          <cell r="C1361">
            <v>1590</v>
          </cell>
          <cell r="D1361">
            <v>6701</v>
          </cell>
          <cell r="F1361" t="str">
            <v>Corvallis Disposal &amp; Co.</v>
          </cell>
          <cell r="G1361" t="str">
            <v>BU-903</v>
          </cell>
          <cell r="H1361" t="str">
            <v>A/R SECURITIZATION</v>
          </cell>
          <cell r="I1361" t="str">
            <v>A/R DIST</v>
          </cell>
          <cell r="J1361" t="str">
            <v>A/R DISTRICT - SECURITIZATION</v>
          </cell>
          <cell r="K1361" t="str">
            <v>CORPORATE</v>
          </cell>
          <cell r="L1361" t="str">
            <v>CORPORATE</v>
          </cell>
        </row>
        <row r="1362">
          <cell r="A1362" t="str">
            <v>WJ8</v>
          </cell>
          <cell r="B1362" t="str">
            <v>WJ8-10-A-AZ-3FO-050</v>
          </cell>
          <cell r="C1362">
            <v>1591</v>
          </cell>
          <cell r="D1362">
            <v>6702</v>
          </cell>
          <cell r="F1362" t="str">
            <v>County Disposal (Ohio) Inc.</v>
          </cell>
          <cell r="G1362" t="str">
            <v>BU-903</v>
          </cell>
          <cell r="H1362" t="str">
            <v>A/R SECURITIZATION</v>
          </cell>
          <cell r="I1362" t="str">
            <v>A/R DIST</v>
          </cell>
          <cell r="J1362" t="str">
            <v>A/R DISTRICT - SECURITIZATION</v>
          </cell>
          <cell r="K1362" t="str">
            <v>CORPORATE</v>
          </cell>
          <cell r="L1362" t="str">
            <v>CORPORATE</v>
          </cell>
        </row>
        <row r="1363">
          <cell r="A1363" t="str">
            <v>WJ9</v>
          </cell>
          <cell r="B1363" t="str">
            <v>WJ9-10-A-AZ-3EO-050</v>
          </cell>
          <cell r="C1363">
            <v>1592</v>
          </cell>
          <cell r="D1363">
            <v>6703</v>
          </cell>
          <cell r="F1363" t="str">
            <v>County Landfill, Inc.</v>
          </cell>
          <cell r="G1363" t="str">
            <v>BU-903</v>
          </cell>
          <cell r="H1363" t="str">
            <v>A/R SECURITIZATION</v>
          </cell>
          <cell r="I1363" t="str">
            <v>A/R DIST</v>
          </cell>
          <cell r="J1363" t="str">
            <v>A/R DISTRICT - SECURITIZATION</v>
          </cell>
          <cell r="K1363" t="str">
            <v>CORPORATE</v>
          </cell>
          <cell r="L1363" t="str">
            <v>CORPORATE</v>
          </cell>
        </row>
        <row r="1364">
          <cell r="A1364" t="str">
            <v>WK0</v>
          </cell>
          <cell r="B1364" t="str">
            <v>WK0-10-A-AZ-2LO-050</v>
          </cell>
          <cell r="C1364">
            <v>1593</v>
          </cell>
          <cell r="D1364">
            <v>6704</v>
          </cell>
          <cell r="F1364" t="str">
            <v>D &amp; L Disposal, L.L.C.</v>
          </cell>
          <cell r="G1364" t="str">
            <v>BU-903</v>
          </cell>
          <cell r="H1364" t="str">
            <v>A/R SECURITIZATION</v>
          </cell>
          <cell r="I1364" t="str">
            <v>A/R DIST</v>
          </cell>
          <cell r="J1364" t="str">
            <v>A/R DISTRICT - SECURITIZATION</v>
          </cell>
          <cell r="K1364" t="str">
            <v>CORPORATE</v>
          </cell>
          <cell r="L1364" t="str">
            <v>CORPORATE</v>
          </cell>
        </row>
        <row r="1365">
          <cell r="A1365" t="str">
            <v>WK1</v>
          </cell>
          <cell r="B1365" t="str">
            <v>WK1-10-A-AZ-4ZO-050</v>
          </cell>
          <cell r="C1365">
            <v>1594</v>
          </cell>
          <cell r="D1365">
            <v>6705</v>
          </cell>
          <cell r="F1365" t="str">
            <v>Dallas Garbage Disposal, Inc.</v>
          </cell>
          <cell r="G1365" t="str">
            <v>BU-903</v>
          </cell>
          <cell r="H1365" t="str">
            <v>A/R SECURITIZATION</v>
          </cell>
          <cell r="I1365" t="str">
            <v>A/R DIST</v>
          </cell>
          <cell r="J1365" t="str">
            <v>A/R DISTRICT - SECURITIZATION</v>
          </cell>
          <cell r="K1365" t="str">
            <v>CORPORATE</v>
          </cell>
          <cell r="L1365" t="str">
            <v>CORPORATE</v>
          </cell>
        </row>
        <row r="1366">
          <cell r="A1366" t="str">
            <v>WK2</v>
          </cell>
          <cell r="B1366" t="str">
            <v>WK2-10-A-AZ-1BO-050</v>
          </cell>
          <cell r="C1366">
            <v>1595</v>
          </cell>
          <cell r="D1366">
            <v>6706</v>
          </cell>
          <cell r="F1366" t="str">
            <v>Delta Container Corporation</v>
          </cell>
          <cell r="G1366" t="str">
            <v>BU-903</v>
          </cell>
          <cell r="H1366" t="str">
            <v>A/R SECURITIZATION</v>
          </cell>
          <cell r="I1366" t="str">
            <v>A/R DIST</v>
          </cell>
          <cell r="J1366" t="str">
            <v>A/R DISTRICT - SECURITIZATION</v>
          </cell>
          <cell r="K1366" t="str">
            <v>CORPORATE</v>
          </cell>
          <cell r="L1366" t="str">
            <v>CORPORATE</v>
          </cell>
        </row>
        <row r="1367">
          <cell r="A1367" t="str">
            <v>WK3</v>
          </cell>
          <cell r="B1367" t="str">
            <v>WK3-10-A-AZ-9FO-050</v>
          </cell>
          <cell r="C1367">
            <v>1596</v>
          </cell>
          <cell r="D1367">
            <v>6707</v>
          </cell>
          <cell r="F1367" t="str">
            <v>Dempsey Waste Systems II, Inc.</v>
          </cell>
          <cell r="G1367" t="str">
            <v>BU-903</v>
          </cell>
          <cell r="H1367" t="str">
            <v>A/R SECURITIZATION</v>
          </cell>
          <cell r="I1367" t="str">
            <v>A/R DIST</v>
          </cell>
          <cell r="J1367" t="str">
            <v>A/R DISTRICT - SECURITIZATION</v>
          </cell>
          <cell r="K1367" t="str">
            <v>CORPORATE</v>
          </cell>
          <cell r="L1367" t="str">
            <v>CORPORATE</v>
          </cell>
        </row>
        <row r="1368">
          <cell r="A1368" t="str">
            <v>WK4</v>
          </cell>
          <cell r="B1368" t="str">
            <v>WK4-10-A-AZ-74O-050</v>
          </cell>
          <cell r="C1368">
            <v>1597</v>
          </cell>
          <cell r="D1368">
            <v>6708</v>
          </cell>
          <cell r="F1368" t="str">
            <v>Dinverno, Inc.</v>
          </cell>
          <cell r="G1368" t="str">
            <v>BU-903</v>
          </cell>
          <cell r="H1368" t="str">
            <v>A/R SECURITIZATION</v>
          </cell>
          <cell r="I1368" t="str">
            <v>A/R DIST</v>
          </cell>
          <cell r="J1368" t="str">
            <v>A/R DISTRICT - SECURITIZATION</v>
          </cell>
          <cell r="K1368" t="str">
            <v>CORPORATE</v>
          </cell>
          <cell r="L1368" t="str">
            <v>CORPORATE</v>
          </cell>
        </row>
        <row r="1369">
          <cell r="A1369" t="str">
            <v>WK5</v>
          </cell>
          <cell r="B1369" t="str">
            <v>WK5-10-A-AZ-4YO-050</v>
          </cell>
          <cell r="C1369">
            <v>1598</v>
          </cell>
          <cell r="D1369">
            <v>6709</v>
          </cell>
          <cell r="F1369" t="str">
            <v>Grants Pass Sanitation, Inc.</v>
          </cell>
          <cell r="G1369" t="str">
            <v>BU-903</v>
          </cell>
          <cell r="H1369" t="str">
            <v>A/R SECURITIZATION</v>
          </cell>
          <cell r="I1369" t="str">
            <v>A/R DIST</v>
          </cell>
          <cell r="J1369" t="str">
            <v>A/R DISTRICT - SECURITIZATION</v>
          </cell>
          <cell r="K1369" t="str">
            <v>CORPORATE</v>
          </cell>
          <cell r="L1369" t="str">
            <v>CORPORATE</v>
          </cell>
        </row>
        <row r="1370">
          <cell r="A1370" t="str">
            <v>WK6</v>
          </cell>
          <cell r="B1370" t="str">
            <v>WK6-10-A-AZ-20O-050</v>
          </cell>
          <cell r="C1370">
            <v>1599</v>
          </cell>
          <cell r="D1370">
            <v>6710</v>
          </cell>
          <cell r="F1370" t="str">
            <v>Harland's Sanitary LF, Inc.</v>
          </cell>
          <cell r="G1370" t="str">
            <v>BU-903</v>
          </cell>
          <cell r="H1370" t="str">
            <v>A/R SECURITIZATION</v>
          </cell>
          <cell r="I1370" t="str">
            <v>A/R DIST</v>
          </cell>
          <cell r="J1370" t="str">
            <v>A/R DISTRICT - SECURITIZATION</v>
          </cell>
          <cell r="K1370" t="str">
            <v>CORPORATE</v>
          </cell>
          <cell r="L1370" t="str">
            <v>CORPORATE</v>
          </cell>
        </row>
        <row r="1371">
          <cell r="A1371" t="str">
            <v>WK7</v>
          </cell>
          <cell r="B1371" t="str">
            <v>WK7-10-A-AZ-23O-050</v>
          </cell>
          <cell r="C1371">
            <v>1600</v>
          </cell>
          <cell r="D1371">
            <v>6711</v>
          </cell>
          <cell r="F1371" t="str">
            <v>Illiana Disposal Partnership</v>
          </cell>
          <cell r="G1371" t="str">
            <v>BU-903</v>
          </cell>
          <cell r="H1371" t="str">
            <v>A/R SECURITIZATION</v>
          </cell>
          <cell r="I1371" t="str">
            <v>A/R DIST</v>
          </cell>
          <cell r="J1371" t="str">
            <v>A/R DISTRICT - SECURITIZATION</v>
          </cell>
          <cell r="K1371" t="str">
            <v>CORPORATE</v>
          </cell>
          <cell r="L1371" t="str">
            <v>CORPORATE</v>
          </cell>
        </row>
        <row r="1372">
          <cell r="A1372" t="str">
            <v>WK8</v>
          </cell>
          <cell r="B1372" t="str">
            <v>WK8-10-A-AZ-50O-050</v>
          </cell>
          <cell r="C1372">
            <v>1601</v>
          </cell>
          <cell r="D1372">
            <v>6712</v>
          </cell>
          <cell r="F1372" t="str">
            <v>Island Waste Services, Ltd.</v>
          </cell>
          <cell r="G1372" t="str">
            <v>BU-903</v>
          </cell>
          <cell r="H1372" t="str">
            <v>A/R SECURITIZATION</v>
          </cell>
          <cell r="I1372" t="str">
            <v>A/R DIST</v>
          </cell>
          <cell r="J1372" t="str">
            <v>A/R DISTRICT - SECURITIZATION</v>
          </cell>
          <cell r="K1372" t="str">
            <v>CORPORATE</v>
          </cell>
          <cell r="L1372" t="str">
            <v>CORPORATE</v>
          </cell>
        </row>
        <row r="1373">
          <cell r="A1373" t="str">
            <v>WK9</v>
          </cell>
          <cell r="B1373" t="str">
            <v>WK9-10-A-AZ-4XO-050</v>
          </cell>
          <cell r="C1373">
            <v>1602</v>
          </cell>
          <cell r="D1373">
            <v>6713</v>
          </cell>
          <cell r="F1373" t="str">
            <v>Keller Drop Box, Inc.</v>
          </cell>
          <cell r="G1373" t="str">
            <v>BU-903</v>
          </cell>
          <cell r="H1373" t="str">
            <v>A/R SECURITIZATION</v>
          </cell>
          <cell r="I1373" t="str">
            <v>A/R DIST</v>
          </cell>
          <cell r="J1373" t="str">
            <v>A/R DISTRICT - SECURITIZATION</v>
          </cell>
          <cell r="K1373" t="str">
            <v>CORPORATE</v>
          </cell>
          <cell r="L1373" t="str">
            <v>CORPORATE</v>
          </cell>
        </row>
        <row r="1374">
          <cell r="A1374" t="str">
            <v>WL1</v>
          </cell>
          <cell r="B1374" t="str">
            <v>WL1-10-A-AZ-24O-050</v>
          </cell>
          <cell r="C1374">
            <v>1603</v>
          </cell>
          <cell r="D1374">
            <v>6714</v>
          </cell>
          <cell r="F1374" t="str">
            <v>Key Waste Indiana Partnership</v>
          </cell>
          <cell r="G1374" t="str">
            <v>BU-903</v>
          </cell>
          <cell r="H1374" t="str">
            <v>A/R SECURITIZATION</v>
          </cell>
          <cell r="I1374" t="str">
            <v>A/R DIST</v>
          </cell>
          <cell r="J1374" t="str">
            <v>A/R DISTRICT - SECURITIZATION</v>
          </cell>
          <cell r="K1374" t="str">
            <v>CORPORATE</v>
          </cell>
          <cell r="L1374" t="str">
            <v>CORPORATE</v>
          </cell>
        </row>
        <row r="1375">
          <cell r="A1375" t="str">
            <v>WL2</v>
          </cell>
          <cell r="B1375" t="str">
            <v>WL2-10-A-AZ-1AO-050</v>
          </cell>
          <cell r="C1375">
            <v>1604</v>
          </cell>
          <cell r="D1375">
            <v>6715</v>
          </cell>
          <cell r="F1375" t="str">
            <v>Lathrop Sunrise Sanitation Crp</v>
          </cell>
          <cell r="G1375" t="str">
            <v>BU-903</v>
          </cell>
          <cell r="H1375" t="str">
            <v>A/R SECURITIZATION</v>
          </cell>
          <cell r="I1375" t="str">
            <v>A/R DIST</v>
          </cell>
          <cell r="J1375" t="str">
            <v>A/R DISTRICT - SECURITIZATION</v>
          </cell>
          <cell r="K1375" t="str">
            <v>CORPORATE</v>
          </cell>
          <cell r="L1375" t="str">
            <v>CORPORATE</v>
          </cell>
        </row>
        <row r="1376">
          <cell r="A1376" t="str">
            <v>WL3</v>
          </cell>
          <cell r="B1376" t="str">
            <v>WL3-10-A-AZ-9GO-050</v>
          </cell>
          <cell r="C1376">
            <v>1605</v>
          </cell>
          <cell r="D1376">
            <v>6716</v>
          </cell>
          <cell r="F1376" t="str">
            <v>Mcinnis Waste Systems, Inc.</v>
          </cell>
          <cell r="G1376" t="str">
            <v>BU-903</v>
          </cell>
          <cell r="H1376" t="str">
            <v>A/R SECURITIZATION</v>
          </cell>
          <cell r="I1376" t="str">
            <v>A/R DIST</v>
          </cell>
          <cell r="J1376" t="str">
            <v>A/R DISTRICT - SECURITIZATION</v>
          </cell>
          <cell r="K1376" t="str">
            <v>CORPORATE</v>
          </cell>
          <cell r="L1376" t="str">
            <v>CORPORATE</v>
          </cell>
        </row>
        <row r="1377">
          <cell r="A1377" t="str">
            <v>WL4</v>
          </cell>
          <cell r="B1377" t="str">
            <v>WL4-10-A-AZ-2UO-050</v>
          </cell>
          <cell r="C1377">
            <v>1606</v>
          </cell>
          <cell r="D1377">
            <v>6717</v>
          </cell>
          <cell r="F1377" t="str">
            <v>Packerton Land Company, L.L.C.</v>
          </cell>
          <cell r="G1377" t="str">
            <v>BU-903</v>
          </cell>
          <cell r="H1377" t="str">
            <v>A/R SECURITIZATION</v>
          </cell>
          <cell r="I1377" t="str">
            <v>A/R DIST</v>
          </cell>
          <cell r="J1377" t="str">
            <v>A/R DISTRICT - SECURITIZATION</v>
          </cell>
          <cell r="K1377" t="str">
            <v>CORPORATE</v>
          </cell>
          <cell r="L1377" t="str">
            <v>CORPORATE</v>
          </cell>
        </row>
        <row r="1378">
          <cell r="A1378" t="str">
            <v>WL5</v>
          </cell>
          <cell r="B1378" t="str">
            <v>WL5-10-A-AZ-6UO-050</v>
          </cell>
          <cell r="C1378">
            <v>1607</v>
          </cell>
          <cell r="D1378">
            <v>6718</v>
          </cell>
          <cell r="F1378" t="str">
            <v>PSI Waste Systems, Inc.</v>
          </cell>
          <cell r="G1378" t="str">
            <v>BU-903</v>
          </cell>
          <cell r="H1378" t="str">
            <v>A/R SECURITIZATION</v>
          </cell>
          <cell r="I1378" t="str">
            <v>A/R DIST</v>
          </cell>
          <cell r="J1378" t="str">
            <v>A/R DISTRICT - SECURITIZATION</v>
          </cell>
          <cell r="K1378" t="str">
            <v>CORPORATE</v>
          </cell>
          <cell r="L1378" t="str">
            <v>CORPORATE</v>
          </cell>
        </row>
        <row r="1379">
          <cell r="A1379" t="str">
            <v>WL6</v>
          </cell>
          <cell r="B1379" t="str">
            <v>WL6-10-A-AZ-92O-050</v>
          </cell>
          <cell r="C1379">
            <v>1608</v>
          </cell>
          <cell r="D1379">
            <v>6719</v>
          </cell>
          <cell r="F1379" t="str">
            <v>Rabanco, Ltd.</v>
          </cell>
          <cell r="G1379" t="str">
            <v>BU-903</v>
          </cell>
          <cell r="H1379" t="str">
            <v>A/R SECURITIZATION</v>
          </cell>
          <cell r="I1379" t="str">
            <v>A/R DIST</v>
          </cell>
          <cell r="J1379" t="str">
            <v>A/R DISTRICT - SECURITIZATION</v>
          </cell>
          <cell r="K1379" t="str">
            <v>CORPORATE</v>
          </cell>
          <cell r="L1379" t="str">
            <v>CORPORATE</v>
          </cell>
        </row>
        <row r="1380">
          <cell r="A1380" t="str">
            <v>WL7</v>
          </cell>
          <cell r="B1380" t="str">
            <v>WL7-10-A-AZ-72O-050</v>
          </cell>
          <cell r="C1380">
            <v>1609</v>
          </cell>
          <cell r="D1380">
            <v>6720</v>
          </cell>
          <cell r="F1380" t="str">
            <v>Regional Disposal Company</v>
          </cell>
          <cell r="G1380" t="str">
            <v>BU-903</v>
          </cell>
          <cell r="H1380" t="str">
            <v>A/R SECURITIZATION</v>
          </cell>
          <cell r="I1380" t="str">
            <v>A/R DIST</v>
          </cell>
          <cell r="J1380" t="str">
            <v>A/R DISTRICT - SECURITIZATION</v>
          </cell>
          <cell r="K1380" t="str">
            <v>CORPORATE</v>
          </cell>
          <cell r="L1380" t="str">
            <v>CORPORATE</v>
          </cell>
        </row>
        <row r="1381">
          <cell r="A1381" t="str">
            <v>WL8</v>
          </cell>
          <cell r="B1381" t="str">
            <v>WL8-10-A-AZ-7QO-050</v>
          </cell>
          <cell r="C1381">
            <v>1610</v>
          </cell>
          <cell r="D1381">
            <v>6721</v>
          </cell>
          <cell r="F1381" t="str">
            <v>Rossman Sanitary Service, Inc.</v>
          </cell>
          <cell r="G1381" t="str">
            <v>BU-903</v>
          </cell>
          <cell r="H1381" t="str">
            <v>A/R SECURITIZATION</v>
          </cell>
          <cell r="I1381" t="str">
            <v>A/R DIST</v>
          </cell>
          <cell r="J1381" t="str">
            <v>A/R DISTRICT - SECURITIZATION</v>
          </cell>
          <cell r="K1381" t="str">
            <v>CORPORATE</v>
          </cell>
          <cell r="L1381" t="str">
            <v>CORPORATE</v>
          </cell>
        </row>
        <row r="1382">
          <cell r="A1382" t="str">
            <v>WL9</v>
          </cell>
          <cell r="B1382" t="str">
            <v>WL9-10-A-AZ-6VO-050</v>
          </cell>
          <cell r="C1382">
            <v>1611</v>
          </cell>
          <cell r="D1382">
            <v>6722</v>
          </cell>
          <cell r="F1382" t="str">
            <v>Suburban Carting Corporation</v>
          </cell>
          <cell r="G1382" t="str">
            <v>BU-903</v>
          </cell>
          <cell r="H1382" t="str">
            <v>A/R SECURITIZATION</v>
          </cell>
          <cell r="I1382" t="str">
            <v>A/R DIST</v>
          </cell>
          <cell r="J1382" t="str">
            <v>A/R DISTRICT - SECURITIZATION</v>
          </cell>
          <cell r="K1382" t="str">
            <v>CORPORATE</v>
          </cell>
          <cell r="L1382" t="str">
            <v>CORPORATE</v>
          </cell>
        </row>
        <row r="1383">
          <cell r="A1383" t="str">
            <v>WM0</v>
          </cell>
          <cell r="B1383" t="str">
            <v>WM0-10-A-AZ-98O-050</v>
          </cell>
          <cell r="C1383">
            <v>1612</v>
          </cell>
          <cell r="D1383">
            <v>6723</v>
          </cell>
          <cell r="F1383" t="str">
            <v>Sunrise Sanitation Service,Inc</v>
          </cell>
          <cell r="G1383" t="str">
            <v>BU-903</v>
          </cell>
          <cell r="H1383" t="str">
            <v>A/R SECURITIZATION</v>
          </cell>
          <cell r="I1383" t="str">
            <v>A/R DIST</v>
          </cell>
          <cell r="J1383" t="str">
            <v>A/R DISTRICT - SECURITIZATION</v>
          </cell>
          <cell r="K1383" t="str">
            <v>CORPORATE</v>
          </cell>
          <cell r="L1383" t="str">
            <v>CORPORATE</v>
          </cell>
        </row>
        <row r="1384">
          <cell r="A1384" t="str">
            <v>WM1</v>
          </cell>
          <cell r="B1384" t="str">
            <v>WM1-10-A-AZ-99O-050</v>
          </cell>
          <cell r="C1384">
            <v>1613</v>
          </cell>
          <cell r="D1384">
            <v>6724</v>
          </cell>
          <cell r="F1384" t="str">
            <v>Sunset Disposal Services, Inc.</v>
          </cell>
          <cell r="G1384" t="str">
            <v>BU-903</v>
          </cell>
          <cell r="H1384" t="str">
            <v>A/R SECURITIZATION</v>
          </cell>
          <cell r="I1384" t="str">
            <v>A/R DIST</v>
          </cell>
          <cell r="J1384" t="str">
            <v>A/R DISTRICT - SECURITIZATION</v>
          </cell>
          <cell r="K1384" t="str">
            <v>CORPORATE</v>
          </cell>
          <cell r="L1384" t="str">
            <v>CORPORATE</v>
          </cell>
        </row>
        <row r="1385">
          <cell r="A1385" t="str">
            <v>WM2</v>
          </cell>
          <cell r="B1385" t="str">
            <v>WM2-10-A-AZ-3DO-050</v>
          </cell>
          <cell r="C1385">
            <v>1614</v>
          </cell>
          <cell r="D1385">
            <v>6725</v>
          </cell>
          <cell r="F1385" t="str">
            <v>Sunset Disposal, Inc.</v>
          </cell>
          <cell r="G1385" t="str">
            <v>BU-903</v>
          </cell>
          <cell r="H1385" t="str">
            <v>A/R SECURITIZATION</v>
          </cell>
          <cell r="I1385" t="str">
            <v>A/R DIST</v>
          </cell>
          <cell r="J1385" t="str">
            <v>A/R DISTRICT - SECURITIZATION</v>
          </cell>
          <cell r="K1385" t="str">
            <v>CORPORATE</v>
          </cell>
          <cell r="L1385" t="str">
            <v>CORPORATE</v>
          </cell>
        </row>
        <row r="1386">
          <cell r="A1386" t="str">
            <v>WM3</v>
          </cell>
          <cell r="B1386" t="str">
            <v>WM3-10-A-AZ-A2O-050</v>
          </cell>
          <cell r="C1386">
            <v>1615</v>
          </cell>
          <cell r="D1386">
            <v>6726</v>
          </cell>
          <cell r="F1386" t="str">
            <v>Thomas Disposal Services,Inc.</v>
          </cell>
          <cell r="G1386" t="str">
            <v>BU-903</v>
          </cell>
          <cell r="H1386" t="str">
            <v>A/R SECURITIZATION</v>
          </cell>
          <cell r="I1386" t="str">
            <v>A/R DIST</v>
          </cell>
          <cell r="J1386" t="str">
            <v>A/R DISTRICT - SECURITIZATION</v>
          </cell>
          <cell r="K1386" t="str">
            <v>CORPORATE</v>
          </cell>
          <cell r="L1386" t="str">
            <v>CORPORATE</v>
          </cell>
        </row>
        <row r="1387">
          <cell r="A1387" t="str">
            <v>WM4</v>
          </cell>
          <cell r="B1387" t="str">
            <v>WM4-10-A-AZ-4UO-050</v>
          </cell>
          <cell r="C1387">
            <v>1616</v>
          </cell>
          <cell r="D1387">
            <v>6727</v>
          </cell>
          <cell r="F1387" t="str">
            <v>United Disposal Services, Inc.</v>
          </cell>
          <cell r="G1387" t="str">
            <v>BU-903</v>
          </cell>
          <cell r="H1387" t="str">
            <v>A/R SECURITIZATION</v>
          </cell>
          <cell r="I1387" t="str">
            <v>A/R DIST</v>
          </cell>
          <cell r="J1387" t="str">
            <v>A/R DISTRICT - SECURITIZATION</v>
          </cell>
          <cell r="K1387" t="str">
            <v>CORPORATE</v>
          </cell>
          <cell r="L1387" t="str">
            <v>CORPORATE</v>
          </cell>
        </row>
        <row r="1388">
          <cell r="A1388" t="str">
            <v>WM5</v>
          </cell>
          <cell r="B1388" t="str">
            <v>WM5-10-A-AZ-C1O-050</v>
          </cell>
          <cell r="C1388">
            <v>1617</v>
          </cell>
          <cell r="D1388">
            <v>6728</v>
          </cell>
          <cell r="F1388" t="str">
            <v>AW Services of NA</v>
          </cell>
          <cell r="G1388" t="str">
            <v>BU-903</v>
          </cell>
          <cell r="H1388" t="str">
            <v>A/R SECURITIZATION</v>
          </cell>
          <cell r="I1388" t="str">
            <v>A/R DIST</v>
          </cell>
          <cell r="J1388" t="str">
            <v>A/R DISTRICT - SECURITIZATION</v>
          </cell>
          <cell r="K1388" t="str">
            <v>CORPORATE</v>
          </cell>
          <cell r="L1388" t="str">
            <v>CORPORATE</v>
          </cell>
        </row>
        <row r="1389">
          <cell r="A1389" t="str">
            <v>WM6</v>
          </cell>
          <cell r="B1389" t="str">
            <v>WM6-10-A-AZ-8AO-050</v>
          </cell>
          <cell r="C1389">
            <v>1618</v>
          </cell>
          <cell r="D1389">
            <v>6729</v>
          </cell>
          <cell r="F1389" t="str">
            <v>AW  PENNSYLVANIA</v>
          </cell>
          <cell r="G1389" t="str">
            <v>BU-903</v>
          </cell>
          <cell r="H1389" t="str">
            <v>A/R SECURITIZATION</v>
          </cell>
          <cell r="I1389" t="str">
            <v>A/R DIST</v>
          </cell>
          <cell r="J1389" t="str">
            <v>A/R DISTRICT - SECURITIZATION</v>
          </cell>
          <cell r="K1389" t="str">
            <v>CORPORATE</v>
          </cell>
          <cell r="L1389" t="str">
            <v>CORPORATE</v>
          </cell>
        </row>
        <row r="1390">
          <cell r="A1390" t="str">
            <v>WM7</v>
          </cell>
          <cell r="B1390" t="str">
            <v>WM7-10-A-AZ-8ZO-050</v>
          </cell>
          <cell r="C1390">
            <v>1619</v>
          </cell>
          <cell r="D1390">
            <v>6730</v>
          </cell>
          <cell r="F1390" t="str">
            <v>AW  TEXAS</v>
          </cell>
          <cell r="G1390" t="str">
            <v>BU-903</v>
          </cell>
          <cell r="H1390" t="str">
            <v>A/R SECURITIZATION</v>
          </cell>
          <cell r="I1390" t="str">
            <v>A/R DIST</v>
          </cell>
          <cell r="J1390" t="str">
            <v>A/R DISTRICT - SECURITIZATION</v>
          </cell>
          <cell r="K1390" t="str">
            <v>CORPORATE</v>
          </cell>
          <cell r="L1390" t="str">
            <v>CORPORATE</v>
          </cell>
        </row>
        <row r="1391">
          <cell r="A1391" t="str">
            <v>WM8</v>
          </cell>
          <cell r="B1391" t="str">
            <v>WM8-10-A-AZ-9UO-050</v>
          </cell>
          <cell r="C1391">
            <v>1620</v>
          </cell>
          <cell r="D1391">
            <v>6731</v>
          </cell>
          <cell r="F1391" t="str">
            <v>Total Roll-offs, LLC</v>
          </cell>
          <cell r="G1391" t="str">
            <v>BU-903</v>
          </cell>
          <cell r="H1391" t="str">
            <v>A/R SECURITIZATION</v>
          </cell>
          <cell r="I1391" t="str">
            <v>A/R DIST</v>
          </cell>
          <cell r="J1391" t="str">
            <v>A/R DISTRICT - SECURITIZATION</v>
          </cell>
          <cell r="K1391" t="str">
            <v>CORPORATE</v>
          </cell>
          <cell r="L1391" t="str">
            <v>CORPORATE</v>
          </cell>
        </row>
        <row r="1392">
          <cell r="A1392" t="str">
            <v>WM9</v>
          </cell>
          <cell r="B1392" t="str">
            <v>WM9-10-A-AZ-9LO-050</v>
          </cell>
          <cell r="C1392">
            <v>1621</v>
          </cell>
          <cell r="D1392">
            <v>6732</v>
          </cell>
          <cell r="F1392" t="str">
            <v>Greenridge Waste Services, LLC</v>
          </cell>
          <cell r="G1392" t="str">
            <v>BU-903</v>
          </cell>
          <cell r="H1392" t="str">
            <v>A/R SECURITIZATION</v>
          </cell>
          <cell r="I1392" t="str">
            <v>A/R DIST</v>
          </cell>
          <cell r="J1392" t="str">
            <v>A/R DISTRICT - SECURITIZATION</v>
          </cell>
          <cell r="K1392" t="str">
            <v>CORPORATE</v>
          </cell>
          <cell r="L1392" t="str">
            <v>CORPORATE</v>
          </cell>
        </row>
        <row r="1393">
          <cell r="A1393" t="str">
            <v>WN0</v>
          </cell>
          <cell r="B1393" t="str">
            <v>WN0-10-A-AZ-2NO-050</v>
          </cell>
          <cell r="C1393">
            <v>1622</v>
          </cell>
          <cell r="D1393">
            <v>6733</v>
          </cell>
          <cell r="F1393" t="str">
            <v>LIBERTY WASTE SVC OF MCCOOK, L</v>
          </cell>
          <cell r="G1393" t="str">
            <v>BU-903</v>
          </cell>
          <cell r="H1393" t="str">
            <v>A/R SECURITIZATION</v>
          </cell>
          <cell r="I1393" t="str">
            <v>A/R DIST</v>
          </cell>
          <cell r="J1393" t="str">
            <v>A/R DISTRICT - SECURITIZATION</v>
          </cell>
          <cell r="K1393" t="str">
            <v>CORPORATE</v>
          </cell>
          <cell r="L1393" t="str">
            <v>CORPORATE</v>
          </cell>
        </row>
        <row r="1394">
          <cell r="A1394" t="str">
            <v>WN1</v>
          </cell>
          <cell r="B1394" t="str">
            <v>WN1-10-A-AZ-2PO-050</v>
          </cell>
          <cell r="C1394">
            <v>1623</v>
          </cell>
          <cell r="D1394">
            <v>6734</v>
          </cell>
          <cell r="F1394" t="str">
            <v>LIBERTY WASTE SVC OF IL, LLC</v>
          </cell>
          <cell r="G1394" t="str">
            <v>BU-903</v>
          </cell>
          <cell r="H1394" t="str">
            <v>A/R SECURITIZATION</v>
          </cell>
          <cell r="I1394" t="str">
            <v>A/R DIST</v>
          </cell>
          <cell r="J1394" t="str">
            <v>A/R DISTRICT - SECURITIZATION</v>
          </cell>
          <cell r="K1394" t="str">
            <v>CORPORATE</v>
          </cell>
          <cell r="L1394" t="str">
            <v>CORPORATE</v>
          </cell>
        </row>
        <row r="1395">
          <cell r="A1395" t="str">
            <v>WN2</v>
          </cell>
          <cell r="B1395" t="str">
            <v>WN2-10-A-AZ-2QO-050</v>
          </cell>
          <cell r="C1395">
            <v>1624</v>
          </cell>
          <cell r="D1395">
            <v>6735</v>
          </cell>
          <cell r="F1395" t="str">
            <v>WHISPERING PINES L/F TX, LP</v>
          </cell>
          <cell r="G1395" t="str">
            <v>BU-903</v>
          </cell>
          <cell r="H1395" t="str">
            <v>A/R SECURITIZATION</v>
          </cell>
          <cell r="I1395" t="str">
            <v>A/R DIST</v>
          </cell>
          <cell r="J1395" t="str">
            <v>A/R DISTRICT - SECURITIZATION</v>
          </cell>
          <cell r="K1395" t="str">
            <v>CORPORATE</v>
          </cell>
          <cell r="L1395" t="str">
            <v>CORPORATE</v>
          </cell>
        </row>
        <row r="1396">
          <cell r="A1396" t="str">
            <v>WN3</v>
          </cell>
          <cell r="B1396" t="str">
            <v>WN3-10-A-AZ-2SO-050</v>
          </cell>
          <cell r="C1396">
            <v>1625</v>
          </cell>
          <cell r="D1396">
            <v>6736</v>
          </cell>
          <cell r="F1396" t="str">
            <v>DTC MANAGEMENT, INC.</v>
          </cell>
          <cell r="G1396" t="str">
            <v>BU-903</v>
          </cell>
          <cell r="H1396" t="str">
            <v>A/R SECURITIZATION</v>
          </cell>
          <cell r="I1396" t="str">
            <v>A/R DIST</v>
          </cell>
          <cell r="J1396" t="str">
            <v>A/R DISTRICT - SECURITIZATION</v>
          </cell>
          <cell r="K1396" t="str">
            <v>CORPORATE</v>
          </cell>
          <cell r="L1396" t="str">
            <v>CORPORATE</v>
          </cell>
        </row>
        <row r="1397">
          <cell r="A1397" t="str">
            <v>WN4</v>
          </cell>
          <cell r="B1397" t="str">
            <v>WN4-10-A-AZ-2YO-050</v>
          </cell>
          <cell r="C1397">
            <v>1626</v>
          </cell>
          <cell r="D1397">
            <v>6737</v>
          </cell>
          <cell r="F1397" t="str">
            <v>ENVIRONTECH, INC</v>
          </cell>
          <cell r="G1397" t="str">
            <v>BU-903</v>
          </cell>
          <cell r="H1397" t="str">
            <v>A/R SECURITIZATION</v>
          </cell>
          <cell r="I1397" t="str">
            <v>A/R DIST</v>
          </cell>
          <cell r="J1397" t="str">
            <v>A/R DISTRICT - SECURITIZATION</v>
          </cell>
          <cell r="K1397" t="str">
            <v>CORPORATE</v>
          </cell>
          <cell r="L1397" t="str">
            <v>CORPORATE</v>
          </cell>
        </row>
        <row r="1398">
          <cell r="A1398" t="str">
            <v>WN5</v>
          </cell>
          <cell r="B1398" t="str">
            <v>WN5-10-A-AZ-2ZO-050</v>
          </cell>
          <cell r="C1398">
            <v>1627</v>
          </cell>
          <cell r="D1398">
            <v>6738</v>
          </cell>
          <cell r="F1398" t="str">
            <v>FRED BARBARA TRUCKING CO., INC</v>
          </cell>
          <cell r="G1398" t="str">
            <v>BU-903</v>
          </cell>
          <cell r="H1398" t="str">
            <v>A/R SECURITIZATION</v>
          </cell>
          <cell r="I1398" t="str">
            <v>A/R DIST</v>
          </cell>
          <cell r="J1398" t="str">
            <v>A/R DISTRICT - SECURITIZATION</v>
          </cell>
          <cell r="K1398" t="str">
            <v>CORPORATE</v>
          </cell>
          <cell r="L1398" t="str">
            <v>CORPORATE</v>
          </cell>
        </row>
        <row r="1399">
          <cell r="A1399" t="str">
            <v>WN6</v>
          </cell>
          <cell r="B1399" t="str">
            <v>WN6-10-A-AZ-3BO-050</v>
          </cell>
          <cell r="C1399">
            <v>1628</v>
          </cell>
          <cell r="D1399">
            <v>6739</v>
          </cell>
          <cell r="F1399" t="str">
            <v>PITTSBURGH COUNTY LF, INC</v>
          </cell>
          <cell r="G1399" t="str">
            <v>BU-903</v>
          </cell>
          <cell r="H1399" t="str">
            <v>A/R SECURITIZATION</v>
          </cell>
          <cell r="I1399" t="str">
            <v>A/R DIST</v>
          </cell>
          <cell r="J1399" t="str">
            <v>A/R DISTRICT - SECURITIZATION</v>
          </cell>
          <cell r="K1399" t="str">
            <v>CORPORATE</v>
          </cell>
          <cell r="L1399" t="str">
            <v>CORPORATE</v>
          </cell>
        </row>
        <row r="1400">
          <cell r="A1400" t="str">
            <v>WN7</v>
          </cell>
          <cell r="B1400" t="str">
            <v>WN7-10-A-AZ-3CO-050</v>
          </cell>
          <cell r="C1400">
            <v>1629</v>
          </cell>
          <cell r="D1400">
            <v>6740</v>
          </cell>
          <cell r="F1400" t="str">
            <v>ADS OF MISSOURI, INC</v>
          </cell>
          <cell r="G1400" t="str">
            <v>BU-903</v>
          </cell>
          <cell r="H1400" t="str">
            <v>A/R SECURITIZATION</v>
          </cell>
          <cell r="I1400" t="str">
            <v>A/R DIST</v>
          </cell>
          <cell r="J1400" t="str">
            <v>A/R DISTRICT - SECURITIZATION</v>
          </cell>
          <cell r="K1400" t="str">
            <v>CORPORATE</v>
          </cell>
          <cell r="L1400" t="str">
            <v>CORPORATE</v>
          </cell>
        </row>
        <row r="1401">
          <cell r="A1401" t="str">
            <v>WN8</v>
          </cell>
          <cell r="B1401" t="str">
            <v>WN8-10-A-AZ-3EO-050</v>
          </cell>
          <cell r="C1401">
            <v>1630</v>
          </cell>
          <cell r="D1401">
            <v>6741</v>
          </cell>
          <cell r="F1401" t="str">
            <v>COUNTY LANDFILL, INC</v>
          </cell>
          <cell r="G1401" t="str">
            <v>BU-903</v>
          </cell>
          <cell r="H1401" t="str">
            <v>A/R SECURITIZATION</v>
          </cell>
          <cell r="I1401" t="str">
            <v>A/R DIST</v>
          </cell>
          <cell r="J1401" t="str">
            <v>A/R DISTRICT - SECURITIZATION</v>
          </cell>
          <cell r="K1401" t="str">
            <v>CORPORATE</v>
          </cell>
          <cell r="L1401" t="str">
            <v>CORPORATE</v>
          </cell>
        </row>
        <row r="1402">
          <cell r="A1402" t="str">
            <v>WN9</v>
          </cell>
          <cell r="B1402" t="str">
            <v>WN9-10-A-AZ-3FO-050</v>
          </cell>
          <cell r="C1402">
            <v>1631</v>
          </cell>
          <cell r="D1402">
            <v>6742</v>
          </cell>
          <cell r="F1402" t="str">
            <v>COUNTY DISPOSAL (OHIO), INC</v>
          </cell>
          <cell r="G1402" t="str">
            <v>BU-903</v>
          </cell>
          <cell r="H1402" t="str">
            <v>A/R SECURITIZATION</v>
          </cell>
          <cell r="I1402" t="str">
            <v>A/R DIST</v>
          </cell>
          <cell r="J1402" t="str">
            <v>A/R DISTRICT - SECURITIZATION</v>
          </cell>
          <cell r="K1402" t="str">
            <v>CORPORATE</v>
          </cell>
          <cell r="L1402" t="str">
            <v>CORPORATE</v>
          </cell>
        </row>
        <row r="1403">
          <cell r="A1403" t="str">
            <v>WO0</v>
          </cell>
          <cell r="B1403" t="str">
            <v>WO0-10-A-AZ-3GO-050</v>
          </cell>
          <cell r="C1403">
            <v>1632</v>
          </cell>
          <cell r="D1403">
            <v>6743</v>
          </cell>
          <cell r="F1403" t="str">
            <v>ADS OF WEST VIRGINIA, INC</v>
          </cell>
          <cell r="G1403" t="str">
            <v>BU-903</v>
          </cell>
          <cell r="H1403" t="str">
            <v>A/R SECURITIZATION</v>
          </cell>
          <cell r="I1403" t="str">
            <v>A/R DIST</v>
          </cell>
          <cell r="J1403" t="str">
            <v>A/R DISTRICT - SECURITIZATION</v>
          </cell>
          <cell r="K1403" t="str">
            <v>CORPORATE</v>
          </cell>
          <cell r="L1403" t="str">
            <v>CORPORATE</v>
          </cell>
        </row>
        <row r="1404">
          <cell r="A1404" t="str">
            <v>WO1</v>
          </cell>
          <cell r="B1404" t="str">
            <v>WO1-10-A-AZ-3JO-050</v>
          </cell>
          <cell r="C1404">
            <v>1633</v>
          </cell>
          <cell r="D1404">
            <v>6744</v>
          </cell>
          <cell r="F1404" t="str">
            <v>ADS OF KANSAS, INC</v>
          </cell>
          <cell r="G1404" t="str">
            <v>BU-903</v>
          </cell>
          <cell r="H1404" t="str">
            <v>A/R SECURITIZATION</v>
          </cell>
          <cell r="I1404" t="str">
            <v>A/R DIST</v>
          </cell>
          <cell r="J1404" t="str">
            <v>A/R DISTRICT - SECURITIZATION</v>
          </cell>
          <cell r="K1404" t="str">
            <v>CORPORATE</v>
          </cell>
          <cell r="L1404" t="str">
            <v>CORPORATE</v>
          </cell>
        </row>
        <row r="1405">
          <cell r="A1405" t="str">
            <v>WO2</v>
          </cell>
          <cell r="B1405" t="str">
            <v>WO2-10-A-AZ-3KO-050</v>
          </cell>
          <cell r="C1405">
            <v>1634</v>
          </cell>
          <cell r="D1405">
            <v>6745</v>
          </cell>
          <cell r="F1405" t="str">
            <v>RESOURCES RECOVERY, INC</v>
          </cell>
          <cell r="G1405" t="str">
            <v>BU-903</v>
          </cell>
          <cell r="H1405" t="str">
            <v>A/R SECURITIZATION</v>
          </cell>
          <cell r="I1405" t="str">
            <v>A/R DIST</v>
          </cell>
          <cell r="J1405" t="str">
            <v>A/R DISTRICT - SECURITIZATION</v>
          </cell>
          <cell r="K1405" t="str">
            <v>CORPORATE</v>
          </cell>
          <cell r="L1405" t="str">
            <v>CORPORATE</v>
          </cell>
        </row>
        <row r="1406">
          <cell r="A1406" t="str">
            <v>WO3</v>
          </cell>
          <cell r="B1406" t="str">
            <v>WO3-10-A-AZ-3PO-050</v>
          </cell>
          <cell r="C1406">
            <v>1635</v>
          </cell>
          <cell r="D1406">
            <v>6746</v>
          </cell>
          <cell r="F1406" t="str">
            <v>AW SYS OF NA, INC</v>
          </cell>
          <cell r="G1406" t="str">
            <v>BU-903</v>
          </cell>
          <cell r="H1406" t="str">
            <v>A/R SECURITIZATION</v>
          </cell>
          <cell r="I1406" t="str">
            <v>A/R DIST</v>
          </cell>
          <cell r="J1406" t="str">
            <v>A/R DISTRICT - SECURITIZATION</v>
          </cell>
          <cell r="K1406" t="str">
            <v>CORPORATE</v>
          </cell>
          <cell r="L1406" t="str">
            <v>CORPORATE</v>
          </cell>
        </row>
        <row r="1407">
          <cell r="A1407" t="str">
            <v>WO4</v>
          </cell>
          <cell r="B1407" t="str">
            <v>WO4-10-A-AZ-3QO-050</v>
          </cell>
          <cell r="C1407">
            <v>1636</v>
          </cell>
          <cell r="D1407">
            <v>6747</v>
          </cell>
          <cell r="F1407" t="str">
            <v>MESA DISPOSAL, INC</v>
          </cell>
          <cell r="G1407" t="str">
            <v>BU-903</v>
          </cell>
          <cell r="H1407" t="str">
            <v>A/R SECURITIZATION</v>
          </cell>
          <cell r="I1407" t="str">
            <v>A/R DIST</v>
          </cell>
          <cell r="J1407" t="str">
            <v>A/R DISTRICT - SECURITIZATION</v>
          </cell>
          <cell r="K1407" t="str">
            <v>CORPORATE</v>
          </cell>
          <cell r="L1407" t="str">
            <v>CORPORATE</v>
          </cell>
        </row>
        <row r="1408">
          <cell r="A1408" t="str">
            <v>WO5</v>
          </cell>
          <cell r="B1408" t="str">
            <v>WO5-10-A-AZ-3WO-050</v>
          </cell>
          <cell r="C1408">
            <v>1637</v>
          </cell>
          <cell r="D1408">
            <v>6748</v>
          </cell>
          <cell r="F1408" t="str">
            <v>KELLER CANYON LANDFILL CO, INC</v>
          </cell>
          <cell r="G1408" t="str">
            <v>BU-903</v>
          </cell>
          <cell r="H1408" t="str">
            <v>A/R SECURITIZATION</v>
          </cell>
          <cell r="I1408" t="str">
            <v>A/R DIST</v>
          </cell>
          <cell r="J1408" t="str">
            <v>A/R DISTRICT - SECURITIZATION</v>
          </cell>
          <cell r="K1408" t="str">
            <v>CORPORATE</v>
          </cell>
          <cell r="L1408" t="str">
            <v>CORPORATE</v>
          </cell>
        </row>
        <row r="1409">
          <cell r="A1409" t="str">
            <v>WO6</v>
          </cell>
          <cell r="B1409" t="str">
            <v>WO6-10-A-AZ-3XO-050</v>
          </cell>
          <cell r="C1409">
            <v>1638</v>
          </cell>
          <cell r="D1409">
            <v>6749</v>
          </cell>
          <cell r="F1409" t="str">
            <v>WASTE SVCS OF NEW YORK, INC</v>
          </cell>
          <cell r="G1409" t="str">
            <v>BU-903</v>
          </cell>
          <cell r="H1409" t="str">
            <v>A/R SECURITIZATION</v>
          </cell>
          <cell r="I1409" t="str">
            <v>A/R DIST</v>
          </cell>
          <cell r="J1409" t="str">
            <v>A/R DISTRICT - SECURITIZATION</v>
          </cell>
          <cell r="K1409" t="str">
            <v>CORPORATE</v>
          </cell>
          <cell r="L1409" t="str">
            <v>CORPORATE</v>
          </cell>
        </row>
        <row r="1410">
          <cell r="A1410" t="str">
            <v>WO7</v>
          </cell>
          <cell r="B1410" t="str">
            <v>WO7-10-A-AZ-4KO-050</v>
          </cell>
          <cell r="C1410">
            <v>1639</v>
          </cell>
          <cell r="D1410">
            <v>6750</v>
          </cell>
          <cell r="F1410" t="str">
            <v>F.P. MCNAMARA RUBBISH REMOVAL</v>
          </cell>
          <cell r="G1410" t="str">
            <v>BU-903</v>
          </cell>
          <cell r="H1410" t="str">
            <v>A/R SECURITIZATION</v>
          </cell>
          <cell r="I1410" t="str">
            <v>A/R DIST</v>
          </cell>
          <cell r="J1410" t="str">
            <v>A/R DISTRICT - SECURITIZATION</v>
          </cell>
          <cell r="K1410" t="str">
            <v>CORPORATE</v>
          </cell>
          <cell r="L1410" t="str">
            <v>CORPORATE</v>
          </cell>
        </row>
        <row r="1411">
          <cell r="A1411" t="str">
            <v>WO8</v>
          </cell>
          <cell r="B1411" t="str">
            <v>WO8-10-A-AZ-4NO-050</v>
          </cell>
          <cell r="C1411">
            <v>1640</v>
          </cell>
          <cell r="D1411">
            <v>6751</v>
          </cell>
          <cell r="F1411" t="str">
            <v>SANGAMON VALLEY LANDFILL, INC</v>
          </cell>
          <cell r="G1411" t="str">
            <v>BU-903</v>
          </cell>
          <cell r="H1411" t="str">
            <v>A/R SECURITIZATION</v>
          </cell>
          <cell r="I1411" t="str">
            <v>A/R DIST</v>
          </cell>
          <cell r="J1411" t="str">
            <v>A/R DISTRICT - SECURITIZATION</v>
          </cell>
          <cell r="K1411" t="str">
            <v>CORPORATE</v>
          </cell>
          <cell r="L1411" t="str">
            <v>CORPORATE</v>
          </cell>
        </row>
        <row r="1412">
          <cell r="A1412" t="str">
            <v>WO9</v>
          </cell>
          <cell r="B1412" t="str">
            <v>WO9-10-A-AZ-4PO-050</v>
          </cell>
          <cell r="C1412">
            <v>1641</v>
          </cell>
          <cell r="D1412">
            <v>6752</v>
          </cell>
          <cell r="F1412" t="str">
            <v>WILLAMETTE RESOURCES, INC</v>
          </cell>
          <cell r="G1412" t="str">
            <v>BU-903</v>
          </cell>
          <cell r="H1412" t="str">
            <v>A/R SECURITIZATION</v>
          </cell>
          <cell r="I1412" t="str">
            <v>A/R DIST</v>
          </cell>
          <cell r="J1412" t="str">
            <v>A/R DISTRICT - SECURITIZATION</v>
          </cell>
          <cell r="K1412" t="str">
            <v>CORPORATE</v>
          </cell>
          <cell r="L1412" t="str">
            <v>CORPORATE</v>
          </cell>
        </row>
        <row r="1413">
          <cell r="A1413" t="str">
            <v>WP0</v>
          </cell>
          <cell r="B1413" t="str">
            <v>WP0-10-A-AZ-4QO-050</v>
          </cell>
          <cell r="C1413">
            <v>1642</v>
          </cell>
          <cell r="D1413">
            <v>6753</v>
          </cell>
          <cell r="F1413" t="str">
            <v>WDTR, INC</v>
          </cell>
          <cell r="G1413" t="str">
            <v>BU-903</v>
          </cell>
          <cell r="H1413" t="str">
            <v>A/R SECURITIZATION</v>
          </cell>
          <cell r="I1413" t="str">
            <v>A/R DIST</v>
          </cell>
          <cell r="J1413" t="str">
            <v>A/R DISTRICT - SECURITIZATION</v>
          </cell>
          <cell r="K1413" t="str">
            <v>CORPORATE</v>
          </cell>
          <cell r="L1413" t="str">
            <v>CORPORATE</v>
          </cell>
        </row>
        <row r="1414">
          <cell r="A1414" t="str">
            <v>WP1</v>
          </cell>
          <cell r="B1414" t="str">
            <v>WP1-10-A-AZ-4TO-050</v>
          </cell>
          <cell r="C1414">
            <v>1643</v>
          </cell>
          <cell r="D1414">
            <v>6754</v>
          </cell>
          <cell r="F1414" t="str">
            <v>VALLEY LANDFILLS, INC</v>
          </cell>
          <cell r="G1414" t="str">
            <v>BU-903</v>
          </cell>
          <cell r="H1414" t="str">
            <v>A/R SECURITIZATION</v>
          </cell>
          <cell r="I1414" t="str">
            <v>A/R DIST</v>
          </cell>
          <cell r="J1414" t="str">
            <v>A/R DISTRICT - SECURITIZATION</v>
          </cell>
          <cell r="K1414" t="str">
            <v>CORPORATE</v>
          </cell>
          <cell r="L1414" t="str">
            <v>CORPORATE</v>
          </cell>
        </row>
        <row r="1415">
          <cell r="A1415" t="str">
            <v>WP2</v>
          </cell>
          <cell r="B1415" t="str">
            <v>WP2-10-A-AZ-4VO-050</v>
          </cell>
          <cell r="C1415">
            <v>1644</v>
          </cell>
          <cell r="D1415">
            <v>6755</v>
          </cell>
          <cell r="F1415" t="str">
            <v>SOURCE RECYCLING, INC</v>
          </cell>
          <cell r="G1415" t="str">
            <v>BU-903</v>
          </cell>
          <cell r="H1415" t="str">
            <v>A/R SECURITIZATION</v>
          </cell>
          <cell r="I1415" t="str">
            <v>A/R DIST</v>
          </cell>
          <cell r="J1415" t="str">
            <v>A/R DISTRICT - SECURITIZATION</v>
          </cell>
          <cell r="K1415" t="str">
            <v>CORPORATE</v>
          </cell>
          <cell r="L1415" t="str">
            <v>CORPORATE</v>
          </cell>
        </row>
        <row r="1416">
          <cell r="A1416" t="str">
            <v>WP3</v>
          </cell>
          <cell r="B1416" t="str">
            <v>WP3-10-A-AZ-4YO-050</v>
          </cell>
          <cell r="C1416">
            <v>1645</v>
          </cell>
          <cell r="D1416">
            <v>6756</v>
          </cell>
          <cell r="F1416" t="str">
            <v>GRANTS PASS SANITATION, INC</v>
          </cell>
          <cell r="G1416" t="str">
            <v>BU-903</v>
          </cell>
          <cell r="H1416" t="str">
            <v>A/R SECURITIZATION</v>
          </cell>
          <cell r="I1416" t="str">
            <v>A/R DIST</v>
          </cell>
          <cell r="J1416" t="str">
            <v>A/R DISTRICT - SECURITIZATION</v>
          </cell>
          <cell r="K1416" t="str">
            <v>CORPORATE</v>
          </cell>
          <cell r="L1416" t="str">
            <v>CORPORATE</v>
          </cell>
        </row>
        <row r="1417">
          <cell r="A1417" t="str">
            <v>WP4</v>
          </cell>
          <cell r="B1417" t="str">
            <v>WP4-10-A-AZ-5KO-050</v>
          </cell>
          <cell r="C1417">
            <v>1646</v>
          </cell>
          <cell r="D1417">
            <v>6757</v>
          </cell>
          <cell r="F1417" t="str">
            <v>NEW MORGAN LANDFILL COMPANY</v>
          </cell>
          <cell r="G1417" t="str">
            <v>BU-903</v>
          </cell>
          <cell r="H1417" t="str">
            <v>A/R SECURITIZATION</v>
          </cell>
          <cell r="I1417" t="str">
            <v>A/R DIST</v>
          </cell>
          <cell r="J1417" t="str">
            <v>A/R DISTRICT - SECURITIZATION</v>
          </cell>
          <cell r="K1417" t="str">
            <v>CORPORATE</v>
          </cell>
          <cell r="L1417" t="str">
            <v>CORPORATE</v>
          </cell>
        </row>
        <row r="1418">
          <cell r="A1418" t="str">
            <v>WP5</v>
          </cell>
          <cell r="B1418" t="str">
            <v>WP5-10-A-AZ-5LO-050</v>
          </cell>
          <cell r="C1418">
            <v>1647</v>
          </cell>
          <cell r="D1418">
            <v>6758</v>
          </cell>
          <cell r="F1418" t="str">
            <v>LAKE NORMAN LANDFILL, INC</v>
          </cell>
          <cell r="G1418" t="str">
            <v>BU-903</v>
          </cell>
          <cell r="H1418" t="str">
            <v>A/R SECURITIZATION</v>
          </cell>
          <cell r="I1418" t="str">
            <v>A/R DIST</v>
          </cell>
          <cell r="J1418" t="str">
            <v>A/R DISTRICT - SECURITIZATION</v>
          </cell>
          <cell r="K1418" t="str">
            <v>CORPORATE</v>
          </cell>
          <cell r="L1418" t="str">
            <v>CORPORATE</v>
          </cell>
        </row>
        <row r="1419">
          <cell r="A1419" t="str">
            <v>WP6</v>
          </cell>
          <cell r="B1419" t="str">
            <v>WP6-10-A-AZ-5SO-050</v>
          </cell>
          <cell r="C1419">
            <v>1648</v>
          </cell>
          <cell r="D1419">
            <v>6759</v>
          </cell>
          <cell r="F1419" t="str">
            <v>GREEN VALLEY LF GEN PRTNRSHP</v>
          </cell>
          <cell r="G1419" t="str">
            <v>BU-903</v>
          </cell>
          <cell r="H1419" t="str">
            <v>A/R SECURITIZATION</v>
          </cell>
          <cell r="I1419" t="str">
            <v>A/R DIST</v>
          </cell>
          <cell r="J1419" t="str">
            <v>A/R DISTRICT - SECURITIZATION</v>
          </cell>
          <cell r="K1419" t="str">
            <v>CORPORATE</v>
          </cell>
          <cell r="L1419" t="str">
            <v>CORPORATE</v>
          </cell>
        </row>
        <row r="1420">
          <cell r="A1420" t="str">
            <v>WP7</v>
          </cell>
          <cell r="B1420" t="str">
            <v>WP7-10-A-AZ-5TO-050</v>
          </cell>
          <cell r="C1420">
            <v>1649</v>
          </cell>
          <cell r="D1420">
            <v>6760</v>
          </cell>
          <cell r="F1420" t="str">
            <v>AW  OF MASS, INC.</v>
          </cell>
          <cell r="G1420" t="str">
            <v>BU-903</v>
          </cell>
          <cell r="H1420" t="str">
            <v>A/R SECURITIZATION</v>
          </cell>
          <cell r="I1420" t="str">
            <v>A/R DIST</v>
          </cell>
          <cell r="J1420" t="str">
            <v>A/R DISTRICT - SECURITIZATION</v>
          </cell>
          <cell r="K1420" t="str">
            <v>CORPORATE</v>
          </cell>
          <cell r="L1420" t="str">
            <v>CORPORATE</v>
          </cell>
        </row>
        <row r="1421">
          <cell r="A1421" t="str">
            <v>WP8</v>
          </cell>
          <cell r="B1421" t="str">
            <v>WP8-10-A-AZ-5UO-050</v>
          </cell>
          <cell r="C1421">
            <v>1650</v>
          </cell>
          <cell r="D1421">
            <v>6761</v>
          </cell>
          <cell r="F1421" t="str">
            <v>AW  OF CALIFORNIA, INC</v>
          </cell>
          <cell r="G1421" t="str">
            <v>BU-903</v>
          </cell>
          <cell r="H1421" t="str">
            <v>A/R SECURITIZATION</v>
          </cell>
          <cell r="I1421" t="str">
            <v>A/R DIST</v>
          </cell>
          <cell r="J1421" t="str">
            <v>A/R DISTRICT - SECURITIZATION</v>
          </cell>
          <cell r="K1421" t="str">
            <v>CORPORATE</v>
          </cell>
          <cell r="L1421" t="str">
            <v>CORPORATE</v>
          </cell>
        </row>
        <row r="1422">
          <cell r="A1422" t="str">
            <v>WP9</v>
          </cell>
          <cell r="B1422" t="str">
            <v>WP9-10-A-AZ-5ZO-050</v>
          </cell>
          <cell r="C1422">
            <v>1651</v>
          </cell>
          <cell r="D1422">
            <v>6762</v>
          </cell>
          <cell r="F1422" t="str">
            <v>AW  OF OHIO, INC</v>
          </cell>
          <cell r="G1422" t="str">
            <v>BU-903</v>
          </cell>
          <cell r="H1422" t="str">
            <v>A/R SECURITIZATION</v>
          </cell>
          <cell r="I1422" t="str">
            <v>A/R DIST</v>
          </cell>
          <cell r="J1422" t="str">
            <v>A/R DISTRICT - SECURITIZATION</v>
          </cell>
          <cell r="K1422" t="str">
            <v>CORPORATE</v>
          </cell>
          <cell r="L1422" t="str">
            <v>CORPORATE</v>
          </cell>
        </row>
        <row r="1423">
          <cell r="A1423" t="str">
            <v>WQ0</v>
          </cell>
          <cell r="B1423" t="str">
            <v>WQ0-10-A-AZ-6EO-050</v>
          </cell>
          <cell r="C1423">
            <v>1652</v>
          </cell>
          <cell r="D1423">
            <v>6763</v>
          </cell>
          <cell r="F1423" t="str">
            <v>INTERNATIONAL DISP CORP OF CA</v>
          </cell>
          <cell r="G1423" t="str">
            <v>BU-903</v>
          </cell>
          <cell r="H1423" t="str">
            <v>A/R SECURITIZATION</v>
          </cell>
          <cell r="I1423" t="str">
            <v>A/R DIST</v>
          </cell>
          <cell r="J1423" t="str">
            <v>A/R DISTRICT - SECURITIZATION</v>
          </cell>
          <cell r="K1423" t="str">
            <v>CORPORATE</v>
          </cell>
          <cell r="L1423" t="str">
            <v>CORPORATE</v>
          </cell>
        </row>
        <row r="1424">
          <cell r="A1424" t="str">
            <v>WQ1</v>
          </cell>
          <cell r="B1424" t="str">
            <v>WQ1-10-A-AZ-6SO-050</v>
          </cell>
          <cell r="C1424">
            <v>1653</v>
          </cell>
          <cell r="D1424">
            <v>6764</v>
          </cell>
          <cell r="F1424" t="str">
            <v>AGRI-TECH, INC</v>
          </cell>
          <cell r="G1424" t="str">
            <v>BU-903</v>
          </cell>
          <cell r="H1424" t="str">
            <v>A/R SECURITIZATION</v>
          </cell>
          <cell r="I1424" t="str">
            <v>A/R DIST</v>
          </cell>
          <cell r="J1424" t="str">
            <v>A/R DISTRICT - SECURITIZATION</v>
          </cell>
          <cell r="K1424" t="str">
            <v>CORPORATE</v>
          </cell>
          <cell r="L1424" t="str">
            <v>CORPORATE</v>
          </cell>
        </row>
        <row r="1425">
          <cell r="A1425" t="str">
            <v>WQ2</v>
          </cell>
          <cell r="B1425" t="str">
            <v>WQ2-10-A-AZ-6UO-050</v>
          </cell>
          <cell r="C1425">
            <v>1654</v>
          </cell>
          <cell r="D1425">
            <v>6765</v>
          </cell>
          <cell r="F1425" t="str">
            <v>PSI WASTE SYSTEMS, INC</v>
          </cell>
          <cell r="G1425" t="str">
            <v>BU-903</v>
          </cell>
          <cell r="H1425" t="str">
            <v>A/R SECURITIZATION</v>
          </cell>
          <cell r="I1425" t="str">
            <v>A/R DIST</v>
          </cell>
          <cell r="J1425" t="str">
            <v>A/R DISTRICT - SECURITIZATION</v>
          </cell>
          <cell r="K1425" t="str">
            <v>CORPORATE</v>
          </cell>
          <cell r="L1425" t="str">
            <v>CORPORATE</v>
          </cell>
        </row>
        <row r="1426">
          <cell r="A1426" t="str">
            <v>WQ3</v>
          </cell>
          <cell r="B1426" t="str">
            <v>WQ3-10-A-AZ-6YO-050</v>
          </cell>
          <cell r="C1426">
            <v>1655</v>
          </cell>
          <cell r="D1426">
            <v>6766</v>
          </cell>
          <cell r="F1426" t="str">
            <v>ELDER CREEK TRANSFER, INC</v>
          </cell>
          <cell r="G1426" t="str">
            <v>BU-903</v>
          </cell>
          <cell r="H1426" t="str">
            <v>A/R SECURITIZATION</v>
          </cell>
          <cell r="I1426" t="str">
            <v>A/R DIST</v>
          </cell>
          <cell r="J1426" t="str">
            <v>A/R DISTRICT - SECURITIZATION</v>
          </cell>
          <cell r="K1426" t="str">
            <v>CORPORATE</v>
          </cell>
          <cell r="L1426" t="str">
            <v>CORPORATE</v>
          </cell>
        </row>
        <row r="1427">
          <cell r="A1427" t="str">
            <v>WQ4</v>
          </cell>
          <cell r="B1427" t="str">
            <v>WQ4-10-A-AZ-7EO-050</v>
          </cell>
          <cell r="C1427">
            <v>1656</v>
          </cell>
          <cell r="D1427">
            <v>6767</v>
          </cell>
          <cell r="F1427" t="str">
            <v>NOBLE ROAD LANDFILL, INC.</v>
          </cell>
          <cell r="G1427" t="str">
            <v>BU-903</v>
          </cell>
          <cell r="H1427" t="str">
            <v>A/R SECURITIZATION</v>
          </cell>
          <cell r="I1427" t="str">
            <v>A/R DIST</v>
          </cell>
          <cell r="J1427" t="str">
            <v>A/R DISTRICT - SECURITIZATION</v>
          </cell>
          <cell r="K1427" t="str">
            <v>CORPORATE</v>
          </cell>
          <cell r="L1427" t="str">
            <v>CORPORATE</v>
          </cell>
        </row>
        <row r="1428">
          <cell r="A1428" t="str">
            <v>WQ5</v>
          </cell>
          <cell r="B1428" t="str">
            <v>WQ5-10-A-AZ-7FO-050</v>
          </cell>
          <cell r="C1428">
            <v>1657</v>
          </cell>
          <cell r="D1428">
            <v>6768</v>
          </cell>
          <cell r="F1428" t="str">
            <v>WILLOW RIDGE LANDFILL, LLC</v>
          </cell>
          <cell r="G1428" t="str">
            <v>BU-903</v>
          </cell>
          <cell r="H1428" t="str">
            <v>A/R SECURITIZATION</v>
          </cell>
          <cell r="I1428" t="str">
            <v>A/R DIST</v>
          </cell>
          <cell r="J1428" t="str">
            <v>A/R DISTRICT - SECURITIZATION</v>
          </cell>
          <cell r="K1428" t="str">
            <v>CORPORATE</v>
          </cell>
          <cell r="L1428" t="str">
            <v>CORPORATE</v>
          </cell>
        </row>
        <row r="1429">
          <cell r="A1429" t="str">
            <v>WQ6</v>
          </cell>
          <cell r="B1429" t="str">
            <v>WQ6-10-A-AZ-7GO-050</v>
          </cell>
          <cell r="C1429">
            <v>1658</v>
          </cell>
          <cell r="D1429">
            <v>6769</v>
          </cell>
          <cell r="F1429" t="str">
            <v>GEK, INC.</v>
          </cell>
          <cell r="G1429" t="str">
            <v>BU-903</v>
          </cell>
          <cell r="H1429" t="str">
            <v>A/R SECURITIZATION</v>
          </cell>
          <cell r="I1429" t="str">
            <v>A/R DIST</v>
          </cell>
          <cell r="J1429" t="str">
            <v>A/R DISTRICT - SECURITIZATION</v>
          </cell>
          <cell r="K1429" t="str">
            <v>CORPORATE</v>
          </cell>
          <cell r="L1429" t="str">
            <v>CORPORATE</v>
          </cell>
        </row>
        <row r="1430">
          <cell r="A1430" t="str">
            <v>WQ7</v>
          </cell>
          <cell r="B1430" t="str">
            <v>WQ7-10-A-AZ-7HO-050</v>
          </cell>
          <cell r="C1430">
            <v>1659</v>
          </cell>
          <cell r="D1430">
            <v>6770</v>
          </cell>
          <cell r="F1430" t="str">
            <v>SYCAMORE LANDFILL</v>
          </cell>
          <cell r="G1430" t="str">
            <v>BU-903</v>
          </cell>
          <cell r="H1430" t="str">
            <v>A/R SECURITIZATION</v>
          </cell>
          <cell r="I1430" t="str">
            <v>A/R DIST</v>
          </cell>
          <cell r="J1430" t="str">
            <v>A/R DISTRICT - SECURITIZATION</v>
          </cell>
          <cell r="K1430" t="str">
            <v>CORPORATE</v>
          </cell>
          <cell r="L1430" t="str">
            <v>CORPORATE</v>
          </cell>
        </row>
        <row r="1431">
          <cell r="A1431" t="str">
            <v>WQ8</v>
          </cell>
          <cell r="B1431" t="str">
            <v>WQ8-10-A-AZ-7JO-050</v>
          </cell>
          <cell r="C1431">
            <v>1660</v>
          </cell>
          <cell r="D1431">
            <v>6771</v>
          </cell>
          <cell r="F1431" t="str">
            <v>COPPER MOUNTAIN LANDFILL, INC.</v>
          </cell>
          <cell r="G1431" t="str">
            <v>BU-903</v>
          </cell>
          <cell r="H1431" t="str">
            <v>A/R SECURITIZATION</v>
          </cell>
          <cell r="I1431" t="str">
            <v>A/R DIST</v>
          </cell>
          <cell r="J1431" t="str">
            <v>A/R DISTRICT - SECURITIZATION</v>
          </cell>
          <cell r="K1431" t="str">
            <v>CORPORATE</v>
          </cell>
          <cell r="L1431" t="str">
            <v>CORPORATE</v>
          </cell>
        </row>
        <row r="1432">
          <cell r="A1432" t="str">
            <v>WQ9</v>
          </cell>
          <cell r="B1432" t="str">
            <v>WQ9-10-A-AZ-7LO-050</v>
          </cell>
          <cell r="C1432">
            <v>1661</v>
          </cell>
          <cell r="D1432">
            <v>6772</v>
          </cell>
          <cell r="F1432" t="str">
            <v>SPRINGFIELD ENVIRONMENTAL, GP</v>
          </cell>
          <cell r="G1432" t="str">
            <v>BU-903</v>
          </cell>
          <cell r="H1432" t="str">
            <v>A/R SECURITIZATION</v>
          </cell>
          <cell r="I1432" t="str">
            <v>A/R DIST</v>
          </cell>
          <cell r="J1432" t="str">
            <v>A/R DISTRICT - SECURITIZATION</v>
          </cell>
          <cell r="K1432" t="str">
            <v>CORPORATE</v>
          </cell>
          <cell r="L1432" t="str">
            <v>CORPORATE</v>
          </cell>
        </row>
        <row r="1433">
          <cell r="A1433" t="str">
            <v>WR0</v>
          </cell>
          <cell r="B1433" t="str">
            <v>WR0-10-A-AZ-7NO-050</v>
          </cell>
          <cell r="C1433">
            <v>1662</v>
          </cell>
          <cell r="D1433">
            <v>6773</v>
          </cell>
          <cell r="F1433" t="str">
            <v>IMPERIAL LANDFILL, INC</v>
          </cell>
          <cell r="G1433" t="str">
            <v>BU-903</v>
          </cell>
          <cell r="H1433" t="str">
            <v>A/R SECURITIZATION</v>
          </cell>
          <cell r="I1433" t="str">
            <v>A/R DIST</v>
          </cell>
          <cell r="J1433" t="str">
            <v>A/R DISTRICT - SECURITIZATION</v>
          </cell>
          <cell r="K1433" t="str">
            <v>CORPORATE</v>
          </cell>
          <cell r="L1433" t="str">
            <v>CORPORATE</v>
          </cell>
        </row>
        <row r="1434">
          <cell r="A1434" t="str">
            <v>WR1</v>
          </cell>
          <cell r="B1434" t="str">
            <v>WR1-10-A-AZ-7OO-050</v>
          </cell>
          <cell r="C1434">
            <v>1663</v>
          </cell>
          <cell r="D1434">
            <v>6774</v>
          </cell>
          <cell r="F1434" t="str">
            <v>COURTNEY RIDGE LANDFILL LLC</v>
          </cell>
          <cell r="G1434" t="str">
            <v>BU-903</v>
          </cell>
          <cell r="H1434" t="str">
            <v>A/R SECURITIZATION</v>
          </cell>
          <cell r="I1434" t="str">
            <v>A/R DIST</v>
          </cell>
          <cell r="J1434" t="str">
            <v>A/R DISTRICT - SECURITIZATION</v>
          </cell>
          <cell r="K1434" t="str">
            <v>CORPORATE</v>
          </cell>
          <cell r="L1434" t="str">
            <v>CORPORATE</v>
          </cell>
        </row>
        <row r="1435">
          <cell r="A1435" t="str">
            <v>WR2</v>
          </cell>
          <cell r="B1435" t="str">
            <v>WR2-10-A-AZ-7PO-050</v>
          </cell>
          <cell r="C1435">
            <v>1664</v>
          </cell>
          <cell r="D1435">
            <v>6775</v>
          </cell>
          <cell r="F1435" t="str">
            <v>FOREST VIEW LANDFILL LLC</v>
          </cell>
          <cell r="G1435" t="str">
            <v>BU-903</v>
          </cell>
          <cell r="H1435" t="str">
            <v>A/R SECURITIZATION</v>
          </cell>
          <cell r="I1435" t="str">
            <v>A/R DIST</v>
          </cell>
          <cell r="J1435" t="str">
            <v>A/R DISTRICT - SECURITIZATION</v>
          </cell>
          <cell r="K1435" t="str">
            <v>CORPORATE</v>
          </cell>
          <cell r="L1435" t="str">
            <v>CORPORATE</v>
          </cell>
        </row>
        <row r="1436">
          <cell r="A1436" t="str">
            <v>WR3</v>
          </cell>
          <cell r="B1436" t="str">
            <v>WR3-10-A-AZ-7RO-050</v>
          </cell>
          <cell r="C1436">
            <v>1665</v>
          </cell>
          <cell r="D1436">
            <v>6776</v>
          </cell>
          <cell r="F1436" t="str">
            <v>LAKE CNTY C&amp;D DEV'MENT PARTNER</v>
          </cell>
          <cell r="G1436" t="str">
            <v>BU-903</v>
          </cell>
          <cell r="H1436" t="str">
            <v>A/R SECURITIZATION</v>
          </cell>
          <cell r="I1436" t="str">
            <v>A/R DIST</v>
          </cell>
          <cell r="J1436" t="str">
            <v>A/R DISTRICT - SECURITIZATION</v>
          </cell>
          <cell r="K1436" t="str">
            <v>CORPORATE</v>
          </cell>
          <cell r="L1436" t="str">
            <v>CORPORATE</v>
          </cell>
        </row>
        <row r="1437">
          <cell r="A1437" t="str">
            <v>WR4</v>
          </cell>
          <cell r="B1437" t="str">
            <v>WR4-10-A-AZ-8AO-050</v>
          </cell>
          <cell r="C1437">
            <v>1666</v>
          </cell>
          <cell r="D1437">
            <v>6777</v>
          </cell>
          <cell r="F1437" t="str">
            <v>AW SERVICES OF PA,LLC</v>
          </cell>
          <cell r="G1437" t="str">
            <v>BU-903</v>
          </cell>
          <cell r="H1437" t="str">
            <v>A/R SECURITIZATION</v>
          </cell>
          <cell r="I1437" t="str">
            <v>A/R DIST</v>
          </cell>
          <cell r="J1437" t="str">
            <v>A/R DISTRICT - SECURITIZATION</v>
          </cell>
          <cell r="K1437" t="str">
            <v>CORPORATE</v>
          </cell>
          <cell r="L1437" t="str">
            <v>CORPORATE</v>
          </cell>
        </row>
        <row r="1438">
          <cell r="A1438" t="str">
            <v>WR5</v>
          </cell>
          <cell r="B1438" t="str">
            <v>WR5-10-A-AZ-8DO-050</v>
          </cell>
          <cell r="C1438">
            <v>1667</v>
          </cell>
          <cell r="D1438">
            <v>6778</v>
          </cell>
          <cell r="F1438" t="str">
            <v>AW SYSTEMS OF AL, LLC</v>
          </cell>
          <cell r="G1438" t="str">
            <v>BU-903</v>
          </cell>
          <cell r="H1438" t="str">
            <v>A/R SECURITIZATION</v>
          </cell>
          <cell r="I1438" t="str">
            <v>A/R DIST</v>
          </cell>
          <cell r="J1438" t="str">
            <v>A/R DISTRICT - SECURITIZATION</v>
          </cell>
          <cell r="K1438" t="str">
            <v>CORPORATE</v>
          </cell>
          <cell r="L1438" t="str">
            <v>CORPORATE</v>
          </cell>
        </row>
        <row r="1439">
          <cell r="A1439" t="str">
            <v>WR6</v>
          </cell>
          <cell r="B1439" t="str">
            <v>WR6-10-A-AZ-8EO-050</v>
          </cell>
          <cell r="C1439">
            <v>1668</v>
          </cell>
          <cell r="D1439">
            <v>6779</v>
          </cell>
          <cell r="F1439" t="str">
            <v>AW SYSTEMS OF AR, LLC</v>
          </cell>
          <cell r="G1439" t="str">
            <v>BU-903</v>
          </cell>
          <cell r="H1439" t="str">
            <v>A/R SECURITIZATION</v>
          </cell>
          <cell r="I1439" t="str">
            <v>A/R DIST</v>
          </cell>
          <cell r="J1439" t="str">
            <v>A/R DISTRICT - SECURITIZATION</v>
          </cell>
          <cell r="K1439" t="str">
            <v>CORPORATE</v>
          </cell>
          <cell r="L1439" t="str">
            <v>CORPORATE</v>
          </cell>
        </row>
        <row r="1440">
          <cell r="A1440" t="str">
            <v>WR7</v>
          </cell>
          <cell r="B1440" t="str">
            <v>WR7-10-A-AZ-8FO-050</v>
          </cell>
          <cell r="C1440">
            <v>1669</v>
          </cell>
          <cell r="D1440">
            <v>6780</v>
          </cell>
          <cell r="F1440" t="str">
            <v>AW SYSTEMS OF GA, LLC</v>
          </cell>
          <cell r="G1440" t="str">
            <v>BU-903</v>
          </cell>
          <cell r="H1440" t="str">
            <v>A/R SECURITIZATION</v>
          </cell>
          <cell r="I1440" t="str">
            <v>A/R DIST</v>
          </cell>
          <cell r="J1440" t="str">
            <v>A/R DISTRICT - SECURITIZATION</v>
          </cell>
          <cell r="K1440" t="str">
            <v>CORPORATE</v>
          </cell>
          <cell r="L1440" t="str">
            <v>CORPORATE</v>
          </cell>
        </row>
        <row r="1441">
          <cell r="A1441" t="str">
            <v>WR8</v>
          </cell>
          <cell r="B1441" t="str">
            <v>WR8-10-A-AZ-8HO-050</v>
          </cell>
          <cell r="C1441">
            <v>1670</v>
          </cell>
          <cell r="D1441">
            <v>6781</v>
          </cell>
          <cell r="F1441" t="str">
            <v>AW SYSTEMS OF LA, LLC</v>
          </cell>
          <cell r="G1441" t="str">
            <v>BU-903</v>
          </cell>
          <cell r="H1441" t="str">
            <v>A/R SECURITIZATION</v>
          </cell>
          <cell r="I1441" t="str">
            <v>A/R DIST</v>
          </cell>
          <cell r="J1441" t="str">
            <v>A/R DISTRICT - SECURITIZATION</v>
          </cell>
          <cell r="K1441" t="str">
            <v>CORPORATE</v>
          </cell>
          <cell r="L1441" t="str">
            <v>CORPORATE</v>
          </cell>
        </row>
        <row r="1442">
          <cell r="A1442" t="str">
            <v>WR9</v>
          </cell>
          <cell r="B1442" t="str">
            <v>WR9-10-A-AZ-8IO-050</v>
          </cell>
          <cell r="C1442">
            <v>1671</v>
          </cell>
          <cell r="D1442">
            <v>6782</v>
          </cell>
          <cell r="F1442" t="str">
            <v>AW SYSTEMS OF MO, LLC</v>
          </cell>
          <cell r="G1442" t="str">
            <v>BU-903</v>
          </cell>
          <cell r="H1442" t="str">
            <v>A/R SECURITIZATION</v>
          </cell>
          <cell r="I1442" t="str">
            <v>A/R DIST</v>
          </cell>
          <cell r="J1442" t="str">
            <v>A/R DISTRICT - SECURITIZATION</v>
          </cell>
          <cell r="K1442" t="str">
            <v>CORPORATE</v>
          </cell>
          <cell r="L1442" t="str">
            <v>CORPORATE</v>
          </cell>
        </row>
        <row r="1443">
          <cell r="A1443" t="str">
            <v>WS0</v>
          </cell>
          <cell r="B1443" t="str">
            <v>WS0-10-A-AZ-8JO-050</v>
          </cell>
          <cell r="C1443">
            <v>1672</v>
          </cell>
          <cell r="D1443">
            <v>6783</v>
          </cell>
          <cell r="F1443" t="str">
            <v>AW SYSTEMS OF MISSISSIP</v>
          </cell>
          <cell r="G1443" t="str">
            <v>BU-903</v>
          </cell>
          <cell r="H1443" t="str">
            <v>A/R SECURITIZATION</v>
          </cell>
          <cell r="I1443" t="str">
            <v>A/R DIST</v>
          </cell>
          <cell r="J1443" t="str">
            <v>A/R DISTRICT - SECURITIZATION</v>
          </cell>
          <cell r="K1443" t="str">
            <v>CORPORATE</v>
          </cell>
          <cell r="L1443" t="str">
            <v>CORPORATE</v>
          </cell>
        </row>
        <row r="1444">
          <cell r="A1444" t="str">
            <v>WS1</v>
          </cell>
          <cell r="B1444" t="str">
            <v>WS1-10-A-AZ-8MO-050</v>
          </cell>
          <cell r="C1444">
            <v>1673</v>
          </cell>
          <cell r="D1444">
            <v>6784</v>
          </cell>
          <cell r="F1444" t="str">
            <v>AW SYSTEMS OF TN, LLC</v>
          </cell>
          <cell r="G1444" t="str">
            <v>BU-903</v>
          </cell>
          <cell r="H1444" t="str">
            <v>A/R SECURITIZATION</v>
          </cell>
          <cell r="I1444" t="str">
            <v>A/R DIST</v>
          </cell>
          <cell r="J1444" t="str">
            <v>A/R DISTRICT - SECURITIZATION</v>
          </cell>
          <cell r="K1444" t="str">
            <v>CORPORATE</v>
          </cell>
          <cell r="L1444" t="str">
            <v>CORPORATE</v>
          </cell>
        </row>
        <row r="1445">
          <cell r="A1445" t="str">
            <v>WS2</v>
          </cell>
          <cell r="B1445" t="str">
            <v>WS2-10-A-AZ-8NO-050</v>
          </cell>
          <cell r="C1445">
            <v>1674</v>
          </cell>
          <cell r="D1445">
            <v>6785</v>
          </cell>
          <cell r="F1445" t="str">
            <v>AW SYSTEMS OF VA, LLC</v>
          </cell>
          <cell r="G1445" t="str">
            <v>BU-903</v>
          </cell>
          <cell r="H1445" t="str">
            <v>A/R SECURITIZATION</v>
          </cell>
          <cell r="I1445" t="str">
            <v>A/R DIST</v>
          </cell>
          <cell r="J1445" t="str">
            <v>A/R DISTRICT - SECURITIZATION</v>
          </cell>
          <cell r="K1445" t="str">
            <v>CORPORATE</v>
          </cell>
          <cell r="L1445" t="str">
            <v>CORPORATE</v>
          </cell>
        </row>
        <row r="1446">
          <cell r="A1446" t="str">
            <v>WS3</v>
          </cell>
          <cell r="B1446" t="str">
            <v>WS3-10-A-AZ-8OO-050</v>
          </cell>
          <cell r="C1446">
            <v>1675</v>
          </cell>
          <cell r="D1446">
            <v>6786</v>
          </cell>
          <cell r="F1446" t="str">
            <v>ALLIED WASTE SERVICES OF MA, L</v>
          </cell>
          <cell r="G1446" t="str">
            <v>BU-903</v>
          </cell>
          <cell r="H1446" t="str">
            <v>A/R SECURITIZATION</v>
          </cell>
          <cell r="I1446" t="str">
            <v>A/R DIST</v>
          </cell>
          <cell r="J1446" t="str">
            <v>A/R DISTRICT - SECURITIZATION</v>
          </cell>
          <cell r="K1446" t="str">
            <v>CORPORATE</v>
          </cell>
          <cell r="L1446" t="str">
            <v>CORPORATE</v>
          </cell>
        </row>
        <row r="1447">
          <cell r="A1447" t="str">
            <v>WS4</v>
          </cell>
          <cell r="B1447" t="str">
            <v>WS4-10-A-AZ-8PO-050</v>
          </cell>
          <cell r="C1447">
            <v>1676</v>
          </cell>
          <cell r="D1447">
            <v>6787</v>
          </cell>
          <cell r="F1447" t="str">
            <v>AW  TRANSFER SYSTEMS OF AL, LL</v>
          </cell>
          <cell r="G1447" t="str">
            <v>BU-903</v>
          </cell>
          <cell r="H1447" t="str">
            <v>A/R SECURITIZATION</v>
          </cell>
          <cell r="I1447" t="str">
            <v>A/R DIST</v>
          </cell>
          <cell r="J1447" t="str">
            <v>A/R DISTRICT - SECURITIZATION</v>
          </cell>
          <cell r="K1447" t="str">
            <v>CORPORATE</v>
          </cell>
          <cell r="L1447" t="str">
            <v>CORPORATE</v>
          </cell>
        </row>
        <row r="1448">
          <cell r="A1448" t="str">
            <v>WS5</v>
          </cell>
          <cell r="B1448" t="str">
            <v>WS5-10-A-AZ-8QO-050</v>
          </cell>
          <cell r="C1448">
            <v>1677</v>
          </cell>
          <cell r="D1448">
            <v>6788</v>
          </cell>
          <cell r="F1448" t="str">
            <v>AW  TRANSFER SYSTEMS OF GA, LL</v>
          </cell>
          <cell r="G1448" t="str">
            <v>BU-903</v>
          </cell>
          <cell r="H1448" t="str">
            <v>A/R SECURITIZATION</v>
          </cell>
          <cell r="I1448" t="str">
            <v>A/R DIST</v>
          </cell>
          <cell r="J1448" t="str">
            <v>A/R DISTRICT - SECURITIZATION</v>
          </cell>
          <cell r="K1448" t="str">
            <v>CORPORATE</v>
          </cell>
          <cell r="L1448" t="str">
            <v>CORPORATE</v>
          </cell>
        </row>
        <row r="1449">
          <cell r="A1449" t="str">
            <v>WS6</v>
          </cell>
          <cell r="B1449" t="str">
            <v>WS6-10-A-AZ-8RO-050</v>
          </cell>
          <cell r="C1449">
            <v>1678</v>
          </cell>
          <cell r="D1449">
            <v>6789</v>
          </cell>
          <cell r="F1449" t="str">
            <v>AW  TRANSFER SYSTEMS OF MA, LL</v>
          </cell>
          <cell r="G1449" t="str">
            <v>BU-903</v>
          </cell>
          <cell r="H1449" t="str">
            <v>A/R SECURITIZATION</v>
          </cell>
          <cell r="I1449" t="str">
            <v>A/R DIST</v>
          </cell>
          <cell r="J1449" t="str">
            <v>A/R DISTRICT - SECURITIZATION</v>
          </cell>
          <cell r="K1449" t="str">
            <v>CORPORATE</v>
          </cell>
          <cell r="L1449" t="str">
            <v>CORPORATE</v>
          </cell>
        </row>
        <row r="1450">
          <cell r="A1450" t="str">
            <v>WS7</v>
          </cell>
          <cell r="B1450" t="str">
            <v>WS7-10-A-AZ-8SO-050</v>
          </cell>
          <cell r="C1450">
            <v>1679</v>
          </cell>
          <cell r="D1450">
            <v>6790</v>
          </cell>
          <cell r="F1450" t="str">
            <v>AW  TRANSFER SYSTEMS OF MD, LL</v>
          </cell>
          <cell r="G1450" t="str">
            <v>BU-903</v>
          </cell>
          <cell r="H1450" t="str">
            <v>A/R SECURITIZATION</v>
          </cell>
          <cell r="I1450" t="str">
            <v>A/R DIST</v>
          </cell>
          <cell r="J1450" t="str">
            <v>A/R DISTRICT - SECURITIZATION</v>
          </cell>
          <cell r="K1450" t="str">
            <v>CORPORATE</v>
          </cell>
          <cell r="L1450" t="str">
            <v>CORPORATE</v>
          </cell>
        </row>
        <row r="1451">
          <cell r="A1451" t="str">
            <v>WS8</v>
          </cell>
          <cell r="B1451" t="str">
            <v>WS8-10-A-AZ-8TO-050</v>
          </cell>
          <cell r="C1451">
            <v>1680</v>
          </cell>
          <cell r="D1451">
            <v>6791</v>
          </cell>
          <cell r="F1451" t="str">
            <v>AW  TRANSFER SYSTEMS OF MISSIS</v>
          </cell>
          <cell r="G1451" t="str">
            <v>BU-903</v>
          </cell>
          <cell r="H1451" t="str">
            <v>A/R SECURITIZATION</v>
          </cell>
          <cell r="I1451" t="str">
            <v>A/R DIST</v>
          </cell>
          <cell r="J1451" t="str">
            <v>A/R DISTRICT - SECURITIZATION</v>
          </cell>
          <cell r="K1451" t="str">
            <v>CORPORATE</v>
          </cell>
          <cell r="L1451" t="str">
            <v>CORPORATE</v>
          </cell>
        </row>
        <row r="1452">
          <cell r="A1452" t="str">
            <v>WS9</v>
          </cell>
          <cell r="B1452" t="str">
            <v>WS9-10-A-AZ-8UO-050</v>
          </cell>
          <cell r="C1452">
            <v>1681</v>
          </cell>
          <cell r="D1452">
            <v>6792</v>
          </cell>
          <cell r="F1452" t="str">
            <v>AW  TRANSFER SYSTEMS OF PENN,</v>
          </cell>
          <cell r="G1452" t="str">
            <v>BU-903</v>
          </cell>
          <cell r="H1452" t="str">
            <v>A/R SECURITIZATION</v>
          </cell>
          <cell r="I1452" t="str">
            <v>A/R DIST</v>
          </cell>
          <cell r="J1452" t="str">
            <v>A/R DISTRICT - SECURITIZATION</v>
          </cell>
          <cell r="K1452" t="str">
            <v>CORPORATE</v>
          </cell>
          <cell r="L1452" t="str">
            <v>CORPORATE</v>
          </cell>
        </row>
        <row r="1453">
          <cell r="A1453" t="str">
            <v>WT0</v>
          </cell>
          <cell r="B1453" t="str">
            <v>WT0-10-A-AZ-8VO-050</v>
          </cell>
          <cell r="C1453">
            <v>1682</v>
          </cell>
          <cell r="D1453">
            <v>6793</v>
          </cell>
          <cell r="F1453" t="str">
            <v>AW  TRANSFER SYSTEMS OF VA, LL</v>
          </cell>
          <cell r="G1453" t="str">
            <v>BU-903</v>
          </cell>
          <cell r="H1453" t="str">
            <v>A/R SECURITIZATION</v>
          </cell>
          <cell r="I1453" t="str">
            <v>A/R DIST</v>
          </cell>
          <cell r="J1453" t="str">
            <v>A/R DISTRICT - SECURITIZATION</v>
          </cell>
          <cell r="K1453" t="str">
            <v>CORPORATE</v>
          </cell>
          <cell r="L1453" t="str">
            <v>CORPORATE</v>
          </cell>
        </row>
        <row r="1454">
          <cell r="A1454" t="str">
            <v>WT1</v>
          </cell>
          <cell r="B1454" t="str">
            <v>WT1-10-A-AZ-8ZO-050</v>
          </cell>
          <cell r="C1454">
            <v>1683</v>
          </cell>
          <cell r="D1454">
            <v>6794</v>
          </cell>
          <cell r="F1454" t="str">
            <v>AW  WASTE SERVICES OF TX, LP</v>
          </cell>
          <cell r="G1454" t="str">
            <v>BU-903</v>
          </cell>
          <cell r="H1454" t="str">
            <v>A/R SECURITIZATION</v>
          </cell>
          <cell r="I1454" t="str">
            <v>A/R DIST</v>
          </cell>
          <cell r="J1454" t="str">
            <v>A/R DISTRICT - SECURITIZATION</v>
          </cell>
          <cell r="K1454" t="str">
            <v>CORPORATE</v>
          </cell>
          <cell r="L1454" t="str">
            <v>CORPORATE</v>
          </cell>
        </row>
        <row r="1455">
          <cell r="A1455" t="str">
            <v>WT2</v>
          </cell>
          <cell r="B1455" t="str">
            <v>WT2-10-A-AZ-9AO-050</v>
          </cell>
          <cell r="C1455">
            <v>1684</v>
          </cell>
          <cell r="D1455">
            <v>6795</v>
          </cell>
          <cell r="F1455" t="str">
            <v>AW  TRANSFER SYSTEMS OF TEXAS,</v>
          </cell>
          <cell r="G1455" t="str">
            <v>BU-903</v>
          </cell>
          <cell r="H1455" t="str">
            <v>A/R SECURITIZATION</v>
          </cell>
          <cell r="I1455" t="str">
            <v>A/R DIST</v>
          </cell>
          <cell r="J1455" t="str">
            <v>A/R DISTRICT - SECURITIZATION</v>
          </cell>
          <cell r="K1455" t="str">
            <v>CORPORATE</v>
          </cell>
          <cell r="L1455" t="str">
            <v>CORPORATE</v>
          </cell>
        </row>
        <row r="1456">
          <cell r="A1456" t="str">
            <v>WT3</v>
          </cell>
          <cell r="B1456" t="str">
            <v>WT3-10-A-AZ-9BO-050</v>
          </cell>
          <cell r="C1456">
            <v>1685</v>
          </cell>
          <cell r="D1456">
            <v>6796</v>
          </cell>
          <cell r="F1456" t="str">
            <v>AW  WASTE SERVICES, LLC</v>
          </cell>
          <cell r="G1456" t="str">
            <v>BU-903</v>
          </cell>
          <cell r="H1456" t="str">
            <v>A/R SECURITIZATION</v>
          </cell>
          <cell r="I1456" t="str">
            <v>A/R DIST</v>
          </cell>
          <cell r="J1456" t="str">
            <v>A/R DISTRICT - SECURITIZATION</v>
          </cell>
          <cell r="K1456" t="str">
            <v>CORPORATE</v>
          </cell>
          <cell r="L1456" t="str">
            <v>CORPORATE</v>
          </cell>
        </row>
        <row r="1457">
          <cell r="A1457" t="str">
            <v>WT4</v>
          </cell>
          <cell r="B1457" t="str">
            <v>WT4-10-A-AZ-9CO-050</v>
          </cell>
          <cell r="C1457">
            <v>1686</v>
          </cell>
          <cell r="D1457">
            <v>6797</v>
          </cell>
          <cell r="F1457" t="str">
            <v>WEBSTER PARISH LANDFILL, LLC</v>
          </cell>
          <cell r="G1457" t="str">
            <v>BU-903</v>
          </cell>
          <cell r="H1457" t="str">
            <v>A/R SECURITIZATION</v>
          </cell>
          <cell r="I1457" t="str">
            <v>A/R DIST</v>
          </cell>
          <cell r="J1457" t="str">
            <v>A/R DISTRICT - SECURITIZATION</v>
          </cell>
          <cell r="K1457" t="str">
            <v>CORPORATE</v>
          </cell>
          <cell r="L1457" t="str">
            <v>CORPORATE</v>
          </cell>
        </row>
        <row r="1458">
          <cell r="A1458" t="str">
            <v>WT5</v>
          </cell>
          <cell r="B1458" t="str">
            <v>WT5-10-A-AZ-9HO-050</v>
          </cell>
          <cell r="C1458">
            <v>1687</v>
          </cell>
          <cell r="D1458">
            <v>6798</v>
          </cell>
          <cell r="F1458" t="str">
            <v>LEE COUNTY LANDFILL, INC.</v>
          </cell>
          <cell r="G1458" t="str">
            <v>BU-903</v>
          </cell>
          <cell r="H1458" t="str">
            <v>A/R SECURITIZATION</v>
          </cell>
          <cell r="I1458" t="str">
            <v>A/R DIST</v>
          </cell>
          <cell r="J1458" t="str">
            <v>A/R DISTRICT - SECURITIZATION</v>
          </cell>
          <cell r="K1458" t="str">
            <v>CORPORATE</v>
          </cell>
          <cell r="L1458" t="str">
            <v>CORPORATE</v>
          </cell>
        </row>
        <row r="1459">
          <cell r="A1459" t="str">
            <v>WT6</v>
          </cell>
          <cell r="B1459" t="str">
            <v>WT6-10-A-AZ-9IO-050</v>
          </cell>
          <cell r="C1459">
            <v>1688</v>
          </cell>
          <cell r="D1459">
            <v>6799</v>
          </cell>
          <cell r="F1459" t="str">
            <v>SALINE COUNTY LANDFILL, INC.</v>
          </cell>
          <cell r="G1459" t="str">
            <v>BU-903</v>
          </cell>
          <cell r="H1459" t="str">
            <v>A/R SECURITIZATION</v>
          </cell>
          <cell r="I1459" t="str">
            <v>A/R DIST</v>
          </cell>
          <cell r="J1459" t="str">
            <v>A/R DISTRICT - SECURITIZATION</v>
          </cell>
          <cell r="K1459" t="str">
            <v>CORPORATE</v>
          </cell>
          <cell r="L1459" t="str">
            <v>CORPORATE</v>
          </cell>
        </row>
        <row r="1460">
          <cell r="A1460" t="str">
            <v>WT7</v>
          </cell>
          <cell r="B1460" t="str">
            <v>WT7-10-A-AZ-9KO-050</v>
          </cell>
          <cell r="C1460">
            <v>1689</v>
          </cell>
          <cell r="D1460">
            <v>6800</v>
          </cell>
          <cell r="F1460" t="str">
            <v>GREENRIDGE RECLAMATION, LLC</v>
          </cell>
          <cell r="G1460" t="str">
            <v>BU-903</v>
          </cell>
          <cell r="H1460" t="str">
            <v>A/R SECURITIZATION</v>
          </cell>
          <cell r="I1460" t="str">
            <v>A/R DIST</v>
          </cell>
          <cell r="J1460" t="str">
            <v>A/R DISTRICT - SECURITIZATION</v>
          </cell>
          <cell r="K1460" t="str">
            <v>CORPORATE</v>
          </cell>
          <cell r="L1460" t="str">
            <v>CORPORATE</v>
          </cell>
        </row>
        <row r="1461">
          <cell r="A1461" t="str">
            <v>WT8</v>
          </cell>
          <cell r="B1461" t="str">
            <v>WT8-10-A-AZ-9UO-050</v>
          </cell>
          <cell r="C1461">
            <v>1690</v>
          </cell>
          <cell r="D1461">
            <v>6801</v>
          </cell>
          <cell r="F1461" t="str">
            <v>TOTAL ROLL-OFF'S, LLC</v>
          </cell>
          <cell r="G1461" t="str">
            <v>BU-903</v>
          </cell>
          <cell r="H1461" t="str">
            <v>A/R SECURITIZATION</v>
          </cell>
          <cell r="I1461" t="str">
            <v>A/R DIST</v>
          </cell>
          <cell r="J1461" t="str">
            <v>A/R DISTRICT - SECURITIZATION</v>
          </cell>
          <cell r="K1461" t="str">
            <v>CORPORATE</v>
          </cell>
          <cell r="L1461" t="str">
            <v>CORPORATE</v>
          </cell>
        </row>
        <row r="1462">
          <cell r="A1462" t="str">
            <v>WT9</v>
          </cell>
          <cell r="B1462" t="str">
            <v>WT9-10-A-AZ-9VO-050</v>
          </cell>
          <cell r="C1462">
            <v>1691</v>
          </cell>
          <cell r="D1462">
            <v>6802</v>
          </cell>
          <cell r="F1462" t="str">
            <v>PALOMAR TRANSFER STATION, INC.</v>
          </cell>
          <cell r="G1462" t="str">
            <v>BU-903</v>
          </cell>
          <cell r="H1462" t="str">
            <v>A/R SECURITIZATION</v>
          </cell>
          <cell r="I1462" t="str">
            <v>A/R DIST</v>
          </cell>
          <cell r="J1462" t="str">
            <v>A/R DISTRICT - SECURITIZATION</v>
          </cell>
          <cell r="K1462" t="str">
            <v>CORPORATE</v>
          </cell>
          <cell r="L1462" t="str">
            <v>CORPORATE</v>
          </cell>
        </row>
        <row r="1463">
          <cell r="A1463" t="str">
            <v>WU0</v>
          </cell>
          <cell r="B1463" t="str">
            <v>WU0-10-A-AZ-9XO-050</v>
          </cell>
          <cell r="C1463">
            <v>1692</v>
          </cell>
          <cell r="D1463">
            <v>6803</v>
          </cell>
          <cell r="F1463" t="str">
            <v>NORTHEAST LANDFILL, LLC</v>
          </cell>
          <cell r="G1463" t="str">
            <v>BU-903</v>
          </cell>
          <cell r="H1463" t="str">
            <v>A/R SECURITIZATION</v>
          </cell>
          <cell r="I1463" t="str">
            <v>A/R DIST</v>
          </cell>
          <cell r="J1463" t="str">
            <v>A/R DISTRICT - SECURITIZATION</v>
          </cell>
          <cell r="K1463" t="str">
            <v>CORPORATE</v>
          </cell>
          <cell r="L1463" t="str">
            <v>CORPORATE</v>
          </cell>
        </row>
        <row r="1464">
          <cell r="A1464" t="str">
            <v>WU1</v>
          </cell>
          <cell r="B1464" t="str">
            <v>WU1-10-A-AZ-9YO-050</v>
          </cell>
          <cell r="C1464">
            <v>1693</v>
          </cell>
          <cell r="D1464">
            <v>6804</v>
          </cell>
          <cell r="F1464" t="str">
            <v>ABILENE LANDFILL TX, LP</v>
          </cell>
          <cell r="G1464" t="str">
            <v>BU-903</v>
          </cell>
          <cell r="H1464" t="str">
            <v>A/R SECURITIZATION</v>
          </cell>
          <cell r="I1464" t="str">
            <v>A/R DIST</v>
          </cell>
          <cell r="J1464" t="str">
            <v>A/R DISTRICT - SECURITIZATION</v>
          </cell>
          <cell r="K1464" t="str">
            <v>CORPORATE</v>
          </cell>
          <cell r="L1464" t="str">
            <v>CORPORATE</v>
          </cell>
        </row>
        <row r="1465">
          <cell r="A1465" t="str">
            <v>WU2</v>
          </cell>
          <cell r="B1465" t="str">
            <v>WU2-10-A-AZ-9ZO-050</v>
          </cell>
          <cell r="C1465">
            <v>1694</v>
          </cell>
          <cell r="D1465">
            <v>6805</v>
          </cell>
          <cell r="F1465" t="str">
            <v>GALVESTON COUNTY LANDFILL TX,</v>
          </cell>
          <cell r="G1465" t="str">
            <v>BU-903</v>
          </cell>
          <cell r="H1465" t="str">
            <v>A/R SECURITIZATION</v>
          </cell>
          <cell r="I1465" t="str">
            <v>A/R DIST</v>
          </cell>
          <cell r="J1465" t="str">
            <v>A/R DISTRICT - SECURITIZATION</v>
          </cell>
          <cell r="K1465" t="str">
            <v>CORPORATE</v>
          </cell>
          <cell r="L1465" t="str">
            <v>CORPORATE</v>
          </cell>
        </row>
        <row r="1466">
          <cell r="A1466" t="str">
            <v>WU3</v>
          </cell>
          <cell r="B1466" t="str">
            <v>WU3-10-A-AZ-A5O-050</v>
          </cell>
          <cell r="C1466">
            <v>1695</v>
          </cell>
          <cell r="D1466">
            <v>6806</v>
          </cell>
          <cell r="F1466" t="str">
            <v>SOUTHWEST LANDFILL TX, LP</v>
          </cell>
          <cell r="G1466" t="str">
            <v>BU-903</v>
          </cell>
          <cell r="H1466" t="str">
            <v>A/R SECURITIZATION</v>
          </cell>
          <cell r="I1466" t="str">
            <v>A/R DIST</v>
          </cell>
          <cell r="J1466" t="str">
            <v>A/R DISTRICT - SECURITIZATION</v>
          </cell>
          <cell r="K1466" t="str">
            <v>CORPORATE</v>
          </cell>
          <cell r="L1466" t="str">
            <v>CORPORATE</v>
          </cell>
        </row>
        <row r="1467">
          <cell r="A1467" t="str">
            <v>WU4</v>
          </cell>
          <cell r="B1467" t="str">
            <v>WU4-10-A-AZ-A7O-050</v>
          </cell>
          <cell r="C1467">
            <v>1696</v>
          </cell>
          <cell r="D1467">
            <v>6807</v>
          </cell>
          <cell r="F1467" t="str">
            <v>GREENWOOD LANDFILL TX, LP</v>
          </cell>
          <cell r="G1467" t="str">
            <v>BU-903</v>
          </cell>
          <cell r="H1467" t="str">
            <v>A/R SECURITIZATION</v>
          </cell>
          <cell r="I1467" t="str">
            <v>A/R DIST</v>
          </cell>
          <cell r="J1467" t="str">
            <v>A/R DISTRICT - SECURITIZATION</v>
          </cell>
          <cell r="K1467" t="str">
            <v>CORPORATE</v>
          </cell>
          <cell r="L1467" t="str">
            <v>CORPORATE</v>
          </cell>
        </row>
        <row r="1468">
          <cell r="A1468" t="str">
            <v>WU5</v>
          </cell>
          <cell r="B1468" t="str">
            <v>WU5-10-A-AZ-A8O-050</v>
          </cell>
          <cell r="C1468">
            <v>1697</v>
          </cell>
          <cell r="D1468">
            <v>6808</v>
          </cell>
          <cell r="F1468" t="str">
            <v>BLUE RIDGE LANDFILL TX, LP</v>
          </cell>
          <cell r="G1468" t="str">
            <v>BU-903</v>
          </cell>
          <cell r="H1468" t="str">
            <v>A/R SECURITIZATION</v>
          </cell>
          <cell r="I1468" t="str">
            <v>A/R DIST</v>
          </cell>
          <cell r="J1468" t="str">
            <v>A/R DISTRICT - SECURITIZATION</v>
          </cell>
          <cell r="K1468" t="str">
            <v>CORPORATE</v>
          </cell>
          <cell r="L1468" t="str">
            <v>CORPORATE</v>
          </cell>
        </row>
        <row r="1469">
          <cell r="A1469" t="str">
            <v>WU6</v>
          </cell>
          <cell r="B1469" t="str">
            <v>WU6-10-A-AZ-A9O-050</v>
          </cell>
          <cell r="C1469">
            <v>1698</v>
          </cell>
          <cell r="D1469">
            <v>6809</v>
          </cell>
          <cell r="F1469" t="str">
            <v>BRIDGETON TRANSFER STATION, LL</v>
          </cell>
          <cell r="G1469" t="str">
            <v>BU-903</v>
          </cell>
          <cell r="H1469" t="str">
            <v>A/R SECURITIZATION</v>
          </cell>
          <cell r="I1469" t="str">
            <v>A/R DIST</v>
          </cell>
          <cell r="J1469" t="str">
            <v>A/R DISTRICT - SECURITIZATION</v>
          </cell>
          <cell r="K1469" t="str">
            <v>CORPORATE</v>
          </cell>
          <cell r="L1469" t="str">
            <v>CORPORATE</v>
          </cell>
        </row>
        <row r="1470">
          <cell r="A1470" t="str">
            <v>WU7</v>
          </cell>
          <cell r="B1470" t="str">
            <v>WU7-10-A-AZ-B1O-050</v>
          </cell>
          <cell r="C1470">
            <v>1699</v>
          </cell>
          <cell r="D1470">
            <v>6810</v>
          </cell>
          <cell r="F1470" t="str">
            <v>BOND COUNTY LF, INC.</v>
          </cell>
          <cell r="G1470" t="str">
            <v>BU-903</v>
          </cell>
          <cell r="H1470" t="str">
            <v>A/R SECURITIZATION</v>
          </cell>
          <cell r="I1470" t="str">
            <v>A/R DIST</v>
          </cell>
          <cell r="J1470" t="str">
            <v>A/R DISTRICT - SECURITIZATION</v>
          </cell>
          <cell r="K1470" t="str">
            <v>CORPORATE</v>
          </cell>
          <cell r="L1470" t="str">
            <v>CORPORATE</v>
          </cell>
        </row>
        <row r="1471">
          <cell r="A1471" t="str">
            <v>WU8</v>
          </cell>
          <cell r="B1471" t="str">
            <v>WU8-10-A-AZ-B2O-050</v>
          </cell>
          <cell r="C1471">
            <v>1700</v>
          </cell>
          <cell r="D1471">
            <v>6811</v>
          </cell>
          <cell r="F1471" t="str">
            <v>MEXIA COUNTY LF, INC</v>
          </cell>
          <cell r="G1471" t="str">
            <v>BU-903</v>
          </cell>
          <cell r="H1471" t="str">
            <v>A/R SECURITIZATION</v>
          </cell>
          <cell r="I1471" t="str">
            <v>A/R DIST</v>
          </cell>
          <cell r="J1471" t="str">
            <v>A/R DISTRICT - SECURITIZATION</v>
          </cell>
          <cell r="K1471" t="str">
            <v>CORPORATE</v>
          </cell>
          <cell r="L1471" t="str">
            <v>CORPORATE</v>
          </cell>
        </row>
        <row r="1472">
          <cell r="A1472" t="str">
            <v>WU9</v>
          </cell>
          <cell r="B1472" t="str">
            <v>WU9-10-A-AZ-B3O-050</v>
          </cell>
          <cell r="C1472">
            <v>1701</v>
          </cell>
          <cell r="D1472">
            <v>6812</v>
          </cell>
          <cell r="F1472" t="str">
            <v>CLINTON COUNTY LF PARTNERSHIP</v>
          </cell>
          <cell r="G1472" t="str">
            <v>BU-903</v>
          </cell>
          <cell r="H1472" t="str">
            <v>A/R SECURITIZATION</v>
          </cell>
          <cell r="I1472" t="str">
            <v>A/R DIST</v>
          </cell>
          <cell r="J1472" t="str">
            <v>A/R DISTRICT - SECURITIZATION</v>
          </cell>
          <cell r="K1472" t="str">
            <v>CORPORATE</v>
          </cell>
          <cell r="L1472" t="str">
            <v>CORPORATE</v>
          </cell>
        </row>
        <row r="1473">
          <cell r="A1473" t="str">
            <v>WV0</v>
          </cell>
          <cell r="B1473" t="str">
            <v>WV0-10-A-AZ-B7O-050</v>
          </cell>
          <cell r="C1473">
            <v>1702</v>
          </cell>
          <cell r="D1473">
            <v>6813</v>
          </cell>
          <cell r="F1473" t="str">
            <v>ALLIED WASTE SERVICES OF STILL</v>
          </cell>
          <cell r="G1473" t="str">
            <v>BU-903</v>
          </cell>
          <cell r="H1473" t="str">
            <v>A/R SECURITIZATION</v>
          </cell>
          <cell r="I1473" t="str">
            <v>A/R DIST</v>
          </cell>
          <cell r="J1473" t="str">
            <v>A/R DISTRICT - SECURITIZATION</v>
          </cell>
          <cell r="K1473" t="str">
            <v>CORPORATE</v>
          </cell>
          <cell r="L1473" t="str">
            <v>CORPORATE</v>
          </cell>
        </row>
        <row r="1474">
          <cell r="A1474" t="str">
            <v>WV1</v>
          </cell>
          <cell r="B1474" t="str">
            <v>WV1-10-A-AZ-B9O-050</v>
          </cell>
          <cell r="C1474">
            <v>1703</v>
          </cell>
          <cell r="D1474">
            <v>6814</v>
          </cell>
          <cell r="F1474" t="str">
            <v>AUTAUGA COUNTY LANDFILL, LLC</v>
          </cell>
          <cell r="G1474" t="str">
            <v>BU-903</v>
          </cell>
          <cell r="H1474" t="str">
            <v>A/R SECURITIZATION</v>
          </cell>
          <cell r="I1474" t="str">
            <v>A/R DIST</v>
          </cell>
          <cell r="J1474" t="str">
            <v>A/R DISTRICT - SECURITIZATION</v>
          </cell>
          <cell r="K1474" t="str">
            <v>CORPORATE</v>
          </cell>
          <cell r="L1474" t="str">
            <v>CORPORATE</v>
          </cell>
        </row>
        <row r="1475">
          <cell r="A1475" t="str">
            <v>WV2</v>
          </cell>
          <cell r="B1475" t="str">
            <v>WV2-10-A-AZ-C1O-050</v>
          </cell>
          <cell r="C1475">
            <v>1704</v>
          </cell>
          <cell r="D1475">
            <v>6815</v>
          </cell>
          <cell r="F1475" t="str">
            <v>ALLIED WASTE SERVICES OF NORTH</v>
          </cell>
          <cell r="G1475" t="str">
            <v>BU-903</v>
          </cell>
          <cell r="H1475" t="str">
            <v>A/R SECURITIZATION</v>
          </cell>
          <cell r="I1475" t="str">
            <v>A/R DIST</v>
          </cell>
          <cell r="J1475" t="str">
            <v>A/R DISTRICT - SECURITIZATION</v>
          </cell>
          <cell r="K1475" t="str">
            <v>CORPORATE</v>
          </cell>
          <cell r="L1475" t="str">
            <v>CORPORATE</v>
          </cell>
        </row>
        <row r="1476">
          <cell r="A1476" t="str">
            <v>WV3</v>
          </cell>
          <cell r="B1476" t="str">
            <v>WV3-10-A-AZ-C2O-050</v>
          </cell>
          <cell r="C1476">
            <v>1705</v>
          </cell>
          <cell r="D1476">
            <v>6816</v>
          </cell>
          <cell r="F1476" t="str">
            <v>WASATCH REGIONAL LANDFILL, INC</v>
          </cell>
          <cell r="G1476" t="str">
            <v>BU-903</v>
          </cell>
          <cell r="H1476" t="str">
            <v>A/R SECURITIZATION</v>
          </cell>
          <cell r="I1476" t="str">
            <v>A/R DIST</v>
          </cell>
          <cell r="J1476" t="str">
            <v>A/R DISTRICT - SECURITIZATION</v>
          </cell>
          <cell r="K1476" t="str">
            <v>CORPORATE</v>
          </cell>
          <cell r="L1476" t="str">
            <v>CORPORATE</v>
          </cell>
        </row>
        <row r="1477">
          <cell r="A1477" t="str">
            <v>WV4</v>
          </cell>
          <cell r="B1477" t="str">
            <v>WV4-10-A-AZ-C3O-050</v>
          </cell>
          <cell r="C1477">
            <v>1706</v>
          </cell>
          <cell r="D1477">
            <v>6817</v>
          </cell>
          <cell r="F1477" t="str">
            <v>AW TRANS. SVCS OF UTAH, INC.</v>
          </cell>
          <cell r="G1477" t="str">
            <v>BU-903</v>
          </cell>
          <cell r="H1477" t="str">
            <v>A/R SECURITIZATION</v>
          </cell>
          <cell r="I1477" t="str">
            <v>A/R DIST</v>
          </cell>
          <cell r="J1477" t="str">
            <v>A/R DISTRICT - SECURITIZATION</v>
          </cell>
          <cell r="K1477" t="str">
            <v>CORPORATE</v>
          </cell>
          <cell r="L1477" t="str">
            <v>CORPORATE</v>
          </cell>
        </row>
        <row r="1478">
          <cell r="A1478" t="str">
            <v>WV5</v>
          </cell>
          <cell r="B1478" t="str">
            <v>WV5-10-A-AZ-C4O-050</v>
          </cell>
          <cell r="C1478">
            <v>1707</v>
          </cell>
          <cell r="D1478">
            <v>6818</v>
          </cell>
          <cell r="F1478" t="str">
            <v>AW TRANS SVCS OF IOWA, LLC</v>
          </cell>
          <cell r="G1478" t="str">
            <v>BU-903</v>
          </cell>
          <cell r="H1478" t="str">
            <v>A/R SECURITIZATION</v>
          </cell>
          <cell r="I1478" t="str">
            <v>A/R DIST</v>
          </cell>
          <cell r="J1478" t="str">
            <v>A/R DISTRICT - SECURITIZATION</v>
          </cell>
          <cell r="K1478" t="str">
            <v>CORPORATE</v>
          </cell>
          <cell r="L1478" t="str">
            <v>CORPORATE</v>
          </cell>
        </row>
        <row r="1479">
          <cell r="A1479" t="str">
            <v>WV6</v>
          </cell>
          <cell r="B1479" t="str">
            <v>WV6-10-A-AZ-C7O-050</v>
          </cell>
          <cell r="C1479">
            <v>1708</v>
          </cell>
          <cell r="D1479">
            <v>6819</v>
          </cell>
          <cell r="F1479" t="str">
            <v>HANCOCK COUNTY DEVELOPMENT COM</v>
          </cell>
          <cell r="G1479" t="str">
            <v>BU-903</v>
          </cell>
          <cell r="H1479" t="str">
            <v>A/R SECURITIZATION</v>
          </cell>
          <cell r="I1479" t="str">
            <v>A/R DIST</v>
          </cell>
          <cell r="J1479" t="str">
            <v>A/R DISTRICT - SECURITIZATION</v>
          </cell>
          <cell r="K1479" t="str">
            <v>CORPORATE</v>
          </cell>
          <cell r="L1479" t="str">
            <v>CORPORATE</v>
          </cell>
        </row>
        <row r="1480">
          <cell r="A1480" t="str">
            <v>WV7</v>
          </cell>
          <cell r="B1480" t="str">
            <v>WV7-10-A-AZ-C8O-050</v>
          </cell>
          <cell r="C1480">
            <v>1709</v>
          </cell>
          <cell r="D1480">
            <v>6820</v>
          </cell>
          <cell r="F1480" t="str">
            <v>MADISON COUNTY DEVELOPMENT, LL</v>
          </cell>
          <cell r="G1480" t="str">
            <v>BU-903</v>
          </cell>
          <cell r="H1480" t="str">
            <v>A/R SECURITIZATION</v>
          </cell>
          <cell r="I1480" t="str">
            <v>A/R DIST</v>
          </cell>
          <cell r="J1480" t="str">
            <v>A/R DISTRICT - SECURITIZATION</v>
          </cell>
          <cell r="K1480" t="str">
            <v>CORPORATE</v>
          </cell>
          <cell r="L1480" t="str">
            <v>CORPORATE</v>
          </cell>
        </row>
        <row r="1481">
          <cell r="A1481" t="str">
            <v>WV8</v>
          </cell>
          <cell r="B1481" t="str">
            <v>WV8-10-A-AZ-C9O-050</v>
          </cell>
          <cell r="C1481">
            <v>1710</v>
          </cell>
          <cell r="D1481">
            <v>6821</v>
          </cell>
          <cell r="F1481" t="str">
            <v>CENTRAL ARIZONA TRANSFER, INC.</v>
          </cell>
          <cell r="G1481" t="str">
            <v>BU-903</v>
          </cell>
          <cell r="H1481" t="str">
            <v>A/R SECURITIZATION</v>
          </cell>
          <cell r="I1481" t="str">
            <v>A/R DIST</v>
          </cell>
          <cell r="J1481" t="str">
            <v>A/R DISTRICT - SECURITIZATION</v>
          </cell>
          <cell r="K1481" t="str">
            <v>CORPORATE</v>
          </cell>
          <cell r="L1481" t="str">
            <v>CORPORATE</v>
          </cell>
        </row>
        <row r="1482">
          <cell r="A1482" t="str">
            <v>WV9</v>
          </cell>
          <cell r="B1482" t="str">
            <v>WV9-10-A-AZ-D1O-050</v>
          </cell>
          <cell r="C1482">
            <v>1711</v>
          </cell>
          <cell r="D1482">
            <v>6822</v>
          </cell>
          <cell r="F1482" t="str">
            <v>AW TRANS SVCS OF NEW YORK, LLC</v>
          </cell>
          <cell r="G1482" t="str">
            <v>BU-903</v>
          </cell>
          <cell r="H1482" t="str">
            <v>A/R SECURITIZATION</v>
          </cell>
          <cell r="I1482" t="str">
            <v>A/R DIST</v>
          </cell>
          <cell r="J1482" t="str">
            <v>A/R DISTRICT - SECURITIZATION</v>
          </cell>
          <cell r="K1482" t="str">
            <v>CORPORATE</v>
          </cell>
          <cell r="L1482" t="str">
            <v>CORPORATE</v>
          </cell>
        </row>
        <row r="1483">
          <cell r="A1483" t="str">
            <v>WW0</v>
          </cell>
          <cell r="B1483" t="str">
            <v>WW0-10-A-AZ-D3O-050</v>
          </cell>
          <cell r="C1483">
            <v>1712</v>
          </cell>
          <cell r="D1483">
            <v>6823</v>
          </cell>
          <cell r="F1483" t="str">
            <v>AW SYSTEMS OF MONTANA, LLC</v>
          </cell>
          <cell r="G1483" t="str">
            <v>BU-903</v>
          </cell>
          <cell r="H1483" t="str">
            <v>A/R SECURITIZATION</v>
          </cell>
          <cell r="I1483" t="str">
            <v>A/R DIST</v>
          </cell>
          <cell r="J1483" t="str">
            <v>A/R DISTRICT - SECURITIZATION</v>
          </cell>
          <cell r="K1483" t="str">
            <v>CORPORATE</v>
          </cell>
          <cell r="L1483" t="str">
            <v>CORPORATE</v>
          </cell>
        </row>
        <row r="1484">
          <cell r="A1484" t="str">
            <v>WW1</v>
          </cell>
          <cell r="B1484" t="str">
            <v>WW1-10-A-AZ-D4O-050</v>
          </cell>
          <cell r="C1484">
            <v>1713</v>
          </cell>
          <cell r="D1484">
            <v>6824</v>
          </cell>
          <cell r="F1484" t="str">
            <v>ALLIED WASTE TRANSFER SERVICES</v>
          </cell>
          <cell r="G1484" t="str">
            <v>BU-903</v>
          </cell>
          <cell r="H1484" t="str">
            <v>A/R SECURITIZATION</v>
          </cell>
          <cell r="I1484" t="str">
            <v>A/R DIST</v>
          </cell>
          <cell r="J1484" t="str">
            <v>A/R DISTRICT - SECURITIZATION</v>
          </cell>
          <cell r="K1484" t="str">
            <v>CORPORATE</v>
          </cell>
          <cell r="L1484" t="str">
            <v>CORPORATE</v>
          </cell>
        </row>
        <row r="1485">
          <cell r="A1485" t="str">
            <v>WW2</v>
          </cell>
          <cell r="B1485" t="str">
            <v>WW2-10-A-AZ-D5O-050</v>
          </cell>
          <cell r="C1485">
            <v>1714</v>
          </cell>
          <cell r="D1485">
            <v>6825</v>
          </cell>
          <cell r="F1485" t="str">
            <v>ALLIED WASTE SYSTEMS OF COLORA</v>
          </cell>
          <cell r="G1485" t="str">
            <v>BU-903</v>
          </cell>
          <cell r="H1485" t="str">
            <v>A/R SECURITIZATION</v>
          </cell>
          <cell r="I1485" t="str">
            <v>A/R DIST</v>
          </cell>
          <cell r="J1485" t="str">
            <v>A/R DISTRICT - SECURITIZATION</v>
          </cell>
          <cell r="K1485" t="str">
            <v>CORPORATE</v>
          </cell>
          <cell r="L1485" t="str">
            <v>CORPORATE</v>
          </cell>
        </row>
        <row r="1486">
          <cell r="A1486" t="str">
            <v>WW3</v>
          </cell>
          <cell r="B1486" t="str">
            <v>WW3-10-A-AZ-D6O-050</v>
          </cell>
          <cell r="C1486">
            <v>1715</v>
          </cell>
          <cell r="D1486">
            <v>6826</v>
          </cell>
          <cell r="F1486" t="str">
            <v>ALLIED WASTE TRANSFER SERVICES</v>
          </cell>
          <cell r="G1486" t="str">
            <v>BU-903</v>
          </cell>
          <cell r="H1486" t="str">
            <v>A/R SECURITIZATION</v>
          </cell>
          <cell r="I1486" t="str">
            <v>A/R DIST</v>
          </cell>
          <cell r="J1486" t="str">
            <v>A/R DISTRICT - SECURITIZATION</v>
          </cell>
          <cell r="K1486" t="str">
            <v>CORPORATE</v>
          </cell>
          <cell r="L1486" t="str">
            <v>CORPORATE</v>
          </cell>
        </row>
        <row r="1487">
          <cell r="A1487" t="str">
            <v>WW4</v>
          </cell>
          <cell r="B1487" t="str">
            <v>WW4-10-A-AZ-D8O-050</v>
          </cell>
          <cell r="C1487">
            <v>1716</v>
          </cell>
          <cell r="D1487">
            <v>6827</v>
          </cell>
          <cell r="F1487" t="str">
            <v>ALLIED WASTE SYS OF AZ, LLC</v>
          </cell>
          <cell r="G1487" t="str">
            <v>BU-903</v>
          </cell>
          <cell r="H1487" t="str">
            <v>A/R SECURITIZATION</v>
          </cell>
          <cell r="I1487" t="str">
            <v>A/R DIST</v>
          </cell>
          <cell r="J1487" t="str">
            <v>A/R DISTRICT - SECURITIZATION</v>
          </cell>
          <cell r="K1487" t="str">
            <v>CORPORATE</v>
          </cell>
          <cell r="L1487" t="str">
            <v>CORPORATE</v>
          </cell>
        </row>
        <row r="1488">
          <cell r="A1488" t="str">
            <v>WW5</v>
          </cell>
          <cell r="B1488" t="str">
            <v>WW5-10-A-AZ-D9O-050</v>
          </cell>
          <cell r="C1488">
            <v>1717</v>
          </cell>
          <cell r="D1488">
            <v>6828</v>
          </cell>
          <cell r="F1488" t="str">
            <v>AW NIAGARA FALLS LF. LLC</v>
          </cell>
          <cell r="G1488" t="str">
            <v>BU-903</v>
          </cell>
          <cell r="H1488" t="str">
            <v>A/R SECURITIZATION</v>
          </cell>
          <cell r="I1488" t="str">
            <v>A/R DIST</v>
          </cell>
          <cell r="J1488" t="str">
            <v>A/R DISTRICT - SECURITIZATION</v>
          </cell>
          <cell r="K1488" t="str">
            <v>CORPORATE</v>
          </cell>
          <cell r="L1488" t="str">
            <v>CORPORATE</v>
          </cell>
        </row>
        <row r="1489">
          <cell r="A1489" t="str">
            <v>WW6</v>
          </cell>
          <cell r="B1489" t="str">
            <v>WW6-10-A-AZ-E1O-050</v>
          </cell>
          <cell r="C1489">
            <v>1718</v>
          </cell>
          <cell r="D1489">
            <v>6829</v>
          </cell>
          <cell r="F1489" t="str">
            <v>CACTUS WASTE SYS</v>
          </cell>
          <cell r="G1489" t="str">
            <v>BU-903</v>
          </cell>
          <cell r="H1489" t="str">
            <v>A/R SECURITIZATION</v>
          </cell>
          <cell r="I1489" t="str">
            <v>A/R DIST</v>
          </cell>
          <cell r="J1489" t="str">
            <v>A/R DISTRICT - SECURITIZATION</v>
          </cell>
          <cell r="K1489" t="str">
            <v>CORPORATE</v>
          </cell>
          <cell r="L1489" t="str">
            <v>CORPORATE</v>
          </cell>
        </row>
        <row r="1490">
          <cell r="A1490" t="str">
            <v>WW7</v>
          </cell>
          <cell r="B1490" t="str">
            <v>WW7-10-A-AZ-E2O-050</v>
          </cell>
          <cell r="C1490">
            <v>1719</v>
          </cell>
          <cell r="D1490">
            <v>6830</v>
          </cell>
          <cell r="F1490" t="str">
            <v>AW TRANSFER SERVICES OF AZ,LLC</v>
          </cell>
          <cell r="G1490" t="str">
            <v>BU-903</v>
          </cell>
          <cell r="H1490" t="str">
            <v>A/R SECURITIZATION</v>
          </cell>
          <cell r="I1490" t="str">
            <v>A/R DIST</v>
          </cell>
          <cell r="J1490" t="str">
            <v>A/R DISTRICT - SECURITIZATION</v>
          </cell>
          <cell r="K1490" t="str">
            <v>CORPORATE</v>
          </cell>
          <cell r="L1490" t="str">
            <v>CORPORATE</v>
          </cell>
        </row>
        <row r="1491">
          <cell r="A1491" t="str">
            <v>CLM</v>
          </cell>
          <cell r="B1491" t="str">
            <v>CLM-10-A-AZ-01O-050</v>
          </cell>
          <cell r="C1491">
            <v>478</v>
          </cell>
          <cell r="D1491">
            <v>6901</v>
          </cell>
          <cell r="F1491" t="str">
            <v>Continuops Elimination Company</v>
          </cell>
          <cell r="G1491" t="str">
            <v>BU-908</v>
          </cell>
          <cell r="H1491" t="str">
            <v>CORPORATE INACTIVE</v>
          </cell>
          <cell r="I1491" t="str">
            <v>INACTCORP</v>
          </cell>
          <cell r="J1491" t="str">
            <v>INACTIVE CORPORATE DISTRICT</v>
          </cell>
          <cell r="K1491" t="str">
            <v>CORPORATE</v>
          </cell>
          <cell r="L1491" t="str">
            <v>CORPORATE</v>
          </cell>
        </row>
        <row r="1492">
          <cell r="A1492">
            <v>298</v>
          </cell>
          <cell r="B1492" t="str">
            <v>298-10-A-PA-2JO-050</v>
          </cell>
          <cell r="C1492">
            <v>125</v>
          </cell>
          <cell r="D1492">
            <v>6902</v>
          </cell>
          <cell r="F1492" t="str">
            <v>Liberty Waste Holdings</v>
          </cell>
          <cell r="G1492" t="str">
            <v>BU-908</v>
          </cell>
          <cell r="H1492" t="str">
            <v>CORPORATE INACTIVE</v>
          </cell>
          <cell r="I1492" t="str">
            <v>INACTCORP</v>
          </cell>
          <cell r="J1492" t="str">
            <v>INACTIVE CORPORATE DISTRICT</v>
          </cell>
          <cell r="K1492" t="str">
            <v>CORPORATE</v>
          </cell>
          <cell r="L1492" t="str">
            <v>CORPORATE</v>
          </cell>
        </row>
        <row r="1493">
          <cell r="A1493">
            <v>360</v>
          </cell>
          <cell r="B1493" t="str">
            <v>360-10-A-IL-2VO-050</v>
          </cell>
          <cell r="C1493">
            <v>153</v>
          </cell>
          <cell r="D1493">
            <v>6903</v>
          </cell>
          <cell r="F1493" t="str">
            <v>American Disposal Services</v>
          </cell>
          <cell r="G1493" t="str">
            <v>BU-908</v>
          </cell>
          <cell r="H1493" t="str">
            <v>CORPORATE INACTIVE</v>
          </cell>
          <cell r="I1493" t="str">
            <v>INACTCORP</v>
          </cell>
          <cell r="J1493" t="str">
            <v>INACTIVE CORPORATE DISTRICT</v>
          </cell>
          <cell r="K1493" t="str">
            <v>CORPORATE</v>
          </cell>
          <cell r="L1493" t="str">
            <v>CORPORATE</v>
          </cell>
        </row>
        <row r="1494">
          <cell r="A1494">
            <v>361</v>
          </cell>
          <cell r="B1494" t="str">
            <v>361-10-A-IL-2WO-050</v>
          </cell>
          <cell r="C1494">
            <v>154</v>
          </cell>
          <cell r="D1494">
            <v>6904</v>
          </cell>
          <cell r="F1494" t="str">
            <v>ADS-Delaware</v>
          </cell>
          <cell r="G1494" t="str">
            <v>BU-908</v>
          </cell>
          <cell r="H1494" t="str">
            <v>CORPORATE INACTIVE</v>
          </cell>
          <cell r="I1494" t="str">
            <v>INACTCORP</v>
          </cell>
          <cell r="J1494" t="str">
            <v>INACTIVE CORPORATE DISTRICT</v>
          </cell>
          <cell r="K1494" t="str">
            <v>CORPORATE</v>
          </cell>
          <cell r="L1494" t="str">
            <v>CORPORATE</v>
          </cell>
        </row>
        <row r="1495">
          <cell r="A1495">
            <v>362</v>
          </cell>
          <cell r="B1495" t="str">
            <v>362-10-A-IL-2XO-050</v>
          </cell>
          <cell r="C1495">
            <v>155</v>
          </cell>
          <cell r="D1495">
            <v>6905</v>
          </cell>
          <cell r="F1495" t="str">
            <v>County Disposal</v>
          </cell>
          <cell r="G1495" t="str">
            <v>BU-908</v>
          </cell>
          <cell r="H1495" t="str">
            <v>CORPORATE INACTIVE</v>
          </cell>
          <cell r="I1495" t="str">
            <v>INACTCORP</v>
          </cell>
          <cell r="J1495" t="str">
            <v>INACTIVE CORPORATE DISTRICT</v>
          </cell>
          <cell r="K1495" t="str">
            <v>CORPORATE</v>
          </cell>
          <cell r="L1495" t="str">
            <v>CORPORATE</v>
          </cell>
        </row>
        <row r="1496">
          <cell r="A1496">
            <v>670</v>
          </cell>
          <cell r="B1496" t="str">
            <v>670-10-A-AZ-7SO-050</v>
          </cell>
          <cell r="C1496">
            <v>265</v>
          </cell>
          <cell r="D1496">
            <v>6906</v>
          </cell>
          <cell r="F1496" t="str">
            <v>H Leasing, LLC</v>
          </cell>
          <cell r="G1496" t="str">
            <v>BU-904</v>
          </cell>
          <cell r="H1496" t="str">
            <v>AWIN LEASING</v>
          </cell>
          <cell r="I1496" t="str">
            <v>AWIN LEASE</v>
          </cell>
          <cell r="J1496" t="str">
            <v>CORPORATE GROUP AWIN LEASE</v>
          </cell>
          <cell r="K1496" t="str">
            <v>CORPORATE</v>
          </cell>
          <cell r="L1496" t="str">
            <v>CORPORATE</v>
          </cell>
        </row>
        <row r="1497">
          <cell r="A1497">
            <v>671</v>
          </cell>
          <cell r="B1497" t="str">
            <v>671-10-A-AZ-7TO-050</v>
          </cell>
          <cell r="C1497">
            <v>266</v>
          </cell>
          <cell r="D1497">
            <v>6907</v>
          </cell>
          <cell r="F1497" t="str">
            <v>E Leasing, LLC</v>
          </cell>
          <cell r="G1497" t="str">
            <v>BU-904</v>
          </cell>
          <cell r="H1497" t="str">
            <v>AWIN LEASING</v>
          </cell>
          <cell r="I1497" t="str">
            <v>AWIN LEASE</v>
          </cell>
          <cell r="J1497" t="str">
            <v>CORPORATE GROUP AWIN LEASE</v>
          </cell>
          <cell r="K1497" t="str">
            <v>CORPORATE</v>
          </cell>
          <cell r="L1497" t="str">
            <v>CORPORATE</v>
          </cell>
        </row>
        <row r="1498">
          <cell r="A1498">
            <v>672</v>
          </cell>
          <cell r="B1498" t="str">
            <v>672-10-A-AZ-7UO-050</v>
          </cell>
          <cell r="C1498">
            <v>267</v>
          </cell>
          <cell r="D1498">
            <v>6908</v>
          </cell>
          <cell r="F1498" t="str">
            <v>N Leasing, LLC</v>
          </cell>
          <cell r="G1498" t="str">
            <v>BU-904</v>
          </cell>
          <cell r="H1498" t="str">
            <v>AWIN LEASING</v>
          </cell>
          <cell r="I1498" t="str">
            <v>AWIN LEASE</v>
          </cell>
          <cell r="J1498" t="str">
            <v>CORPORATE GROUP AWIN LEASE</v>
          </cell>
          <cell r="K1498" t="str">
            <v>CORPORATE</v>
          </cell>
          <cell r="L1498" t="str">
            <v>CORPORATE</v>
          </cell>
        </row>
        <row r="1499">
          <cell r="A1499">
            <v>673</v>
          </cell>
          <cell r="B1499" t="str">
            <v>673-10-A-AZ-7VO-050</v>
          </cell>
          <cell r="C1499">
            <v>268</v>
          </cell>
          <cell r="D1499">
            <v>6909</v>
          </cell>
          <cell r="F1499" t="str">
            <v>S Leasing, LLC</v>
          </cell>
          <cell r="G1499" t="str">
            <v>BU-904</v>
          </cell>
          <cell r="H1499" t="str">
            <v>AWIN LEASING</v>
          </cell>
          <cell r="I1499" t="str">
            <v>AWIN LEASE</v>
          </cell>
          <cell r="J1499" t="str">
            <v>CORPORATE GROUP AWIN LEASE</v>
          </cell>
          <cell r="K1499" t="str">
            <v>CORPORATE</v>
          </cell>
          <cell r="L1499" t="str">
            <v>CORPORATE</v>
          </cell>
        </row>
        <row r="1500">
          <cell r="A1500">
            <v>680</v>
          </cell>
          <cell r="B1500" t="str">
            <v>680-10-A-AZ-7WO-050</v>
          </cell>
          <cell r="C1500">
            <v>270</v>
          </cell>
          <cell r="D1500">
            <v>6910</v>
          </cell>
          <cell r="F1500" t="str">
            <v>H Leasing Elimination Company</v>
          </cell>
          <cell r="G1500" t="str">
            <v>BU-904</v>
          </cell>
          <cell r="H1500" t="str">
            <v>AWIN LEASING</v>
          </cell>
          <cell r="I1500" t="str">
            <v>AWIN LEASE</v>
          </cell>
          <cell r="J1500" t="str">
            <v>CORPORATE GROUP AWIN LEASE</v>
          </cell>
          <cell r="K1500" t="str">
            <v>CORPORATE</v>
          </cell>
          <cell r="L1500" t="str">
            <v>CORPORATE</v>
          </cell>
        </row>
        <row r="1501">
          <cell r="A1501">
            <v>681</v>
          </cell>
          <cell r="B1501" t="str">
            <v>681-10-A-AZ-7XO-050</v>
          </cell>
          <cell r="C1501">
            <v>271</v>
          </cell>
          <cell r="D1501">
            <v>6911</v>
          </cell>
          <cell r="F1501" t="str">
            <v>E Leasing Elimination Company</v>
          </cell>
          <cell r="G1501" t="str">
            <v>BU-904</v>
          </cell>
          <cell r="H1501" t="str">
            <v>AWIN LEASING</v>
          </cell>
          <cell r="I1501" t="str">
            <v>AWIN LEASE</v>
          </cell>
          <cell r="J1501" t="str">
            <v>CORPORATE GROUP AWIN LEASE</v>
          </cell>
          <cell r="K1501" t="str">
            <v>CORPORATE</v>
          </cell>
          <cell r="L1501" t="str">
            <v>CORPORATE</v>
          </cell>
        </row>
        <row r="1502">
          <cell r="A1502">
            <v>682</v>
          </cell>
          <cell r="B1502" t="str">
            <v>682-10-A-AZ-7YO-050</v>
          </cell>
          <cell r="C1502">
            <v>272</v>
          </cell>
          <cell r="D1502">
            <v>6912</v>
          </cell>
          <cell r="F1502" t="str">
            <v>N Leasing Elimination Company</v>
          </cell>
          <cell r="G1502" t="str">
            <v>BU-904</v>
          </cell>
          <cell r="H1502" t="str">
            <v>AWIN LEASING</v>
          </cell>
          <cell r="I1502" t="str">
            <v>AWIN LEASE</v>
          </cell>
          <cell r="J1502" t="str">
            <v>CORPORATE GROUP AWIN LEASE</v>
          </cell>
          <cell r="K1502" t="str">
            <v>CORPORATE</v>
          </cell>
          <cell r="L1502" t="str">
            <v>CORPORATE</v>
          </cell>
        </row>
        <row r="1503">
          <cell r="A1503">
            <v>683</v>
          </cell>
          <cell r="B1503" t="str">
            <v>683-10-A-AZ-7ZO-050</v>
          </cell>
          <cell r="C1503">
            <v>273</v>
          </cell>
          <cell r="D1503">
            <v>6913</v>
          </cell>
          <cell r="F1503" t="str">
            <v>S Leasing Elimination Company</v>
          </cell>
          <cell r="G1503" t="str">
            <v>BU-904</v>
          </cell>
          <cell r="H1503" t="str">
            <v>AWIN LEASING</v>
          </cell>
          <cell r="I1503" t="str">
            <v>AWIN LEASE</v>
          </cell>
          <cell r="J1503" t="str">
            <v>CORPORATE GROUP AWIN LEASE</v>
          </cell>
          <cell r="K1503" t="str">
            <v>CORPORATE</v>
          </cell>
          <cell r="L1503" t="str">
            <v>CORPORATE</v>
          </cell>
        </row>
        <row r="1504">
          <cell r="A1504">
            <v>703</v>
          </cell>
          <cell r="B1504" t="str">
            <v>703-10-A-AZ-04O-050</v>
          </cell>
          <cell r="C1504">
            <v>281</v>
          </cell>
          <cell r="D1504">
            <v>6914</v>
          </cell>
          <cell r="F1504" t="str">
            <v>AWIN Leasing, Inc.</v>
          </cell>
          <cell r="G1504" t="str">
            <v>BU-904</v>
          </cell>
          <cell r="H1504" t="str">
            <v>AWIN LEASING</v>
          </cell>
          <cell r="I1504" t="str">
            <v>AWIN LEASE</v>
          </cell>
          <cell r="J1504" t="str">
            <v>CORPORATE GROUP AWIN LEASE</v>
          </cell>
          <cell r="K1504" t="str">
            <v>CORPORATE</v>
          </cell>
          <cell r="L1504" t="str">
            <v>CORPORATE</v>
          </cell>
        </row>
        <row r="1505">
          <cell r="A1505" t="str">
            <v>G50</v>
          </cell>
          <cell r="B1505" t="str">
            <v>G50-10-A-AZ-A1O-050</v>
          </cell>
          <cell r="C1505">
            <v>624</v>
          </cell>
          <cell r="D1505">
            <v>6920</v>
          </cell>
          <cell r="F1505" t="str">
            <v>Allied Green Power, Inc.</v>
          </cell>
          <cell r="G1505" t="str">
            <v>BU-902</v>
          </cell>
          <cell r="H1505" t="str">
            <v>CORPORATE GAS COMPANIES</v>
          </cell>
          <cell r="I1505" t="str">
            <v>GAS CO</v>
          </cell>
          <cell r="J1505" t="str">
            <v>CORPORATE REGION GAS COMPANIES</v>
          </cell>
          <cell r="K1505" t="str">
            <v>CORPORATE</v>
          </cell>
          <cell r="L1505" t="str">
            <v>CORPORATE</v>
          </cell>
        </row>
        <row r="1506">
          <cell r="A1506" t="str">
            <v>G51</v>
          </cell>
          <cell r="B1506" t="str">
            <v>G51-10-A-AZ-24O-050</v>
          </cell>
          <cell r="C1506">
            <v>625</v>
          </cell>
          <cell r="D1506">
            <v>6921</v>
          </cell>
          <cell r="F1506" t="str">
            <v>Key Waste Indiana Partnership</v>
          </cell>
          <cell r="G1506" t="str">
            <v>BU-902</v>
          </cell>
          <cell r="H1506" t="str">
            <v>CORPORATE GAS COMPANIES</v>
          </cell>
          <cell r="I1506" t="str">
            <v>GAS CO</v>
          </cell>
          <cell r="J1506" t="str">
            <v>CORPORATE REGION GAS COMPANIES</v>
          </cell>
          <cell r="K1506" t="str">
            <v>CORPORATE</v>
          </cell>
          <cell r="L1506" t="str">
            <v>CORPORATE</v>
          </cell>
        </row>
        <row r="1507">
          <cell r="A1507" t="str">
            <v>G52</v>
          </cell>
          <cell r="B1507" t="str">
            <v>G52-10-A-AZ-3PO-050</v>
          </cell>
          <cell r="C1507">
            <v>626</v>
          </cell>
          <cell r="D1507">
            <v>6922</v>
          </cell>
          <cell r="F1507" t="str">
            <v>AW Systems of NA, Inc.</v>
          </cell>
          <cell r="G1507" t="str">
            <v>BU-902</v>
          </cell>
          <cell r="H1507" t="str">
            <v>CORPORATE GAS COMPANIES</v>
          </cell>
          <cell r="I1507" t="str">
            <v>GAS CO</v>
          </cell>
          <cell r="J1507" t="str">
            <v>CORPORATE REGION GAS COMPANIES</v>
          </cell>
          <cell r="K1507" t="str">
            <v>CORPORATE</v>
          </cell>
          <cell r="L1507" t="str">
            <v>CORPORATE</v>
          </cell>
        </row>
        <row r="1508">
          <cell r="A1508" t="str">
            <v>G53</v>
          </cell>
          <cell r="B1508" t="str">
            <v>G53-10-A-AZ-6HO-050</v>
          </cell>
          <cell r="C1508">
            <v>627</v>
          </cell>
          <cell r="D1508">
            <v>6923</v>
          </cell>
          <cell r="F1508" t="str">
            <v>Woodlake Sanitary Svc, Inc,</v>
          </cell>
          <cell r="G1508" t="str">
            <v>BU-902</v>
          </cell>
          <cell r="H1508" t="str">
            <v>CORPORATE GAS COMPANIES</v>
          </cell>
          <cell r="I1508" t="str">
            <v>GAS CO</v>
          </cell>
          <cell r="J1508" t="str">
            <v>CORPORATE REGION GAS COMPANIES</v>
          </cell>
          <cell r="K1508" t="str">
            <v>CORPORATE</v>
          </cell>
          <cell r="L1508" t="str">
            <v>CORPORATE</v>
          </cell>
        </row>
        <row r="1509">
          <cell r="A1509" t="str">
            <v>G54</v>
          </cell>
          <cell r="B1509" t="str">
            <v>G54-10-A-AZ-5ZO-050</v>
          </cell>
          <cell r="C1509">
            <v>628</v>
          </cell>
          <cell r="D1509">
            <v>6924</v>
          </cell>
          <cell r="F1509" t="str">
            <v>AW  of Ohio, Inc.</v>
          </cell>
          <cell r="G1509" t="str">
            <v>BU-902</v>
          </cell>
          <cell r="H1509" t="str">
            <v>CORPORATE GAS COMPANIES</v>
          </cell>
          <cell r="I1509" t="str">
            <v>GAS CO</v>
          </cell>
          <cell r="J1509" t="str">
            <v>CORPORATE REGION GAS COMPANIES</v>
          </cell>
          <cell r="K1509" t="str">
            <v>CORPORATE</v>
          </cell>
          <cell r="L1509" t="str">
            <v>CORPORATE</v>
          </cell>
        </row>
        <row r="1510">
          <cell r="A1510" t="str">
            <v>G55</v>
          </cell>
          <cell r="B1510" t="str">
            <v>G55-10-A-AZ-6EO-050</v>
          </cell>
          <cell r="C1510">
            <v>629</v>
          </cell>
          <cell r="D1510">
            <v>6925</v>
          </cell>
          <cell r="F1510" t="str">
            <v>Intl Disposal Corp of CA</v>
          </cell>
          <cell r="G1510" t="str">
            <v>BU-902</v>
          </cell>
          <cell r="H1510" t="str">
            <v>CORPORATE GAS COMPANIES</v>
          </cell>
          <cell r="I1510" t="str">
            <v>GAS CO</v>
          </cell>
          <cell r="J1510" t="str">
            <v>CORPORATE REGION GAS COMPANIES</v>
          </cell>
          <cell r="K1510" t="str">
            <v>CORPORATE</v>
          </cell>
          <cell r="L1510" t="str">
            <v>CORPORATE</v>
          </cell>
        </row>
        <row r="1511">
          <cell r="A1511" t="str">
            <v>G56</v>
          </cell>
          <cell r="B1511" t="str">
            <v>G56-10-A-AZ-5TO-050</v>
          </cell>
          <cell r="C1511">
            <v>630</v>
          </cell>
          <cell r="D1511">
            <v>6926</v>
          </cell>
          <cell r="F1511" t="str">
            <v>AW, Inc. (Mass)</v>
          </cell>
          <cell r="G1511" t="str">
            <v>BU-902</v>
          </cell>
          <cell r="H1511" t="str">
            <v>CORPORATE GAS COMPANIES</v>
          </cell>
          <cell r="I1511" t="str">
            <v>GAS CO</v>
          </cell>
          <cell r="J1511" t="str">
            <v>CORPORATE REGION GAS COMPANIES</v>
          </cell>
          <cell r="K1511" t="str">
            <v>CORPORATE</v>
          </cell>
          <cell r="L1511" t="str">
            <v>CORPORATE</v>
          </cell>
        </row>
        <row r="1512">
          <cell r="A1512" t="str">
            <v>G57</v>
          </cell>
          <cell r="B1512" t="str">
            <v>G57-10-A-AZ-8FO-050</v>
          </cell>
          <cell r="C1512">
            <v>631</v>
          </cell>
          <cell r="D1512">
            <v>6927</v>
          </cell>
          <cell r="F1512" t="str">
            <v>AW SYS OF GA, LLC</v>
          </cell>
          <cell r="G1512" t="str">
            <v>BU-902</v>
          </cell>
          <cell r="H1512" t="str">
            <v>CORPORATE GAS COMPANIES</v>
          </cell>
          <cell r="I1512" t="str">
            <v>GAS CO</v>
          </cell>
          <cell r="J1512" t="str">
            <v>CORPORATE REGION GAS COMPANIES</v>
          </cell>
          <cell r="K1512" t="str">
            <v>CORPORATE</v>
          </cell>
          <cell r="L1512" t="str">
            <v>CORPORATE</v>
          </cell>
        </row>
        <row r="1513">
          <cell r="A1513" t="str">
            <v>G58</v>
          </cell>
          <cell r="B1513" t="str">
            <v>G58-10-A-AZ-17O-050</v>
          </cell>
          <cell r="C1513">
            <v>632</v>
          </cell>
          <cell r="D1513">
            <v>6928</v>
          </cell>
          <cell r="F1513" t="str">
            <v>Sauk Trail Development, Inc.</v>
          </cell>
          <cell r="G1513" t="str">
            <v>BU-902</v>
          </cell>
          <cell r="H1513" t="str">
            <v>CORPORATE GAS COMPANIES</v>
          </cell>
          <cell r="I1513" t="str">
            <v>GAS CO</v>
          </cell>
          <cell r="J1513" t="str">
            <v>CORPORATE REGION GAS COMPANIES</v>
          </cell>
          <cell r="K1513" t="str">
            <v>CORPORATE</v>
          </cell>
          <cell r="L1513" t="str">
            <v>CORPORATE</v>
          </cell>
        </row>
        <row r="1514">
          <cell r="A1514" t="str">
            <v>G59</v>
          </cell>
          <cell r="B1514" t="str">
            <v>G59-10-A-AZ-18O-050</v>
          </cell>
          <cell r="C1514">
            <v>633</v>
          </cell>
          <cell r="D1514">
            <v>6929</v>
          </cell>
          <cell r="F1514" t="str">
            <v>Oakland Heights Dvlpmnt, Inc.</v>
          </cell>
          <cell r="G1514" t="str">
            <v>BU-902</v>
          </cell>
          <cell r="H1514" t="str">
            <v>CORPORATE GAS COMPANIES</v>
          </cell>
          <cell r="I1514" t="str">
            <v>GAS CO</v>
          </cell>
          <cell r="J1514" t="str">
            <v>CORPORATE REGION GAS COMPANIES</v>
          </cell>
          <cell r="K1514" t="str">
            <v>CORPORATE</v>
          </cell>
          <cell r="L1514" t="str">
            <v>CORPORATE</v>
          </cell>
        </row>
        <row r="1515">
          <cell r="A1515" t="str">
            <v>G60</v>
          </cell>
          <cell r="B1515" t="str">
            <v>G60-10-A-AZ-4TO-050</v>
          </cell>
          <cell r="C1515">
            <v>634</v>
          </cell>
          <cell r="D1515">
            <v>6930</v>
          </cell>
          <cell r="F1515" t="str">
            <v>Valley Landfills, Inc.</v>
          </cell>
          <cell r="G1515" t="str">
            <v>BU-902</v>
          </cell>
          <cell r="H1515" t="str">
            <v>CORPORATE GAS COMPANIES</v>
          </cell>
          <cell r="I1515" t="str">
            <v>GAS CO</v>
          </cell>
          <cell r="J1515" t="str">
            <v>CORPORATE REGION GAS COMPANIES</v>
          </cell>
          <cell r="K1515" t="str">
            <v>CORPORATE</v>
          </cell>
          <cell r="L1515" t="str">
            <v>CORPORATE</v>
          </cell>
        </row>
        <row r="1516">
          <cell r="A1516" t="str">
            <v>G61</v>
          </cell>
          <cell r="B1516" t="str">
            <v>G61-10-A-AZ-06O-050</v>
          </cell>
          <cell r="C1516">
            <v>635</v>
          </cell>
          <cell r="D1516">
            <v>6931</v>
          </cell>
          <cell r="F1516" t="str">
            <v>Allied Services, LLC</v>
          </cell>
          <cell r="G1516" t="str">
            <v>BU-902</v>
          </cell>
          <cell r="H1516" t="str">
            <v>CORPORATE GAS COMPANIES</v>
          </cell>
          <cell r="I1516" t="str">
            <v>GAS CO</v>
          </cell>
          <cell r="J1516" t="str">
            <v>CORPORATE REGION GAS COMPANIES</v>
          </cell>
          <cell r="K1516" t="str">
            <v>CORPORATE</v>
          </cell>
          <cell r="L1516" t="str">
            <v>CORPORATE</v>
          </cell>
        </row>
        <row r="1517">
          <cell r="A1517" t="str">
            <v>G62</v>
          </cell>
          <cell r="B1517" t="str">
            <v>G62-10-A-AZ-61O-050</v>
          </cell>
          <cell r="C1517">
            <v>636</v>
          </cell>
          <cell r="D1517">
            <v>6932</v>
          </cell>
          <cell r="F1517" t="str">
            <v>Crow Landfill TX, LP</v>
          </cell>
          <cell r="G1517" t="str">
            <v>BU-902</v>
          </cell>
          <cell r="H1517" t="str">
            <v>CORPORATE GAS COMPANIES</v>
          </cell>
          <cell r="I1517" t="str">
            <v>GAS CO</v>
          </cell>
          <cell r="J1517" t="str">
            <v>CORPORATE REGION GAS COMPANIES</v>
          </cell>
          <cell r="K1517" t="str">
            <v>CORPORATE</v>
          </cell>
          <cell r="L1517" t="str">
            <v>CORPORATE</v>
          </cell>
        </row>
        <row r="1518">
          <cell r="A1518" t="str">
            <v>G63</v>
          </cell>
          <cell r="B1518" t="str">
            <v>G63-10-A-AZ-16O-050</v>
          </cell>
          <cell r="C1518">
            <v>637</v>
          </cell>
          <cell r="D1518">
            <v>6933</v>
          </cell>
          <cell r="F1518" t="str">
            <v>Citizens Disposal, Inc.</v>
          </cell>
          <cell r="G1518" t="str">
            <v>BU-902</v>
          </cell>
          <cell r="H1518" t="str">
            <v>CORPORATE GAS COMPANIES</v>
          </cell>
          <cell r="I1518" t="str">
            <v>GAS CO</v>
          </cell>
          <cell r="J1518" t="str">
            <v>CORPORATE REGION GAS COMPANIES</v>
          </cell>
          <cell r="K1518" t="str">
            <v>CORPORATE</v>
          </cell>
          <cell r="L1518" t="str">
            <v>CORPORATE</v>
          </cell>
        </row>
        <row r="1519">
          <cell r="A1519" t="str">
            <v>G64</v>
          </cell>
          <cell r="B1519" t="str">
            <v>G64-10-A-AZ-08O-050</v>
          </cell>
          <cell r="C1519">
            <v>638</v>
          </cell>
          <cell r="D1519">
            <v>6934</v>
          </cell>
          <cell r="F1519" t="str">
            <v>Allied Waste LF Holdings, Inc.</v>
          </cell>
          <cell r="G1519" t="str">
            <v>BU-902</v>
          </cell>
          <cell r="H1519" t="str">
            <v>CORPORATE GAS COMPANIES</v>
          </cell>
          <cell r="I1519" t="str">
            <v>GAS CO</v>
          </cell>
          <cell r="J1519" t="str">
            <v>CORPORATE REGION GAS COMPANIES</v>
          </cell>
          <cell r="K1519" t="str">
            <v>CORPORATE</v>
          </cell>
          <cell r="L1519" t="str">
            <v>CORPORATE</v>
          </cell>
        </row>
        <row r="1520">
          <cell r="A1520" t="str">
            <v>G66</v>
          </cell>
          <cell r="B1520" t="str">
            <v>G66-10-A-AZ-02O-050</v>
          </cell>
          <cell r="C1520">
            <v>639</v>
          </cell>
          <cell r="D1520">
            <v>6935</v>
          </cell>
          <cell r="F1520" t="str">
            <v>Allied Waste N.A., Inc.</v>
          </cell>
          <cell r="G1520" t="str">
            <v>BU-902</v>
          </cell>
          <cell r="H1520" t="str">
            <v>CORPORATE GAS COMPANIES</v>
          </cell>
          <cell r="I1520" t="str">
            <v>GAS CO</v>
          </cell>
          <cell r="J1520" t="str">
            <v>CORPORATE REGION GAS COMPANIES</v>
          </cell>
          <cell r="K1520" t="str">
            <v>CORPORATE</v>
          </cell>
          <cell r="L1520" t="str">
            <v>CORPORATE</v>
          </cell>
        </row>
        <row r="1521">
          <cell r="A1521" t="str">
            <v>G67</v>
          </cell>
          <cell r="B1521" t="str">
            <v>G67-10-A-AZ-8HO-050</v>
          </cell>
          <cell r="C1521">
            <v>640</v>
          </cell>
          <cell r="D1521">
            <v>6936</v>
          </cell>
          <cell r="F1521" t="str">
            <v>AW SYS OF LOUISIANA,LLC</v>
          </cell>
          <cell r="G1521" t="str">
            <v>BU-902</v>
          </cell>
          <cell r="H1521" t="str">
            <v>CORPORATE GAS COMPANIES</v>
          </cell>
          <cell r="I1521" t="str">
            <v>GAS CO</v>
          </cell>
          <cell r="J1521" t="str">
            <v>CORPORATE REGION GAS COMPANIES</v>
          </cell>
          <cell r="K1521" t="str">
            <v>CORPORATE</v>
          </cell>
          <cell r="L1521" t="str">
            <v>CORPORATE</v>
          </cell>
        </row>
        <row r="1522">
          <cell r="A1522" t="str">
            <v>G68</v>
          </cell>
          <cell r="B1522" t="str">
            <v>G68-10-A-AZ-8MO-050</v>
          </cell>
          <cell r="C1522">
            <v>641</v>
          </cell>
          <cell r="D1522">
            <v>6937</v>
          </cell>
          <cell r="F1522" t="str">
            <v>AW SYS OF TENNESSEE</v>
          </cell>
          <cell r="G1522" t="str">
            <v>BU-902</v>
          </cell>
          <cell r="H1522" t="str">
            <v>CORPORATE GAS COMPANIES</v>
          </cell>
          <cell r="I1522" t="str">
            <v>GAS CO</v>
          </cell>
          <cell r="J1522" t="str">
            <v>CORPORATE REGION GAS COMPANIES</v>
          </cell>
          <cell r="K1522" t="str">
            <v>CORPORATE</v>
          </cell>
          <cell r="L1522" t="str">
            <v>CORPORATE</v>
          </cell>
        </row>
        <row r="1523">
          <cell r="A1523" t="str">
            <v>G69</v>
          </cell>
          <cell r="B1523" t="str">
            <v>G69-10-A-AZ-D5O-050</v>
          </cell>
          <cell r="C1523">
            <v>642</v>
          </cell>
          <cell r="D1523">
            <v>6938</v>
          </cell>
          <cell r="F1523" t="str">
            <v>AW Systems of Colorado, LLC</v>
          </cell>
          <cell r="G1523" t="str">
            <v>BU-902</v>
          </cell>
          <cell r="H1523" t="str">
            <v>CORPORATE GAS COMPANIES</v>
          </cell>
          <cell r="I1523" t="str">
            <v>GAS CO</v>
          </cell>
          <cell r="J1523" t="str">
            <v>CORPORATE REGION GAS COMPANIES</v>
          </cell>
          <cell r="K1523" t="str">
            <v>CORPORATE</v>
          </cell>
          <cell r="L1523" t="str">
            <v>CORPORATE</v>
          </cell>
        </row>
        <row r="1524">
          <cell r="A1524" t="str">
            <v>G70</v>
          </cell>
          <cell r="B1524" t="str">
            <v>G70-10-A-AZ-06O-050</v>
          </cell>
          <cell r="C1524">
            <v>643</v>
          </cell>
          <cell r="D1524">
            <v>6939</v>
          </cell>
          <cell r="F1524" t="str">
            <v>ALLIED SERVICES, LLC</v>
          </cell>
          <cell r="G1524" t="str">
            <v>BU-902</v>
          </cell>
          <cell r="H1524" t="str">
            <v>CORPORATE GAS COMPANIES</v>
          </cell>
          <cell r="I1524" t="str">
            <v>GAS CO</v>
          </cell>
          <cell r="J1524" t="str">
            <v>CORPORATE REGION GAS COMPANIES</v>
          </cell>
          <cell r="K1524" t="str">
            <v>CORPORATE</v>
          </cell>
          <cell r="L1524" t="str">
            <v>CORPORATE</v>
          </cell>
        </row>
        <row r="1525">
          <cell r="A1525" t="str">
            <v>G71</v>
          </cell>
          <cell r="B1525" t="str">
            <v>G71-10-A-AZ-E8O-050</v>
          </cell>
          <cell r="C1525">
            <v>644</v>
          </cell>
          <cell r="D1525">
            <v>6940</v>
          </cell>
          <cell r="F1525" t="str">
            <v>PORT CLINTON LANDFILL, INC</v>
          </cell>
          <cell r="G1525" t="str">
            <v>BU-902</v>
          </cell>
          <cell r="H1525" t="str">
            <v>CORPORATE GAS COMPANIES</v>
          </cell>
          <cell r="I1525" t="str">
            <v>GAS CO</v>
          </cell>
          <cell r="J1525" t="str">
            <v>CORPORATE REGION GAS COMPANIES</v>
          </cell>
          <cell r="K1525" t="str">
            <v>CORPORATE</v>
          </cell>
          <cell r="L1525" t="str">
            <v>CORPORATE</v>
          </cell>
        </row>
        <row r="1526">
          <cell r="A1526" t="str">
            <v>HB2</v>
          </cell>
          <cell r="B1526" t="str">
            <v>HB2-10-A-AZ-4JO-050</v>
          </cell>
          <cell r="C1526">
            <v>652</v>
          </cell>
          <cell r="D1526">
            <v>7001</v>
          </cell>
          <cell r="F1526" t="str">
            <v>Calcasieu</v>
          </cell>
          <cell r="G1526" t="str">
            <v>BU-907</v>
          </cell>
          <cell r="H1526" t="str">
            <v>ERMI / SIRMI</v>
          </cell>
          <cell r="I1526" t="str">
            <v>ERMI/SIRMI</v>
          </cell>
          <cell r="J1526" t="str">
            <v>ERMI / SIRMI GROUP</v>
          </cell>
          <cell r="K1526" t="str">
            <v>CORPORATE</v>
          </cell>
          <cell r="L1526" t="str">
            <v>CORPORATE</v>
          </cell>
        </row>
        <row r="1527">
          <cell r="A1527" t="str">
            <v>P44</v>
          </cell>
          <cell r="B1527" t="str">
            <v>P44-10-A-MT-4GO-050</v>
          </cell>
          <cell r="C1527">
            <v>936</v>
          </cell>
          <cell r="D1527">
            <v>7002</v>
          </cell>
          <cell r="F1527" t="str">
            <v>Missoula</v>
          </cell>
          <cell r="G1527" t="str">
            <v>BU-907</v>
          </cell>
          <cell r="H1527" t="str">
            <v>ERMI / SIRMI</v>
          </cell>
          <cell r="I1527" t="str">
            <v>ERMI/SIRMI</v>
          </cell>
          <cell r="J1527" t="str">
            <v>ERMI / SIRMI GROUP</v>
          </cell>
          <cell r="K1527" t="str">
            <v>CORPORATE</v>
          </cell>
          <cell r="L1527" t="str">
            <v>CORPORATE</v>
          </cell>
        </row>
        <row r="1528">
          <cell r="A1528" t="str">
            <v>Q31</v>
          </cell>
          <cell r="B1528" t="str">
            <v>Q31-10-A-MI-4FO-050</v>
          </cell>
          <cell r="C1528">
            <v>1036</v>
          </cell>
          <cell r="D1528">
            <v>7003</v>
          </cell>
          <cell r="F1528" t="str">
            <v>Milford Road Landfill</v>
          </cell>
          <cell r="G1528" t="str">
            <v>BU-907</v>
          </cell>
          <cell r="H1528" t="str">
            <v>ERMI / SIRMI</v>
          </cell>
          <cell r="I1528" t="str">
            <v>ERMI/SIRMI</v>
          </cell>
          <cell r="J1528" t="str">
            <v>ERMI / SIRMI GROUP</v>
          </cell>
          <cell r="K1528" t="str">
            <v>CORPORATE</v>
          </cell>
          <cell r="L1528" t="str">
            <v>CORPORATE</v>
          </cell>
        </row>
        <row r="1529">
          <cell r="A1529" t="str">
            <v>Q36</v>
          </cell>
          <cell r="B1529" t="str">
            <v>Q36-10-A-PA-4FO-050</v>
          </cell>
          <cell r="C1529">
            <v>1041</v>
          </cell>
          <cell r="D1529">
            <v>7004</v>
          </cell>
          <cell r="F1529" t="str">
            <v>Mon Valley Landfill</v>
          </cell>
          <cell r="G1529" t="str">
            <v>BU-907</v>
          </cell>
          <cell r="H1529" t="str">
            <v>ERMI / SIRMI</v>
          </cell>
          <cell r="I1529" t="str">
            <v>ERMI/SIRMI</v>
          </cell>
          <cell r="J1529" t="str">
            <v>ERMI / SIRMI GROUP</v>
          </cell>
          <cell r="K1529" t="str">
            <v>CORPORATE</v>
          </cell>
          <cell r="L1529" t="str">
            <v>CORPORATE</v>
          </cell>
        </row>
        <row r="1530">
          <cell r="A1530" t="str">
            <v>Q59</v>
          </cell>
          <cell r="B1530" t="str">
            <v>Q59-10-A-TN-4FO-050</v>
          </cell>
          <cell r="C1530">
            <v>1064</v>
          </cell>
          <cell r="D1530">
            <v>7005</v>
          </cell>
          <cell r="F1530" t="str">
            <v>Twin Oaks Landfill</v>
          </cell>
          <cell r="G1530" t="str">
            <v>BU-907</v>
          </cell>
          <cell r="H1530" t="str">
            <v>ERMI / SIRMI</v>
          </cell>
          <cell r="I1530" t="str">
            <v>ERMI/SIRMI</v>
          </cell>
          <cell r="J1530" t="str">
            <v>ERMI / SIRMI GROUP</v>
          </cell>
          <cell r="K1530" t="str">
            <v>CORPORATE</v>
          </cell>
          <cell r="L1530" t="str">
            <v>CORPORATE</v>
          </cell>
        </row>
        <row r="1531">
          <cell r="A1531" t="str">
            <v>P41</v>
          </cell>
          <cell r="B1531" t="str">
            <v>P41-10-A-OH-4GO-050</v>
          </cell>
          <cell r="C1531">
            <v>933</v>
          </cell>
          <cell r="D1531">
            <v>7006</v>
          </cell>
          <cell r="F1531" t="str">
            <v>Lorain County</v>
          </cell>
          <cell r="G1531" t="str">
            <v>BU-907</v>
          </cell>
          <cell r="H1531" t="str">
            <v>ERMI / SIRMI</v>
          </cell>
          <cell r="I1531" t="str">
            <v>ERMI/SIRMI</v>
          </cell>
          <cell r="J1531" t="str">
            <v>ERMI / SIRMI GROUP</v>
          </cell>
          <cell r="K1531" t="str">
            <v>CORPORATE</v>
          </cell>
          <cell r="L1531" t="str">
            <v>CORPORATE</v>
          </cell>
        </row>
        <row r="1532">
          <cell r="A1532" t="str">
            <v>P10</v>
          </cell>
          <cell r="B1532" t="str">
            <v>P10-10-A-MI-4GO-050</v>
          </cell>
          <cell r="C1532">
            <v>902</v>
          </cell>
          <cell r="D1532">
            <v>7007</v>
          </cell>
          <cell r="F1532" t="str">
            <v>C &amp; C</v>
          </cell>
          <cell r="G1532" t="str">
            <v>BU-907</v>
          </cell>
          <cell r="H1532" t="str">
            <v>ERMI / SIRMI</v>
          </cell>
          <cell r="I1532" t="str">
            <v>ERMI/SIRMI</v>
          </cell>
          <cell r="J1532" t="str">
            <v>ERMI / SIRMI GROUP</v>
          </cell>
          <cell r="K1532" t="str">
            <v>CORPORATE</v>
          </cell>
          <cell r="L1532" t="str">
            <v>CORPORATE</v>
          </cell>
        </row>
        <row r="1533">
          <cell r="A1533" t="str">
            <v>P59</v>
          </cell>
          <cell r="B1533" t="str">
            <v>P59-10-A-MO-4GO-050</v>
          </cell>
          <cell r="C1533">
            <v>951</v>
          </cell>
          <cell r="D1533">
            <v>7008</v>
          </cell>
          <cell r="F1533" t="str">
            <v>Springfield (Lamar)</v>
          </cell>
          <cell r="G1533" t="str">
            <v>BU-907</v>
          </cell>
          <cell r="H1533" t="str">
            <v>ERMI / SIRMI</v>
          </cell>
          <cell r="I1533" t="str">
            <v>ERMI/SIRMI</v>
          </cell>
          <cell r="J1533" t="str">
            <v>ERMI / SIRMI GROUP</v>
          </cell>
          <cell r="K1533" t="str">
            <v>CORPORATE</v>
          </cell>
          <cell r="L1533" t="str">
            <v>CORPORATE</v>
          </cell>
        </row>
        <row r="1534">
          <cell r="A1534" t="str">
            <v>P22</v>
          </cell>
          <cell r="B1534" t="str">
            <v>P22-10-A-KS-4GO-050</v>
          </cell>
          <cell r="C1534">
            <v>914</v>
          </cell>
          <cell r="D1534">
            <v>7009</v>
          </cell>
          <cell r="F1534" t="str">
            <v>Finney County</v>
          </cell>
          <cell r="G1534" t="str">
            <v>BU-907</v>
          </cell>
          <cell r="H1534" t="str">
            <v>ERMI / SIRMI</v>
          </cell>
          <cell r="I1534" t="str">
            <v>ERMI/SIRMI</v>
          </cell>
          <cell r="J1534" t="str">
            <v>ERMI / SIRMI GROUP</v>
          </cell>
          <cell r="K1534" t="str">
            <v>CORPORATE</v>
          </cell>
          <cell r="L1534" t="str">
            <v>CORPORATE</v>
          </cell>
        </row>
        <row r="1535">
          <cell r="A1535" t="str">
            <v>P14</v>
          </cell>
          <cell r="B1535" t="str">
            <v>P14-10-A-NC-4GO-050</v>
          </cell>
          <cell r="C1535">
            <v>906</v>
          </cell>
          <cell r="D1535">
            <v>7010</v>
          </cell>
          <cell r="F1535" t="str">
            <v>Charlotte Motor Speedway (CMS)</v>
          </cell>
          <cell r="G1535" t="str">
            <v>BU-907</v>
          </cell>
          <cell r="H1535" t="str">
            <v>ERMI / SIRMI</v>
          </cell>
          <cell r="I1535" t="str">
            <v>ERMI/SIRMI</v>
          </cell>
          <cell r="J1535" t="str">
            <v>ERMI / SIRMI GROUP</v>
          </cell>
          <cell r="K1535" t="str">
            <v>CORPORATE</v>
          </cell>
          <cell r="L1535" t="str">
            <v>CORPORATE</v>
          </cell>
        </row>
        <row r="1536">
          <cell r="A1536" t="str">
            <v>P68</v>
          </cell>
          <cell r="B1536" t="str">
            <v>P68-10-A-WI-4GO-050</v>
          </cell>
          <cell r="C1536">
            <v>959</v>
          </cell>
          <cell r="D1536">
            <v>7011</v>
          </cell>
          <cell r="F1536" t="str">
            <v>Lake Area 2054 Landfill Closed</v>
          </cell>
          <cell r="G1536" t="str">
            <v>BU-907</v>
          </cell>
          <cell r="H1536" t="str">
            <v>ERMI / SIRMI</v>
          </cell>
          <cell r="I1536" t="str">
            <v>ERMI/SIRMI</v>
          </cell>
          <cell r="J1536" t="str">
            <v>ERMI / SIRMI GROUP</v>
          </cell>
          <cell r="K1536" t="str">
            <v>CORPORATE</v>
          </cell>
          <cell r="L1536" t="str">
            <v>CORPORATE</v>
          </cell>
        </row>
        <row r="1537">
          <cell r="A1537" t="str">
            <v>P69</v>
          </cell>
          <cell r="B1537" t="str">
            <v>P69-10-A-WI-4GO-050</v>
          </cell>
          <cell r="C1537">
            <v>960</v>
          </cell>
          <cell r="D1537">
            <v>7012</v>
          </cell>
          <cell r="F1537" t="str">
            <v>Lake Area S Exp Landfill Clsd</v>
          </cell>
          <cell r="G1537" t="str">
            <v>BU-907</v>
          </cell>
          <cell r="H1537" t="str">
            <v>ERMI / SIRMI</v>
          </cell>
          <cell r="I1537" t="str">
            <v>ERMI/SIRMI</v>
          </cell>
          <cell r="J1537" t="str">
            <v>ERMI / SIRMI GROUP</v>
          </cell>
          <cell r="K1537" t="str">
            <v>CORPORATE</v>
          </cell>
          <cell r="L1537" t="str">
            <v>CORPORATE</v>
          </cell>
        </row>
        <row r="1538">
          <cell r="A1538" t="str">
            <v>P70</v>
          </cell>
          <cell r="B1538" t="str">
            <v>P70-10-A-TX-4GO-050</v>
          </cell>
          <cell r="C1538">
            <v>961</v>
          </cell>
          <cell r="D1538">
            <v>7013</v>
          </cell>
          <cell r="F1538" t="str">
            <v>Galveston County L/F (Closed)</v>
          </cell>
          <cell r="G1538" t="str">
            <v>BU-907</v>
          </cell>
          <cell r="H1538" t="str">
            <v>ERMI / SIRMI</v>
          </cell>
          <cell r="I1538" t="str">
            <v>ERMI/SIRMI</v>
          </cell>
          <cell r="J1538" t="str">
            <v>ERMI / SIRMI GROUP</v>
          </cell>
          <cell r="K1538" t="str">
            <v>CORPORATE</v>
          </cell>
          <cell r="L1538" t="str">
            <v>CORPORATE</v>
          </cell>
        </row>
        <row r="1539">
          <cell r="A1539" t="str">
            <v>Q04</v>
          </cell>
          <cell r="B1539" t="str">
            <v>Q04-10-A-CA-4FO-050</v>
          </cell>
          <cell r="C1539">
            <v>1009</v>
          </cell>
          <cell r="D1539">
            <v>7014</v>
          </cell>
          <cell r="F1539" t="str">
            <v>Azusa L/F</v>
          </cell>
          <cell r="G1539" t="str">
            <v>BU-907</v>
          </cell>
          <cell r="H1539" t="str">
            <v>ERMI / SIRMI</v>
          </cell>
          <cell r="I1539" t="str">
            <v>ERMI/SIRMI</v>
          </cell>
          <cell r="J1539" t="str">
            <v>ERMI / SIRMI GROUP</v>
          </cell>
          <cell r="K1539" t="str">
            <v>CORPORATE</v>
          </cell>
          <cell r="L1539" t="str">
            <v>CORPORATE</v>
          </cell>
        </row>
        <row r="1540">
          <cell r="A1540" t="str">
            <v>Q48</v>
          </cell>
          <cell r="B1540" t="str">
            <v>Q48-10-A-MA-4FO-050</v>
          </cell>
          <cell r="C1540">
            <v>1053</v>
          </cell>
          <cell r="D1540">
            <v>7015</v>
          </cell>
          <cell r="F1540" t="str">
            <v>Randolph Landfill</v>
          </cell>
          <cell r="G1540" t="str">
            <v>BU-907</v>
          </cell>
          <cell r="H1540" t="str">
            <v>ERMI / SIRMI</v>
          </cell>
          <cell r="I1540" t="str">
            <v>ERMI/SIRMI</v>
          </cell>
          <cell r="J1540" t="str">
            <v>ERMI / SIRMI GROUP</v>
          </cell>
          <cell r="K1540" t="str">
            <v>CORPORATE</v>
          </cell>
          <cell r="L1540" t="str">
            <v>CORPORATE</v>
          </cell>
        </row>
        <row r="1541">
          <cell r="A1541" t="str">
            <v>Q14</v>
          </cell>
          <cell r="B1541" t="str">
            <v>Q14-10-A-MA-4FO-050</v>
          </cell>
          <cell r="C1541">
            <v>1019</v>
          </cell>
          <cell r="D1541">
            <v>7016</v>
          </cell>
          <cell r="F1541" t="str">
            <v>East Bridgewater Landfill</v>
          </cell>
          <cell r="G1541" t="str">
            <v>BU-907</v>
          </cell>
          <cell r="H1541" t="str">
            <v>ERMI / SIRMI</v>
          </cell>
          <cell r="I1541" t="str">
            <v>ERMI/SIRMI</v>
          </cell>
          <cell r="J1541" t="str">
            <v>ERMI / SIRMI GROUP</v>
          </cell>
          <cell r="K1541" t="str">
            <v>CORPORATE</v>
          </cell>
          <cell r="L1541" t="str">
            <v>CORPORATE</v>
          </cell>
        </row>
        <row r="1542">
          <cell r="A1542" t="str">
            <v>Q23</v>
          </cell>
          <cell r="B1542" t="str">
            <v>Q23-10-A-MA-4FO-050</v>
          </cell>
          <cell r="C1542">
            <v>1028</v>
          </cell>
          <cell r="D1542">
            <v>7017</v>
          </cell>
          <cell r="F1542" t="str">
            <v>Halifax Landfill</v>
          </cell>
          <cell r="G1542" t="str">
            <v>BU-907</v>
          </cell>
          <cell r="H1542" t="str">
            <v>ERMI / SIRMI</v>
          </cell>
          <cell r="I1542" t="str">
            <v>ERMI/SIRMI</v>
          </cell>
          <cell r="J1542" t="str">
            <v>ERMI / SIRMI GROUP</v>
          </cell>
          <cell r="K1542" t="str">
            <v>CORPORATE</v>
          </cell>
          <cell r="L1542" t="str">
            <v>CORPORATE</v>
          </cell>
        </row>
        <row r="1543">
          <cell r="A1543" t="str">
            <v>Q11</v>
          </cell>
          <cell r="B1543" t="str">
            <v>Q11-10-A-MA-4FO-050</v>
          </cell>
          <cell r="C1543">
            <v>1016</v>
          </cell>
          <cell r="D1543">
            <v>7018</v>
          </cell>
          <cell r="F1543" t="str">
            <v>Chicopee Landfill</v>
          </cell>
          <cell r="G1543" t="str">
            <v>BU-907</v>
          </cell>
          <cell r="H1543" t="str">
            <v>ERMI / SIRMI</v>
          </cell>
          <cell r="I1543" t="str">
            <v>ERMI/SIRMI</v>
          </cell>
          <cell r="J1543" t="str">
            <v>ERMI / SIRMI GROUP</v>
          </cell>
          <cell r="K1543" t="str">
            <v>CORPORATE</v>
          </cell>
          <cell r="L1543" t="str">
            <v>CORPORATE</v>
          </cell>
        </row>
        <row r="1544">
          <cell r="A1544" t="str">
            <v>Q50</v>
          </cell>
          <cell r="B1544" t="str">
            <v>Q50-10-A-VA-4FO-050</v>
          </cell>
          <cell r="C1544">
            <v>1055</v>
          </cell>
          <cell r="D1544">
            <v>7020</v>
          </cell>
          <cell r="F1544" t="str">
            <v>Richmond Landfill</v>
          </cell>
          <cell r="G1544" t="str">
            <v>BU-907</v>
          </cell>
          <cell r="H1544" t="str">
            <v>ERMI / SIRMI</v>
          </cell>
          <cell r="I1544" t="str">
            <v>ERMI/SIRMI</v>
          </cell>
          <cell r="J1544" t="str">
            <v>ERMI / SIRMI GROUP</v>
          </cell>
          <cell r="K1544" t="str">
            <v>CORPORATE</v>
          </cell>
          <cell r="L1544" t="str">
            <v>CORPORATE</v>
          </cell>
        </row>
        <row r="1545">
          <cell r="A1545" t="str">
            <v>Q21</v>
          </cell>
          <cell r="B1545" t="str">
            <v>Q21-10-A-MS-4FO-050</v>
          </cell>
          <cell r="C1545">
            <v>1026</v>
          </cell>
          <cell r="D1545">
            <v>7021</v>
          </cell>
          <cell r="F1545" t="str">
            <v>Gulf Pines Landfill</v>
          </cell>
          <cell r="G1545" t="str">
            <v>BU-907</v>
          </cell>
          <cell r="H1545" t="str">
            <v>ERMI / SIRMI</v>
          </cell>
          <cell r="I1545" t="str">
            <v>ERMI/SIRMI</v>
          </cell>
          <cell r="J1545" t="str">
            <v>ERMI / SIRMI GROUP</v>
          </cell>
          <cell r="K1545" t="str">
            <v>CORPORATE</v>
          </cell>
          <cell r="L1545" t="str">
            <v>CORPORATE</v>
          </cell>
        </row>
        <row r="1546">
          <cell r="A1546" t="str">
            <v>Q24</v>
          </cell>
          <cell r="B1546" t="str">
            <v>Q24-10-A-TX-4FO-050</v>
          </cell>
          <cell r="C1546">
            <v>1029</v>
          </cell>
          <cell r="D1546">
            <v>7022</v>
          </cell>
          <cell r="F1546" t="str">
            <v>Hutchins Landfill</v>
          </cell>
          <cell r="G1546" t="str">
            <v>BU-907</v>
          </cell>
          <cell r="H1546" t="str">
            <v>ERMI / SIRMI</v>
          </cell>
          <cell r="I1546" t="str">
            <v>ERMI/SIRMI</v>
          </cell>
          <cell r="J1546" t="str">
            <v>ERMI / SIRMI GROUP</v>
          </cell>
          <cell r="K1546" t="str">
            <v>CORPORATE</v>
          </cell>
          <cell r="L1546" t="str">
            <v>CORPORATE</v>
          </cell>
        </row>
        <row r="1547">
          <cell r="A1547" t="str">
            <v>Q52</v>
          </cell>
          <cell r="B1547" t="str">
            <v>Q52-10-A-IL-4FO-050</v>
          </cell>
          <cell r="C1547">
            <v>1057</v>
          </cell>
          <cell r="D1547">
            <v>7023</v>
          </cell>
          <cell r="F1547" t="str">
            <v>South Barrington Landfill</v>
          </cell>
          <cell r="G1547" t="str">
            <v>BU-907</v>
          </cell>
          <cell r="H1547" t="str">
            <v>ERMI / SIRMI</v>
          </cell>
          <cell r="I1547" t="str">
            <v>ERMI/SIRMI</v>
          </cell>
          <cell r="J1547" t="str">
            <v>ERMI / SIRMI GROUP</v>
          </cell>
          <cell r="K1547" t="str">
            <v>CORPORATE</v>
          </cell>
          <cell r="L1547" t="str">
            <v>CORPORATE</v>
          </cell>
        </row>
        <row r="1548">
          <cell r="A1548" t="str">
            <v>Q58</v>
          </cell>
          <cell r="B1548" t="str">
            <v>Q58-10-A-WI-4FO-050</v>
          </cell>
          <cell r="C1548">
            <v>1063</v>
          </cell>
          <cell r="D1548">
            <v>7024</v>
          </cell>
          <cell r="F1548" t="str">
            <v>Troy Landfill</v>
          </cell>
          <cell r="G1548" t="str">
            <v>BU-907</v>
          </cell>
          <cell r="H1548" t="str">
            <v>ERMI / SIRMI</v>
          </cell>
          <cell r="I1548" t="str">
            <v>ERMI/SIRMI</v>
          </cell>
          <cell r="J1548" t="str">
            <v>ERMI / SIRMI GROUP</v>
          </cell>
          <cell r="K1548" t="str">
            <v>CORPORATE</v>
          </cell>
          <cell r="L1548" t="str">
            <v>CORPORATE</v>
          </cell>
        </row>
        <row r="1549">
          <cell r="A1549" t="str">
            <v>HA4</v>
          </cell>
          <cell r="B1549" t="str">
            <v>HA4-10-A-AZ-4EO-050</v>
          </cell>
          <cell r="C1549">
            <v>649</v>
          </cell>
          <cell r="D1549">
            <v>7025</v>
          </cell>
          <cell r="F1549" t="str">
            <v>Siegen Lane</v>
          </cell>
          <cell r="G1549" t="str">
            <v>BU-907</v>
          </cell>
          <cell r="H1549" t="str">
            <v>ERMI / SIRMI</v>
          </cell>
          <cell r="I1549" t="str">
            <v>ERMI/SIRMI</v>
          </cell>
          <cell r="J1549" t="str">
            <v>ERMI / SIRMI GROUP</v>
          </cell>
          <cell r="K1549" t="str">
            <v>CORPORATE</v>
          </cell>
          <cell r="L1549" t="str">
            <v>CORPORATE</v>
          </cell>
        </row>
        <row r="1550">
          <cell r="A1550" t="str">
            <v>Q29</v>
          </cell>
          <cell r="B1550" t="str">
            <v>Q29-10-A-TX-4FO-050</v>
          </cell>
          <cell r="C1550">
            <v>1034</v>
          </cell>
          <cell r="D1550">
            <v>7026</v>
          </cell>
          <cell r="F1550" t="str">
            <v>Laporte Landfill</v>
          </cell>
          <cell r="G1550" t="str">
            <v>BU-907</v>
          </cell>
          <cell r="H1550" t="str">
            <v>ERMI / SIRMI</v>
          </cell>
          <cell r="I1550" t="str">
            <v>ERMI/SIRMI</v>
          </cell>
          <cell r="J1550" t="str">
            <v>ERMI / SIRMI GROUP</v>
          </cell>
          <cell r="K1550" t="str">
            <v>CORPORATE</v>
          </cell>
          <cell r="L1550" t="str">
            <v>CORPORATE</v>
          </cell>
        </row>
        <row r="1551">
          <cell r="A1551" t="str">
            <v>HA1</v>
          </cell>
          <cell r="B1551" t="str">
            <v>HA1-10-A-AZ-4EO-050</v>
          </cell>
          <cell r="C1551">
            <v>646</v>
          </cell>
          <cell r="D1551">
            <v>7027</v>
          </cell>
          <cell r="F1551" t="str">
            <v>Carlyss</v>
          </cell>
          <cell r="G1551" t="str">
            <v>BU-907</v>
          </cell>
          <cell r="H1551" t="str">
            <v>ERMI / SIRMI</v>
          </cell>
          <cell r="I1551" t="str">
            <v>ERMI/SIRMI</v>
          </cell>
          <cell r="J1551" t="str">
            <v>ERMI / SIRMI GROUP</v>
          </cell>
          <cell r="K1551" t="str">
            <v>CORPORATE</v>
          </cell>
          <cell r="L1551" t="str">
            <v>CORPORATE</v>
          </cell>
        </row>
        <row r="1552">
          <cell r="A1552" t="str">
            <v>HA2</v>
          </cell>
          <cell r="B1552" t="str">
            <v>HA2-10-A-AZ-4EO-050</v>
          </cell>
          <cell r="C1552">
            <v>647</v>
          </cell>
          <cell r="D1552">
            <v>7028</v>
          </cell>
          <cell r="F1552" t="str">
            <v>E Palestine</v>
          </cell>
          <cell r="G1552" t="str">
            <v>BU-907</v>
          </cell>
          <cell r="H1552" t="str">
            <v>ERMI / SIRMI</v>
          </cell>
          <cell r="I1552" t="str">
            <v>ERMI/SIRMI</v>
          </cell>
          <cell r="J1552" t="str">
            <v>ERMI / SIRMI GROUP</v>
          </cell>
          <cell r="K1552" t="str">
            <v>CORPORATE</v>
          </cell>
          <cell r="L1552" t="str">
            <v>CORPORATE</v>
          </cell>
        </row>
        <row r="1553">
          <cell r="A1553" t="str">
            <v>Q41</v>
          </cell>
          <cell r="B1553" t="str">
            <v>Q41-10-A-NH-4FO-050</v>
          </cell>
          <cell r="C1553">
            <v>1046</v>
          </cell>
          <cell r="D1553">
            <v>7029</v>
          </cell>
          <cell r="F1553" t="str">
            <v>Pelham Landfill</v>
          </cell>
          <cell r="G1553" t="str">
            <v>BU-907</v>
          </cell>
          <cell r="H1553" t="str">
            <v>ERMI / SIRMI</v>
          </cell>
          <cell r="I1553" t="str">
            <v>ERMI/SIRMI</v>
          </cell>
          <cell r="J1553" t="str">
            <v>ERMI / SIRMI GROUP</v>
          </cell>
          <cell r="K1553" t="str">
            <v>CORPORATE</v>
          </cell>
          <cell r="L1553" t="str">
            <v>CORPORATE</v>
          </cell>
        </row>
        <row r="1554">
          <cell r="A1554" t="str">
            <v>Q39</v>
          </cell>
          <cell r="B1554" t="str">
            <v>Q39-10-A-NY-4FO-050</v>
          </cell>
          <cell r="C1554">
            <v>1044</v>
          </cell>
          <cell r="D1554">
            <v>7031</v>
          </cell>
          <cell r="F1554" t="str">
            <v>Niagara Landfill</v>
          </cell>
          <cell r="G1554" t="str">
            <v>BU-907</v>
          </cell>
          <cell r="H1554" t="str">
            <v>ERMI / SIRMI</v>
          </cell>
          <cell r="I1554" t="str">
            <v>ERMI/SIRMI</v>
          </cell>
          <cell r="J1554" t="str">
            <v>ERMI / SIRMI GROUP</v>
          </cell>
          <cell r="K1554" t="str">
            <v>CORPORATE</v>
          </cell>
          <cell r="L1554" t="str">
            <v>CORPORATE</v>
          </cell>
        </row>
        <row r="1555">
          <cell r="A1555" t="str">
            <v>Q28</v>
          </cell>
          <cell r="B1555" t="str">
            <v>Q28-10-A-NY-4FO-050</v>
          </cell>
          <cell r="C1555">
            <v>1033</v>
          </cell>
          <cell r="D1555">
            <v>7032</v>
          </cell>
          <cell r="F1555" t="str">
            <v>Land Rec Landfill</v>
          </cell>
          <cell r="G1555" t="str">
            <v>BU-907</v>
          </cell>
          <cell r="H1555" t="str">
            <v>ERMI / SIRMI</v>
          </cell>
          <cell r="I1555" t="str">
            <v>ERMI/SIRMI</v>
          </cell>
          <cell r="J1555" t="str">
            <v>ERMI / SIRMI GROUP</v>
          </cell>
          <cell r="K1555" t="str">
            <v>CORPORATE</v>
          </cell>
          <cell r="L1555" t="str">
            <v>CORPORATE</v>
          </cell>
        </row>
        <row r="1556">
          <cell r="A1556" t="str">
            <v>Q02</v>
          </cell>
          <cell r="B1556" t="str">
            <v>Q02-10-A-NY-4FO-050</v>
          </cell>
          <cell r="C1556">
            <v>1007</v>
          </cell>
          <cell r="D1556">
            <v>7033</v>
          </cell>
          <cell r="F1556" t="str">
            <v>Amsterdam Landfill</v>
          </cell>
          <cell r="G1556" t="str">
            <v>BU-907</v>
          </cell>
          <cell r="H1556" t="str">
            <v>ERMI / SIRMI</v>
          </cell>
          <cell r="I1556" t="str">
            <v>ERMI/SIRMI</v>
          </cell>
          <cell r="J1556" t="str">
            <v>ERMI / SIRMI GROUP</v>
          </cell>
          <cell r="K1556" t="str">
            <v>CORPORATE</v>
          </cell>
          <cell r="L1556" t="str">
            <v>CORPORATE</v>
          </cell>
        </row>
        <row r="1557">
          <cell r="A1557" t="str">
            <v>Q37</v>
          </cell>
          <cell r="B1557" t="str">
            <v>Q37-10-A-NJ-4FO-050</v>
          </cell>
          <cell r="C1557">
            <v>1042</v>
          </cell>
          <cell r="D1557">
            <v>7034</v>
          </cell>
          <cell r="F1557" t="str">
            <v>Monroe Landfill</v>
          </cell>
          <cell r="G1557" t="str">
            <v>BU-907</v>
          </cell>
          <cell r="H1557" t="str">
            <v>ERMI / SIRMI</v>
          </cell>
          <cell r="I1557" t="str">
            <v>ERMI/SIRMI</v>
          </cell>
          <cell r="J1557" t="str">
            <v>ERMI / SIRMI GROUP</v>
          </cell>
          <cell r="K1557" t="str">
            <v>CORPORATE</v>
          </cell>
          <cell r="L1557" t="str">
            <v>CORPORATE</v>
          </cell>
        </row>
        <row r="1558">
          <cell r="A1558" t="str">
            <v>Q53</v>
          </cell>
          <cell r="B1558" t="str">
            <v>Q53-10-A-NJ-4FO-050</v>
          </cell>
          <cell r="C1558">
            <v>1058</v>
          </cell>
          <cell r="D1558">
            <v>7035</v>
          </cell>
          <cell r="F1558" t="str">
            <v>South Brunswick Landfill</v>
          </cell>
          <cell r="G1558" t="str">
            <v>BU-907</v>
          </cell>
          <cell r="H1558" t="str">
            <v>ERMI / SIRMI</v>
          </cell>
          <cell r="I1558" t="str">
            <v>ERMI/SIRMI</v>
          </cell>
          <cell r="J1558" t="str">
            <v>ERMI / SIRMI GROUP</v>
          </cell>
          <cell r="K1558" t="str">
            <v>CORPORATE</v>
          </cell>
          <cell r="L1558" t="str">
            <v>CORPORATE</v>
          </cell>
        </row>
        <row r="1559">
          <cell r="A1559" t="str">
            <v>Q40</v>
          </cell>
          <cell r="B1559" t="str">
            <v>Q40-10-A-MD-4FO-050</v>
          </cell>
          <cell r="C1559">
            <v>1045</v>
          </cell>
          <cell r="D1559">
            <v>7036</v>
          </cell>
          <cell r="F1559" t="str">
            <v>Norris Landfill</v>
          </cell>
          <cell r="G1559" t="str">
            <v>BU-907</v>
          </cell>
          <cell r="H1559" t="str">
            <v>ERMI / SIRMI</v>
          </cell>
          <cell r="I1559" t="str">
            <v>ERMI/SIRMI</v>
          </cell>
          <cell r="J1559" t="str">
            <v>ERMI / SIRMI GROUP</v>
          </cell>
          <cell r="K1559" t="str">
            <v>CORPORATE</v>
          </cell>
          <cell r="L1559" t="str">
            <v>CORPORATE</v>
          </cell>
        </row>
        <row r="1560">
          <cell r="A1560" t="str">
            <v>Q57</v>
          </cell>
          <cell r="B1560" t="str">
            <v>Q57-10-A-VA-4FO-050</v>
          </cell>
          <cell r="C1560">
            <v>1062</v>
          </cell>
          <cell r="D1560">
            <v>7037</v>
          </cell>
          <cell r="F1560" t="str">
            <v>Telegraph Landfill</v>
          </cell>
          <cell r="G1560" t="str">
            <v>BU-907</v>
          </cell>
          <cell r="H1560" t="str">
            <v>ERMI / SIRMI</v>
          </cell>
          <cell r="I1560" t="str">
            <v>ERMI/SIRMI</v>
          </cell>
          <cell r="J1560" t="str">
            <v>ERMI / SIRMI GROUP</v>
          </cell>
          <cell r="K1560" t="str">
            <v>CORPORATE</v>
          </cell>
          <cell r="L1560" t="str">
            <v>CORPORATE</v>
          </cell>
        </row>
        <row r="1561">
          <cell r="A1561" t="str">
            <v>Q19</v>
          </cell>
          <cell r="B1561" t="str">
            <v>Q19-10-A-PA-4FO-050</v>
          </cell>
          <cell r="C1561">
            <v>1024</v>
          </cell>
          <cell r="D1561">
            <v>7038</v>
          </cell>
          <cell r="F1561" t="str">
            <v>Forest Lawn Landfill</v>
          </cell>
          <cell r="G1561" t="str">
            <v>BU-907</v>
          </cell>
          <cell r="H1561" t="str">
            <v>ERMI / SIRMI</v>
          </cell>
          <cell r="I1561" t="str">
            <v>ERMI/SIRMI</v>
          </cell>
          <cell r="J1561" t="str">
            <v>ERMI / SIRMI GROUP</v>
          </cell>
          <cell r="K1561" t="str">
            <v>CORPORATE</v>
          </cell>
          <cell r="L1561" t="str">
            <v>CORPORATE</v>
          </cell>
        </row>
        <row r="1562">
          <cell r="A1562" t="str">
            <v>Q17</v>
          </cell>
          <cell r="B1562" t="str">
            <v>Q17-10-A-MN-4FO-050</v>
          </cell>
          <cell r="C1562">
            <v>1022</v>
          </cell>
          <cell r="D1562">
            <v>7039</v>
          </cell>
          <cell r="F1562" t="str">
            <v>Flying Cloud Landfill</v>
          </cell>
          <cell r="G1562" t="str">
            <v>BU-907</v>
          </cell>
          <cell r="H1562" t="str">
            <v>ERMI / SIRMI</v>
          </cell>
          <cell r="I1562" t="str">
            <v>ERMI/SIRMI</v>
          </cell>
          <cell r="J1562" t="str">
            <v>ERMI / SIRMI GROUP</v>
          </cell>
          <cell r="K1562" t="str">
            <v>CORPORATE</v>
          </cell>
          <cell r="L1562" t="str">
            <v>CORPORATE</v>
          </cell>
        </row>
        <row r="1563">
          <cell r="A1563" t="str">
            <v>Q49</v>
          </cell>
          <cell r="B1563" t="str">
            <v>Q49-10-A-MO-4FO-050</v>
          </cell>
          <cell r="C1563">
            <v>1054</v>
          </cell>
          <cell r="D1563">
            <v>7040</v>
          </cell>
          <cell r="F1563" t="str">
            <v>Red Bird Landfill</v>
          </cell>
          <cell r="G1563" t="str">
            <v>BU-907</v>
          </cell>
          <cell r="H1563" t="str">
            <v>ERMI / SIRMI</v>
          </cell>
          <cell r="I1563" t="str">
            <v>ERMI/SIRMI</v>
          </cell>
          <cell r="J1563" t="str">
            <v>ERMI / SIRMI GROUP</v>
          </cell>
          <cell r="K1563" t="str">
            <v>CORPORATE</v>
          </cell>
          <cell r="L1563" t="str">
            <v>CORPORATE</v>
          </cell>
        </row>
        <row r="1564">
          <cell r="A1564" t="str">
            <v>Q33</v>
          </cell>
          <cell r="B1564" t="str">
            <v>Q33-10-A-MO-4FO-050</v>
          </cell>
          <cell r="C1564">
            <v>1038</v>
          </cell>
          <cell r="D1564">
            <v>7041</v>
          </cell>
          <cell r="F1564" t="str">
            <v>Missouri City Landfill</v>
          </cell>
          <cell r="G1564" t="str">
            <v>BU-907</v>
          </cell>
          <cell r="H1564" t="str">
            <v>ERMI / SIRMI</v>
          </cell>
          <cell r="I1564" t="str">
            <v>ERMI/SIRMI</v>
          </cell>
          <cell r="J1564" t="str">
            <v>ERMI / SIRMI GROUP</v>
          </cell>
          <cell r="K1564" t="str">
            <v>CORPORATE</v>
          </cell>
          <cell r="L1564" t="str">
            <v>CORPORATE</v>
          </cell>
        </row>
        <row r="1565">
          <cell r="A1565" t="str">
            <v>Q30</v>
          </cell>
          <cell r="B1565" t="str">
            <v>Q30-10-A-OH-4FO-050</v>
          </cell>
          <cell r="C1565">
            <v>1035</v>
          </cell>
          <cell r="D1565">
            <v>7042</v>
          </cell>
          <cell r="F1565" t="str">
            <v>Lorain Co 1 Landfill</v>
          </cell>
          <cell r="G1565" t="str">
            <v>BU-907</v>
          </cell>
          <cell r="H1565" t="str">
            <v>ERMI / SIRMI</v>
          </cell>
          <cell r="I1565" t="str">
            <v>ERMI/SIRMI</v>
          </cell>
          <cell r="J1565" t="str">
            <v>ERMI / SIRMI GROUP</v>
          </cell>
          <cell r="K1565" t="str">
            <v>CORPORATE</v>
          </cell>
          <cell r="L1565" t="str">
            <v>CORPORATE</v>
          </cell>
        </row>
        <row r="1566">
          <cell r="A1566" t="str">
            <v>Q38</v>
          </cell>
          <cell r="B1566" t="str">
            <v>Q38-10-A-IL-4FO-050</v>
          </cell>
          <cell r="C1566">
            <v>1043</v>
          </cell>
          <cell r="D1566">
            <v>7043</v>
          </cell>
          <cell r="F1566" t="str">
            <v>North Chicago Landfill</v>
          </cell>
          <cell r="G1566" t="str">
            <v>BU-907</v>
          </cell>
          <cell r="H1566" t="str">
            <v>ERMI / SIRMI</v>
          </cell>
          <cell r="I1566" t="str">
            <v>ERMI/SIRMI</v>
          </cell>
          <cell r="J1566" t="str">
            <v>ERMI / SIRMI GROUP</v>
          </cell>
          <cell r="K1566" t="str">
            <v>CORPORATE</v>
          </cell>
          <cell r="L1566" t="str">
            <v>CORPORATE</v>
          </cell>
        </row>
        <row r="1567">
          <cell r="A1567" t="str">
            <v>Q18</v>
          </cell>
          <cell r="B1567" t="str">
            <v>Q18-10-A-OH-4FO-050</v>
          </cell>
          <cell r="C1567">
            <v>1023</v>
          </cell>
          <cell r="D1567">
            <v>7044</v>
          </cell>
          <cell r="F1567" t="str">
            <v>Ford Road Landfill</v>
          </cell>
          <cell r="G1567" t="str">
            <v>BU-907</v>
          </cell>
          <cell r="H1567" t="str">
            <v>ERMI / SIRMI</v>
          </cell>
          <cell r="I1567" t="str">
            <v>ERMI/SIRMI</v>
          </cell>
          <cell r="J1567" t="str">
            <v>ERMI / SIRMI GROUP</v>
          </cell>
          <cell r="K1567" t="str">
            <v>CORPORATE</v>
          </cell>
          <cell r="L1567" t="str">
            <v>CORPORATE</v>
          </cell>
        </row>
        <row r="1568">
          <cell r="A1568" t="str">
            <v>Q13</v>
          </cell>
          <cell r="B1568" t="str">
            <v>Q13-10-A-OH-4FO-050</v>
          </cell>
          <cell r="C1568">
            <v>1018</v>
          </cell>
          <cell r="D1568">
            <v>7045</v>
          </cell>
          <cell r="F1568" t="str">
            <v>Duck Creek Landfill</v>
          </cell>
          <cell r="G1568" t="str">
            <v>BU-907</v>
          </cell>
          <cell r="H1568" t="str">
            <v>ERMI / SIRMI</v>
          </cell>
          <cell r="I1568" t="str">
            <v>ERMI/SIRMI</v>
          </cell>
          <cell r="J1568" t="str">
            <v>ERMI / SIRMI GROUP</v>
          </cell>
          <cell r="K1568" t="str">
            <v>CORPORATE</v>
          </cell>
          <cell r="L1568" t="str">
            <v>CORPORATE</v>
          </cell>
        </row>
        <row r="1569">
          <cell r="A1569" t="str">
            <v>Q45</v>
          </cell>
          <cell r="B1569" t="str">
            <v>Q45-10-A-MO-4FO-050</v>
          </cell>
          <cell r="C1569">
            <v>1050</v>
          </cell>
          <cell r="D1569">
            <v>7046</v>
          </cell>
          <cell r="F1569" t="str">
            <v>Plattco Landfill</v>
          </cell>
          <cell r="G1569" t="str">
            <v>BU-907</v>
          </cell>
          <cell r="H1569" t="str">
            <v>ERMI / SIRMI</v>
          </cell>
          <cell r="I1569" t="str">
            <v>ERMI/SIRMI</v>
          </cell>
          <cell r="J1569" t="str">
            <v>ERMI / SIRMI GROUP</v>
          </cell>
          <cell r="K1569" t="str">
            <v>CORPORATE</v>
          </cell>
          <cell r="L1569" t="str">
            <v>CORPORATE</v>
          </cell>
        </row>
        <row r="1570">
          <cell r="A1570" t="str">
            <v>Q15</v>
          </cell>
          <cell r="B1570" t="str">
            <v>Q15-10-A-LA-4FO-050</v>
          </cell>
          <cell r="C1570">
            <v>1020</v>
          </cell>
          <cell r="D1570">
            <v>7047</v>
          </cell>
          <cell r="F1570" t="str">
            <v>East St Charles Landfill</v>
          </cell>
          <cell r="G1570" t="str">
            <v>BU-907</v>
          </cell>
          <cell r="H1570" t="str">
            <v>ERMI / SIRMI</v>
          </cell>
          <cell r="I1570" t="str">
            <v>ERMI/SIRMI</v>
          </cell>
          <cell r="J1570" t="str">
            <v>ERMI / SIRMI GROUP</v>
          </cell>
          <cell r="K1570" t="str">
            <v>CORPORATE</v>
          </cell>
          <cell r="L1570" t="str">
            <v>CORPORATE</v>
          </cell>
        </row>
        <row r="1571">
          <cell r="A1571" t="str">
            <v>Q26</v>
          </cell>
          <cell r="B1571" t="str">
            <v>Q26-10-A-SC-4FO-050</v>
          </cell>
          <cell r="C1571">
            <v>1031</v>
          </cell>
          <cell r="D1571">
            <v>7048</v>
          </cell>
          <cell r="F1571" t="str">
            <v>Jedburg Landfill</v>
          </cell>
          <cell r="G1571" t="str">
            <v>BU-907</v>
          </cell>
          <cell r="H1571" t="str">
            <v>ERMI / SIRMI</v>
          </cell>
          <cell r="I1571" t="str">
            <v>ERMI/SIRMI</v>
          </cell>
          <cell r="J1571" t="str">
            <v>ERMI / SIRMI GROUP</v>
          </cell>
          <cell r="K1571" t="str">
            <v>CORPORATE</v>
          </cell>
          <cell r="L1571" t="str">
            <v>CORPORATE</v>
          </cell>
        </row>
        <row r="1572">
          <cell r="A1572" t="str">
            <v>Q61</v>
          </cell>
          <cell r="B1572" t="str">
            <v>Q61-10-A-GA-4FO-050</v>
          </cell>
          <cell r="C1572">
            <v>1066</v>
          </cell>
          <cell r="D1572">
            <v>7049</v>
          </cell>
          <cell r="F1572" t="str">
            <v>Watts Road Landfill</v>
          </cell>
          <cell r="G1572" t="str">
            <v>BU-907</v>
          </cell>
          <cell r="H1572" t="str">
            <v>ERMI / SIRMI</v>
          </cell>
          <cell r="I1572" t="str">
            <v>ERMI/SIRMI</v>
          </cell>
          <cell r="J1572" t="str">
            <v>ERMI / SIRMI GROUP</v>
          </cell>
          <cell r="K1572" t="str">
            <v>CORPORATE</v>
          </cell>
          <cell r="L1572" t="str">
            <v>CORPORATE</v>
          </cell>
        </row>
        <row r="1573">
          <cell r="A1573" t="str">
            <v>Q60</v>
          </cell>
          <cell r="B1573" t="str">
            <v>Q60-10-A-LA-4FO-050</v>
          </cell>
          <cell r="C1573">
            <v>1065</v>
          </cell>
          <cell r="D1573">
            <v>7050</v>
          </cell>
          <cell r="F1573" t="str">
            <v>West St Charles Landfill</v>
          </cell>
          <cell r="G1573" t="str">
            <v>BU-907</v>
          </cell>
          <cell r="H1573" t="str">
            <v>ERMI / SIRMI</v>
          </cell>
          <cell r="I1573" t="str">
            <v>ERMI/SIRMI</v>
          </cell>
          <cell r="J1573" t="str">
            <v>ERMI / SIRMI GROUP</v>
          </cell>
          <cell r="K1573" t="str">
            <v>CORPORATE</v>
          </cell>
          <cell r="L1573" t="str">
            <v>CORPORATE</v>
          </cell>
        </row>
        <row r="1574">
          <cell r="A1574" t="str">
            <v>Q62</v>
          </cell>
          <cell r="B1574" t="str">
            <v>Q62-10-A-LA-4FO-050</v>
          </cell>
          <cell r="C1574">
            <v>1067</v>
          </cell>
          <cell r="D1574">
            <v>7051</v>
          </cell>
          <cell r="F1574" t="str">
            <v>White Oak Landfill</v>
          </cell>
          <cell r="G1574" t="str">
            <v>BU-907</v>
          </cell>
          <cell r="H1574" t="str">
            <v>ERMI / SIRMI</v>
          </cell>
          <cell r="I1574" t="str">
            <v>ERMI/SIRMI</v>
          </cell>
          <cell r="J1574" t="str">
            <v>ERMI / SIRMI GROUP</v>
          </cell>
          <cell r="K1574" t="str">
            <v>CORPORATE</v>
          </cell>
          <cell r="L1574" t="str">
            <v>CORPORATE</v>
          </cell>
        </row>
        <row r="1575">
          <cell r="A1575" t="str">
            <v>Q01</v>
          </cell>
          <cell r="B1575" t="str">
            <v>Q01-10-A-OK-4FO-050</v>
          </cell>
          <cell r="C1575">
            <v>1006</v>
          </cell>
          <cell r="D1575">
            <v>7052</v>
          </cell>
          <cell r="F1575" t="str">
            <v>51st Street Landfill</v>
          </cell>
          <cell r="G1575" t="str">
            <v>BU-907</v>
          </cell>
          <cell r="H1575" t="str">
            <v>ERMI / SIRMI</v>
          </cell>
          <cell r="I1575" t="str">
            <v>ERMI/SIRMI</v>
          </cell>
          <cell r="J1575" t="str">
            <v>ERMI / SIRMI GROUP</v>
          </cell>
          <cell r="K1575" t="str">
            <v>CORPORATE</v>
          </cell>
          <cell r="L1575" t="str">
            <v>CORPORATE</v>
          </cell>
        </row>
        <row r="1576">
          <cell r="A1576" t="str">
            <v>Q07</v>
          </cell>
          <cell r="B1576" t="str">
            <v>Q07-10-A-CO-4FO-050</v>
          </cell>
          <cell r="C1576">
            <v>1012</v>
          </cell>
          <cell r="D1576">
            <v>7053</v>
          </cell>
          <cell r="F1576" t="str">
            <v>Boulder Landfill</v>
          </cell>
          <cell r="G1576" t="str">
            <v>BU-907</v>
          </cell>
          <cell r="H1576" t="str">
            <v>ERMI / SIRMI</v>
          </cell>
          <cell r="I1576" t="str">
            <v>ERMI/SIRMI</v>
          </cell>
          <cell r="J1576" t="str">
            <v>ERMI / SIRMI GROUP</v>
          </cell>
          <cell r="K1576" t="str">
            <v>CORPORATE</v>
          </cell>
          <cell r="L1576" t="str">
            <v>CORPORATE</v>
          </cell>
        </row>
        <row r="1577">
          <cell r="A1577" t="str">
            <v>Q10</v>
          </cell>
          <cell r="B1577" t="str">
            <v>Q10-10-A-CA-4FO-050</v>
          </cell>
          <cell r="C1577">
            <v>1015</v>
          </cell>
          <cell r="D1577">
            <v>7054</v>
          </cell>
          <cell r="F1577" t="str">
            <v>Chestnut Avenue Landfill</v>
          </cell>
          <cell r="G1577" t="str">
            <v>BU-907</v>
          </cell>
          <cell r="H1577" t="str">
            <v>ERMI / SIRMI</v>
          </cell>
          <cell r="I1577" t="str">
            <v>ERMI/SIRMI</v>
          </cell>
          <cell r="J1577" t="str">
            <v>ERMI / SIRMI GROUP</v>
          </cell>
          <cell r="K1577" t="str">
            <v>CORPORATE</v>
          </cell>
          <cell r="L1577" t="str">
            <v>CORPORATE</v>
          </cell>
        </row>
        <row r="1578">
          <cell r="A1578" t="str">
            <v>Q16</v>
          </cell>
          <cell r="B1578" t="str">
            <v>Q16-10-A-OK-4FO-050</v>
          </cell>
          <cell r="C1578">
            <v>1021</v>
          </cell>
          <cell r="D1578">
            <v>7055</v>
          </cell>
          <cell r="F1578" t="str">
            <v>Fillsand Landfill</v>
          </cell>
          <cell r="G1578" t="str">
            <v>BU-907</v>
          </cell>
          <cell r="H1578" t="str">
            <v>ERMI / SIRMI</v>
          </cell>
          <cell r="I1578" t="str">
            <v>ERMI/SIRMI</v>
          </cell>
          <cell r="J1578" t="str">
            <v>ERMI / SIRMI GROUP</v>
          </cell>
          <cell r="K1578" t="str">
            <v>CORPORATE</v>
          </cell>
          <cell r="L1578" t="str">
            <v>CORPORATE</v>
          </cell>
        </row>
        <row r="1579">
          <cell r="A1579" t="str">
            <v>Q27</v>
          </cell>
          <cell r="B1579" t="str">
            <v>Q27-10-A-CO-4FO-050</v>
          </cell>
          <cell r="C1579">
            <v>1032</v>
          </cell>
          <cell r="D1579">
            <v>7056</v>
          </cell>
          <cell r="F1579" t="str">
            <v>Jeffco 1 Landfill</v>
          </cell>
          <cell r="G1579" t="str">
            <v>BU-907</v>
          </cell>
          <cell r="H1579" t="str">
            <v>ERMI / SIRMI</v>
          </cell>
          <cell r="I1579" t="str">
            <v>ERMI/SIRMI</v>
          </cell>
          <cell r="J1579" t="str">
            <v>ERMI / SIRMI GROUP</v>
          </cell>
          <cell r="K1579" t="str">
            <v>CORPORATE</v>
          </cell>
          <cell r="L1579" t="str">
            <v>CORPORATE</v>
          </cell>
        </row>
        <row r="1580">
          <cell r="A1580" t="str">
            <v>Q42</v>
          </cell>
          <cell r="B1580" t="str">
            <v>Q42-10-A-OK-4FO-050</v>
          </cell>
          <cell r="C1580">
            <v>1047</v>
          </cell>
          <cell r="D1580">
            <v>7057</v>
          </cell>
          <cell r="F1580" t="str">
            <v>Perkins Landfill</v>
          </cell>
          <cell r="G1580" t="str">
            <v>BU-907</v>
          </cell>
          <cell r="H1580" t="str">
            <v>ERMI / SIRMI</v>
          </cell>
          <cell r="I1580" t="str">
            <v>ERMI/SIRMI</v>
          </cell>
          <cell r="J1580" t="str">
            <v>ERMI / SIRMI GROUP</v>
          </cell>
          <cell r="K1580" t="str">
            <v>CORPORATE</v>
          </cell>
          <cell r="L1580" t="str">
            <v>CORPORATE</v>
          </cell>
        </row>
        <row r="1581">
          <cell r="A1581" t="str">
            <v>Q43</v>
          </cell>
          <cell r="B1581" t="str">
            <v>Q43-10-A-TX-4FO-050</v>
          </cell>
          <cell r="C1581">
            <v>1048</v>
          </cell>
          <cell r="D1581">
            <v>7058</v>
          </cell>
          <cell r="F1581" t="str">
            <v>Pinn 1 Landfill</v>
          </cell>
          <cell r="G1581" t="str">
            <v>BU-907</v>
          </cell>
          <cell r="H1581" t="str">
            <v>ERMI / SIRMI</v>
          </cell>
          <cell r="I1581" t="str">
            <v>ERMI/SIRMI</v>
          </cell>
          <cell r="J1581" t="str">
            <v>ERMI / SIRMI GROUP</v>
          </cell>
          <cell r="K1581" t="str">
            <v>CORPORATE</v>
          </cell>
          <cell r="L1581" t="str">
            <v>CORPORATE</v>
          </cell>
        </row>
        <row r="1582">
          <cell r="A1582" t="str">
            <v>Q44</v>
          </cell>
          <cell r="B1582" t="str">
            <v>Q44-10-A-TX-4FO-050</v>
          </cell>
          <cell r="C1582">
            <v>1049</v>
          </cell>
          <cell r="D1582">
            <v>7059</v>
          </cell>
          <cell r="F1582" t="str">
            <v>Pinn 2 Landfill</v>
          </cell>
          <cell r="G1582" t="str">
            <v>BU-907</v>
          </cell>
          <cell r="H1582" t="str">
            <v>ERMI / SIRMI</v>
          </cell>
          <cell r="I1582" t="str">
            <v>ERMI/SIRMI</v>
          </cell>
          <cell r="J1582" t="str">
            <v>ERMI / SIRMI GROUP</v>
          </cell>
          <cell r="K1582" t="str">
            <v>CORPORATE</v>
          </cell>
          <cell r="L1582" t="str">
            <v>CORPORATE</v>
          </cell>
        </row>
        <row r="1583">
          <cell r="A1583" t="str">
            <v>Q46</v>
          </cell>
          <cell r="B1583" t="str">
            <v>Q46-10-A-TX-4FO-050</v>
          </cell>
          <cell r="C1583">
            <v>1051</v>
          </cell>
          <cell r="D1583">
            <v>7060</v>
          </cell>
          <cell r="F1583" t="str">
            <v>Quail Canyon Landfill</v>
          </cell>
          <cell r="G1583" t="str">
            <v>BU-907</v>
          </cell>
          <cell r="H1583" t="str">
            <v>ERMI / SIRMI</v>
          </cell>
          <cell r="I1583" t="str">
            <v>ERMI/SIRMI</v>
          </cell>
          <cell r="J1583" t="str">
            <v>ERMI / SIRMI GROUP</v>
          </cell>
          <cell r="K1583" t="str">
            <v>CORPORATE</v>
          </cell>
          <cell r="L1583" t="str">
            <v>CORPORATE</v>
          </cell>
        </row>
        <row r="1584">
          <cell r="A1584" t="str">
            <v>Q08</v>
          </cell>
          <cell r="B1584" t="str">
            <v>Q08-10-A-TX-4FO-050</v>
          </cell>
          <cell r="C1584">
            <v>1013</v>
          </cell>
          <cell r="D1584">
            <v>7061</v>
          </cell>
          <cell r="F1584" t="str">
            <v>Bridge City Landfill</v>
          </cell>
          <cell r="G1584" t="str">
            <v>BU-907</v>
          </cell>
          <cell r="H1584" t="str">
            <v>ERMI / SIRMI</v>
          </cell>
          <cell r="I1584" t="str">
            <v>ERMI/SIRMI</v>
          </cell>
          <cell r="J1584" t="str">
            <v>ERMI / SIRMI GROUP</v>
          </cell>
          <cell r="K1584" t="str">
            <v>CORPORATE</v>
          </cell>
          <cell r="L1584" t="str">
            <v>CORPORATE</v>
          </cell>
        </row>
        <row r="1585">
          <cell r="A1585" t="str">
            <v>Q22</v>
          </cell>
          <cell r="B1585" t="str">
            <v>Q22-10-A-LA-4FO-050</v>
          </cell>
          <cell r="C1585">
            <v>1027</v>
          </cell>
          <cell r="D1585">
            <v>7062</v>
          </cell>
          <cell r="F1585" t="str">
            <v>Hackberry Landfill</v>
          </cell>
          <cell r="G1585" t="str">
            <v>BU-907</v>
          </cell>
          <cell r="H1585" t="str">
            <v>ERMI / SIRMI</v>
          </cell>
          <cell r="I1585" t="str">
            <v>ERMI/SIRMI</v>
          </cell>
          <cell r="J1585" t="str">
            <v>ERMI / SIRMI GROUP</v>
          </cell>
          <cell r="K1585" t="str">
            <v>CORPORATE</v>
          </cell>
          <cell r="L1585" t="str">
            <v>CORPORATE</v>
          </cell>
        </row>
        <row r="1586">
          <cell r="A1586" t="str">
            <v>Q65</v>
          </cell>
          <cell r="B1586" t="str">
            <v>Q65-10-A-LA-4FO-050</v>
          </cell>
          <cell r="C1586">
            <v>1070</v>
          </cell>
          <cell r="D1586">
            <v>7063</v>
          </cell>
          <cell r="F1586" t="str">
            <v>Woodland Hills Landfill</v>
          </cell>
          <cell r="G1586" t="str">
            <v>BU-907</v>
          </cell>
          <cell r="H1586" t="str">
            <v>ERMI / SIRMI</v>
          </cell>
          <cell r="I1586" t="str">
            <v>ERMI/SIRMI</v>
          </cell>
          <cell r="J1586" t="str">
            <v>ERMI / SIRMI GROUP</v>
          </cell>
          <cell r="K1586" t="str">
            <v>CORPORATE</v>
          </cell>
          <cell r="L1586" t="str">
            <v>CORPORATE</v>
          </cell>
        </row>
        <row r="1587">
          <cell r="A1587" t="str">
            <v>Q05</v>
          </cell>
          <cell r="B1587" t="str">
            <v>Q05-10-A-VA-4FO-050</v>
          </cell>
          <cell r="C1587">
            <v>1010</v>
          </cell>
          <cell r="D1587">
            <v>7064</v>
          </cell>
          <cell r="F1587" t="str">
            <v>Berryville Landfill</v>
          </cell>
          <cell r="G1587" t="str">
            <v>BU-907</v>
          </cell>
          <cell r="H1587" t="str">
            <v>ERMI / SIRMI</v>
          </cell>
          <cell r="I1587" t="str">
            <v>ERMI/SIRMI</v>
          </cell>
          <cell r="J1587" t="str">
            <v>ERMI / SIRMI GROUP</v>
          </cell>
          <cell r="K1587" t="str">
            <v>CORPORATE</v>
          </cell>
          <cell r="L1587" t="str">
            <v>CORPORATE</v>
          </cell>
        </row>
        <row r="1588">
          <cell r="A1588" t="str">
            <v>Q47</v>
          </cell>
          <cell r="B1588" t="str">
            <v>Q47-10-A-MD-4FO-050</v>
          </cell>
          <cell r="C1588">
            <v>1052</v>
          </cell>
          <cell r="D1588">
            <v>7065</v>
          </cell>
          <cell r="F1588" t="str">
            <v>Quarantine Landfill</v>
          </cell>
          <cell r="G1588" t="str">
            <v>BU-907</v>
          </cell>
          <cell r="H1588" t="str">
            <v>ERMI / SIRMI</v>
          </cell>
          <cell r="I1588" t="str">
            <v>ERMI/SIRMI</v>
          </cell>
          <cell r="J1588" t="str">
            <v>ERMI / SIRMI GROUP</v>
          </cell>
          <cell r="K1588" t="str">
            <v>CORPORATE</v>
          </cell>
          <cell r="L1588" t="str">
            <v>CORPORATE</v>
          </cell>
        </row>
        <row r="1589">
          <cell r="A1589" t="str">
            <v>Q54</v>
          </cell>
          <cell r="B1589" t="str">
            <v>Q54-10-A-MD-4FO-050</v>
          </cell>
          <cell r="C1589">
            <v>1059</v>
          </cell>
          <cell r="D1589">
            <v>7066</v>
          </cell>
          <cell r="F1589" t="str">
            <v>Solley Road Landfill</v>
          </cell>
          <cell r="G1589" t="str">
            <v>BU-907</v>
          </cell>
          <cell r="H1589" t="str">
            <v>ERMI / SIRMI</v>
          </cell>
          <cell r="I1589" t="str">
            <v>ERMI/SIRMI</v>
          </cell>
          <cell r="J1589" t="str">
            <v>ERMI / SIRMI GROUP</v>
          </cell>
          <cell r="K1589" t="str">
            <v>CORPORATE</v>
          </cell>
          <cell r="L1589" t="str">
            <v>CORPORATE</v>
          </cell>
        </row>
        <row r="1590">
          <cell r="A1590" t="str">
            <v>Q55</v>
          </cell>
          <cell r="B1590" t="str">
            <v>Q55-10-A-MO-4FO-050</v>
          </cell>
          <cell r="C1590">
            <v>1060</v>
          </cell>
          <cell r="D1590">
            <v>7067</v>
          </cell>
          <cell r="F1590" t="str">
            <v>St Louis Jeffco Landfill</v>
          </cell>
          <cell r="G1590" t="str">
            <v>BU-907</v>
          </cell>
          <cell r="H1590" t="str">
            <v>ERMI / SIRMI</v>
          </cell>
          <cell r="I1590" t="str">
            <v>ERMI/SIRMI</v>
          </cell>
          <cell r="J1590" t="str">
            <v>ERMI / SIRMI GROUP</v>
          </cell>
          <cell r="K1590" t="str">
            <v>CORPORATE</v>
          </cell>
          <cell r="L1590" t="str">
            <v>CORPORATE</v>
          </cell>
        </row>
        <row r="1591">
          <cell r="A1591" t="str">
            <v>HA3</v>
          </cell>
          <cell r="B1591" t="str">
            <v>HA3-10-A-AZ-4EO-050</v>
          </cell>
          <cell r="C1591">
            <v>648</v>
          </cell>
          <cell r="D1591">
            <v>7068</v>
          </cell>
          <cell r="F1591" t="str">
            <v>Geismar</v>
          </cell>
          <cell r="G1591" t="str">
            <v>BU-907</v>
          </cell>
          <cell r="H1591" t="str">
            <v>ERMI / SIRMI</v>
          </cell>
          <cell r="I1591" t="str">
            <v>ERMI/SIRMI</v>
          </cell>
          <cell r="J1591" t="str">
            <v>ERMI / SIRMI GROUP</v>
          </cell>
          <cell r="K1591" t="str">
            <v>CORPORATE</v>
          </cell>
          <cell r="L1591" t="str">
            <v>CORPORATE</v>
          </cell>
        </row>
        <row r="1592">
          <cell r="A1592" t="str">
            <v>Q56</v>
          </cell>
          <cell r="B1592" t="str">
            <v>Q56-10-A-TN-4FO-050</v>
          </cell>
          <cell r="C1592">
            <v>1061</v>
          </cell>
          <cell r="D1592">
            <v>7069</v>
          </cell>
          <cell r="F1592" t="str">
            <v>Sykes Landfill</v>
          </cell>
          <cell r="G1592" t="str">
            <v>BU-907</v>
          </cell>
          <cell r="H1592" t="str">
            <v>ERMI / SIRMI</v>
          </cell>
          <cell r="I1592" t="str">
            <v>ERMI/SIRMI</v>
          </cell>
          <cell r="J1592" t="str">
            <v>ERMI / SIRMI GROUP</v>
          </cell>
          <cell r="K1592" t="str">
            <v>CORPORATE</v>
          </cell>
          <cell r="L1592" t="str">
            <v>CORPORATE</v>
          </cell>
        </row>
        <row r="1593">
          <cell r="A1593" t="str">
            <v>HB4</v>
          </cell>
          <cell r="B1593" t="str">
            <v>HB4-10-A-AZ-4JO-050</v>
          </cell>
          <cell r="C1593">
            <v>654</v>
          </cell>
          <cell r="D1593">
            <v>7070</v>
          </cell>
          <cell r="F1593" t="str">
            <v>Niagara</v>
          </cell>
          <cell r="G1593" t="str">
            <v>BU-907</v>
          </cell>
          <cell r="H1593" t="str">
            <v>ERMI / SIRMI</v>
          </cell>
          <cell r="I1593" t="str">
            <v>ERMI/SIRMI</v>
          </cell>
          <cell r="J1593" t="str">
            <v>ERMI / SIRMI GROUP</v>
          </cell>
          <cell r="K1593" t="str">
            <v>CORPORATE</v>
          </cell>
          <cell r="L1593" t="str">
            <v>CORPORATE</v>
          </cell>
        </row>
        <row r="1594">
          <cell r="A1594" t="str">
            <v>HB1</v>
          </cell>
          <cell r="B1594" t="str">
            <v>HB1-10-A-AZ-4JO-050</v>
          </cell>
          <cell r="C1594">
            <v>651</v>
          </cell>
          <cell r="D1594">
            <v>7071</v>
          </cell>
          <cell r="F1594" t="str">
            <v>Aber Road</v>
          </cell>
          <cell r="G1594" t="str">
            <v>BU-907</v>
          </cell>
          <cell r="H1594" t="str">
            <v>ERMI / SIRMI</v>
          </cell>
          <cell r="I1594" t="str">
            <v>ERMI/SIRMI</v>
          </cell>
          <cell r="J1594" t="str">
            <v>ERMI / SIRMI GROUP</v>
          </cell>
          <cell r="K1594" t="str">
            <v>CORPORATE</v>
          </cell>
          <cell r="L1594" t="str">
            <v>CORPORATE</v>
          </cell>
        </row>
        <row r="1595">
          <cell r="A1595" t="str">
            <v>HB3</v>
          </cell>
          <cell r="B1595" t="str">
            <v>HB3-10-A-AZ-4JO-050</v>
          </cell>
          <cell r="C1595">
            <v>653</v>
          </cell>
          <cell r="D1595">
            <v>7072</v>
          </cell>
          <cell r="F1595" t="str">
            <v>Livingston</v>
          </cell>
          <cell r="G1595" t="str">
            <v>BU-907</v>
          </cell>
          <cell r="H1595" t="str">
            <v>ERMI / SIRMI</v>
          </cell>
          <cell r="I1595" t="str">
            <v>ERMI/SIRMI</v>
          </cell>
          <cell r="J1595" t="str">
            <v>ERMI / SIRMI GROUP</v>
          </cell>
          <cell r="K1595" t="str">
            <v>CORPORATE</v>
          </cell>
          <cell r="L1595" t="str">
            <v>CORPORATE</v>
          </cell>
        </row>
        <row r="1596">
          <cell r="A1596" t="str">
            <v>P21</v>
          </cell>
          <cell r="B1596" t="str">
            <v>P21-10-A-MA-4GO-050</v>
          </cell>
          <cell r="C1596">
            <v>913</v>
          </cell>
          <cell r="D1596">
            <v>7073</v>
          </cell>
          <cell r="F1596" t="str">
            <v>Fall River</v>
          </cell>
          <cell r="G1596" t="str">
            <v>BU-907</v>
          </cell>
          <cell r="H1596" t="str">
            <v>ERMI / SIRMI</v>
          </cell>
          <cell r="I1596" t="str">
            <v>ERMI/SIRMI</v>
          </cell>
          <cell r="J1596" t="str">
            <v>ERMI / SIRMI GROUP</v>
          </cell>
          <cell r="K1596" t="str">
            <v>CORPORATE</v>
          </cell>
          <cell r="L1596" t="str">
            <v>CORPORATE</v>
          </cell>
        </row>
        <row r="1597">
          <cell r="A1597" t="str">
            <v>P65</v>
          </cell>
          <cell r="B1597" t="str">
            <v>P65-10-A-MI-4GO-050</v>
          </cell>
          <cell r="C1597">
            <v>957</v>
          </cell>
          <cell r="D1597">
            <v>7074</v>
          </cell>
          <cell r="F1597" t="str">
            <v>Vienna Junction</v>
          </cell>
          <cell r="G1597" t="str">
            <v>BU-907</v>
          </cell>
          <cell r="H1597" t="str">
            <v>ERMI / SIRMI</v>
          </cell>
          <cell r="I1597" t="str">
            <v>ERMI/SIRMI</v>
          </cell>
          <cell r="J1597" t="str">
            <v>ERMI / SIRMI GROUP</v>
          </cell>
          <cell r="K1597" t="str">
            <v>CORPORATE</v>
          </cell>
          <cell r="L1597" t="str">
            <v>CORPORATE</v>
          </cell>
        </row>
        <row r="1598">
          <cell r="A1598" t="str">
            <v>P49</v>
          </cell>
          <cell r="B1598" t="str">
            <v>P49-10-A-OH-4GO-050</v>
          </cell>
          <cell r="C1598">
            <v>941</v>
          </cell>
          <cell r="D1598">
            <v>7075</v>
          </cell>
          <cell r="F1598" t="str">
            <v>Ohio Demo</v>
          </cell>
          <cell r="G1598" t="str">
            <v>BU-907</v>
          </cell>
          <cell r="H1598" t="str">
            <v>ERMI / SIRMI</v>
          </cell>
          <cell r="I1598" t="str">
            <v>ERMI/SIRMI</v>
          </cell>
          <cell r="J1598" t="str">
            <v>ERMI / SIRMI GROUP</v>
          </cell>
          <cell r="K1598" t="str">
            <v>CORPORATE</v>
          </cell>
          <cell r="L1598" t="str">
            <v>CORPORATE</v>
          </cell>
        </row>
        <row r="1599">
          <cell r="A1599" t="str">
            <v>P12</v>
          </cell>
          <cell r="B1599" t="str">
            <v>P12-10-A-OH-4GO-050</v>
          </cell>
          <cell r="C1599">
            <v>904</v>
          </cell>
          <cell r="D1599">
            <v>7076</v>
          </cell>
          <cell r="F1599" t="str">
            <v>Carbon Limestone (Poland)</v>
          </cell>
          <cell r="G1599" t="str">
            <v>BU-907</v>
          </cell>
          <cell r="H1599" t="str">
            <v>ERMI / SIRMI</v>
          </cell>
          <cell r="I1599" t="str">
            <v>ERMI/SIRMI</v>
          </cell>
          <cell r="J1599" t="str">
            <v>ERMI / SIRMI GROUP</v>
          </cell>
          <cell r="K1599" t="str">
            <v>CORPORATE</v>
          </cell>
          <cell r="L1599" t="str">
            <v>CORPORATE</v>
          </cell>
        </row>
        <row r="1600">
          <cell r="A1600" t="str">
            <v>P06</v>
          </cell>
          <cell r="B1600" t="str">
            <v>P06-10-A-OH-4GO-050</v>
          </cell>
          <cell r="C1600">
            <v>898</v>
          </cell>
          <cell r="D1600">
            <v>7077</v>
          </cell>
          <cell r="F1600" t="str">
            <v>Big Foot Run (Cincinnati)</v>
          </cell>
          <cell r="G1600" t="str">
            <v>BU-907</v>
          </cell>
          <cell r="H1600" t="str">
            <v>ERMI / SIRMI</v>
          </cell>
          <cell r="I1600" t="str">
            <v>ERMI/SIRMI</v>
          </cell>
          <cell r="J1600" t="str">
            <v>ERMI / SIRMI GROUP</v>
          </cell>
          <cell r="K1600" t="str">
            <v>CORPORATE</v>
          </cell>
          <cell r="L1600" t="str">
            <v>CORPORATE</v>
          </cell>
        </row>
        <row r="1601">
          <cell r="A1601" t="str">
            <v>P08</v>
          </cell>
          <cell r="B1601" t="str">
            <v>P08-10-A-OH-4GO-050</v>
          </cell>
          <cell r="C1601">
            <v>900</v>
          </cell>
          <cell r="D1601">
            <v>7078</v>
          </cell>
          <cell r="F1601" t="str">
            <v>Bobmeyer</v>
          </cell>
          <cell r="G1601" t="str">
            <v>BU-907</v>
          </cell>
          <cell r="H1601" t="str">
            <v>ERMI / SIRMI</v>
          </cell>
          <cell r="I1601" t="str">
            <v>ERMI/SIRMI</v>
          </cell>
          <cell r="J1601" t="str">
            <v>ERMI / SIRMI GROUP</v>
          </cell>
          <cell r="K1601" t="str">
            <v>CORPORATE</v>
          </cell>
          <cell r="L1601" t="str">
            <v>CORPORATE</v>
          </cell>
        </row>
        <row r="1602">
          <cell r="A1602" t="str">
            <v>Q06</v>
          </cell>
          <cell r="B1602" t="str">
            <v>Q06-10-A-OH-4FO-050</v>
          </cell>
          <cell r="C1602">
            <v>1011</v>
          </cell>
          <cell r="D1602">
            <v>7079</v>
          </cell>
          <cell r="F1602" t="str">
            <v>Bobmeyer Road L/F</v>
          </cell>
          <cell r="G1602" t="str">
            <v>BU-907</v>
          </cell>
          <cell r="H1602" t="str">
            <v>ERMI / SIRMI</v>
          </cell>
          <cell r="I1602" t="str">
            <v>ERMI/SIRMI</v>
          </cell>
          <cell r="J1602" t="str">
            <v>ERMI / SIRMI GROUP</v>
          </cell>
          <cell r="K1602" t="str">
            <v>CORPORATE</v>
          </cell>
          <cell r="L1602" t="str">
            <v>CORPORATE</v>
          </cell>
        </row>
        <row r="1603">
          <cell r="A1603" t="str">
            <v>Q20</v>
          </cell>
          <cell r="B1603" t="str">
            <v>Q20-10-A-OH-4FO-050</v>
          </cell>
          <cell r="C1603">
            <v>1025</v>
          </cell>
          <cell r="D1603">
            <v>7080</v>
          </cell>
          <cell r="F1603" t="str">
            <v>Glenwillow Landfill</v>
          </cell>
          <cell r="G1603" t="str">
            <v>BU-907</v>
          </cell>
          <cell r="H1603" t="str">
            <v>ERMI / SIRMI</v>
          </cell>
          <cell r="I1603" t="str">
            <v>ERMI/SIRMI</v>
          </cell>
          <cell r="J1603" t="str">
            <v>ERMI / SIRMI GROUP</v>
          </cell>
          <cell r="K1603" t="str">
            <v>CORPORATE</v>
          </cell>
          <cell r="L1603" t="str">
            <v>CORPORATE</v>
          </cell>
        </row>
        <row r="1604">
          <cell r="A1604" t="str">
            <v>P17</v>
          </cell>
          <cell r="B1604" t="str">
            <v>P17-10-A-PA-4GO-050</v>
          </cell>
          <cell r="C1604">
            <v>909</v>
          </cell>
          <cell r="D1604">
            <v>7081</v>
          </cell>
          <cell r="F1604" t="str">
            <v>Conestoga (Morgantown)</v>
          </cell>
          <cell r="G1604" t="str">
            <v>BU-907</v>
          </cell>
          <cell r="H1604" t="str">
            <v>ERMI / SIRMI</v>
          </cell>
          <cell r="I1604" t="str">
            <v>ERMI/SIRMI</v>
          </cell>
          <cell r="J1604" t="str">
            <v>ERMI / SIRMI GROUP</v>
          </cell>
          <cell r="K1604" t="str">
            <v>CORPORATE</v>
          </cell>
          <cell r="L1604" t="str">
            <v>CORPORATE</v>
          </cell>
        </row>
        <row r="1605">
          <cell r="A1605" t="str">
            <v>Q63</v>
          </cell>
          <cell r="B1605" t="str">
            <v>Q63-10-A-OH-4FO-050</v>
          </cell>
          <cell r="C1605">
            <v>1068</v>
          </cell>
          <cell r="D1605">
            <v>7082</v>
          </cell>
          <cell r="F1605" t="str">
            <v>Willow Creek Landfill</v>
          </cell>
          <cell r="G1605" t="str">
            <v>BU-907</v>
          </cell>
          <cell r="H1605" t="str">
            <v>ERMI / SIRMI</v>
          </cell>
          <cell r="I1605" t="str">
            <v>ERMI/SIRMI</v>
          </cell>
          <cell r="J1605" t="str">
            <v>ERMI / SIRMI GROUP</v>
          </cell>
          <cell r="K1605" t="str">
            <v>CORPORATE</v>
          </cell>
          <cell r="L1605" t="str">
            <v>CORPORATE</v>
          </cell>
        </row>
        <row r="1606">
          <cell r="A1606" t="str">
            <v>P30</v>
          </cell>
          <cell r="B1606" t="str">
            <v>P30-10-A-PA-4GO-050</v>
          </cell>
          <cell r="C1606">
            <v>922</v>
          </cell>
          <cell r="D1606">
            <v>7083</v>
          </cell>
          <cell r="F1606" t="str">
            <v>Imperial</v>
          </cell>
          <cell r="G1606" t="str">
            <v>BU-907</v>
          </cell>
          <cell r="H1606" t="str">
            <v>ERMI / SIRMI</v>
          </cell>
          <cell r="I1606" t="str">
            <v>ERMI/SIRMI</v>
          </cell>
          <cell r="J1606" t="str">
            <v>ERMI / SIRMI GROUP</v>
          </cell>
          <cell r="K1606" t="str">
            <v>CORPORATE</v>
          </cell>
          <cell r="L1606" t="str">
            <v>CORPORATE</v>
          </cell>
        </row>
        <row r="1607">
          <cell r="A1607" t="str">
            <v>P51</v>
          </cell>
          <cell r="B1607" t="str">
            <v>P51-10-A-OH-4GO-050</v>
          </cell>
          <cell r="C1607">
            <v>943</v>
          </cell>
          <cell r="D1607">
            <v>7084</v>
          </cell>
          <cell r="F1607" t="str">
            <v>Ottawa County (Sandusky)</v>
          </cell>
          <cell r="G1607" t="str">
            <v>BU-907</v>
          </cell>
          <cell r="H1607" t="str">
            <v>ERMI / SIRMI</v>
          </cell>
          <cell r="I1607" t="str">
            <v>ERMI/SIRMI</v>
          </cell>
          <cell r="J1607" t="str">
            <v>ERMI / SIRMI GROUP</v>
          </cell>
          <cell r="K1607" t="str">
            <v>CORPORATE</v>
          </cell>
          <cell r="L1607" t="str">
            <v>CORPORATE</v>
          </cell>
        </row>
        <row r="1608">
          <cell r="A1608" t="str">
            <v>P50</v>
          </cell>
          <cell r="B1608" t="str">
            <v>P50-10-A-VA-4GO-050</v>
          </cell>
          <cell r="C1608">
            <v>942</v>
          </cell>
          <cell r="D1608">
            <v>7085</v>
          </cell>
          <cell r="F1608" t="str">
            <v>Old Dominion</v>
          </cell>
          <cell r="G1608" t="str">
            <v>BU-907</v>
          </cell>
          <cell r="H1608" t="str">
            <v>ERMI / SIRMI</v>
          </cell>
          <cell r="I1608" t="str">
            <v>ERMI/SIRMI</v>
          </cell>
          <cell r="J1608" t="str">
            <v>ERMI / SIRMI GROUP</v>
          </cell>
          <cell r="K1608" t="str">
            <v>CORPORATE</v>
          </cell>
          <cell r="L1608" t="str">
            <v>CORPORATE</v>
          </cell>
        </row>
        <row r="1609">
          <cell r="A1609" t="str">
            <v>P34</v>
          </cell>
          <cell r="B1609" t="str">
            <v>P34-10-A-VA-4GO-050</v>
          </cell>
          <cell r="C1609">
            <v>926</v>
          </cell>
          <cell r="D1609">
            <v>7086</v>
          </cell>
          <cell r="F1609" t="str">
            <v>King &amp; Queen</v>
          </cell>
          <cell r="G1609" t="str">
            <v>BU-907</v>
          </cell>
          <cell r="H1609" t="str">
            <v>ERMI / SIRMI</v>
          </cell>
          <cell r="I1609" t="str">
            <v>ERMI/SIRMI</v>
          </cell>
          <cell r="J1609" t="str">
            <v>ERMI / SIRMI GROUP</v>
          </cell>
          <cell r="K1609" t="str">
            <v>CORPORATE</v>
          </cell>
          <cell r="L1609" t="str">
            <v>CORPORATE</v>
          </cell>
        </row>
        <row r="1610">
          <cell r="A1610" t="str">
            <v>P55</v>
          </cell>
          <cell r="B1610" t="str">
            <v>P55-10-A-GA-4GO-050</v>
          </cell>
          <cell r="C1610">
            <v>947</v>
          </cell>
          <cell r="D1610">
            <v>7087</v>
          </cell>
          <cell r="F1610" t="str">
            <v>Richland Creek UWL (Buford)</v>
          </cell>
          <cell r="G1610" t="str">
            <v>BU-907</v>
          </cell>
          <cell r="H1610" t="str">
            <v>ERMI / SIRMI</v>
          </cell>
          <cell r="I1610" t="str">
            <v>ERMI/SIRMI</v>
          </cell>
          <cell r="J1610" t="str">
            <v>ERMI / SIRMI GROUP</v>
          </cell>
          <cell r="K1610" t="str">
            <v>CORPORATE</v>
          </cell>
          <cell r="L1610" t="str">
            <v>CORPORATE</v>
          </cell>
        </row>
        <row r="1611">
          <cell r="A1611" t="str">
            <v>P27</v>
          </cell>
          <cell r="B1611" t="str">
            <v>P27-10-A-GA-4GO-050</v>
          </cell>
          <cell r="C1611">
            <v>919</v>
          </cell>
          <cell r="D1611">
            <v>7088</v>
          </cell>
          <cell r="F1611" t="str">
            <v>Hickory Ridge</v>
          </cell>
          <cell r="G1611" t="str">
            <v>BU-907</v>
          </cell>
          <cell r="H1611" t="str">
            <v>ERMI / SIRMI</v>
          </cell>
          <cell r="I1611" t="str">
            <v>ERMI/SIRMI</v>
          </cell>
          <cell r="J1611" t="str">
            <v>ERMI / SIRMI GROUP</v>
          </cell>
          <cell r="K1611" t="str">
            <v>CORPORATE</v>
          </cell>
          <cell r="L1611" t="str">
            <v>CORPORATE</v>
          </cell>
        </row>
        <row r="1612">
          <cell r="A1612" t="str">
            <v>P20</v>
          </cell>
          <cell r="B1612" t="str">
            <v>P20-10-A-GA-4GO-050</v>
          </cell>
          <cell r="C1612">
            <v>912</v>
          </cell>
          <cell r="D1612">
            <v>7089</v>
          </cell>
          <cell r="F1612" t="str">
            <v>East Dekalb C&amp;D (Atlanta)</v>
          </cell>
          <cell r="G1612" t="str">
            <v>BU-907</v>
          </cell>
          <cell r="H1612" t="str">
            <v>ERMI / SIRMI</v>
          </cell>
          <cell r="I1612" t="str">
            <v>ERMI/SIRMI</v>
          </cell>
          <cell r="J1612" t="str">
            <v>ERMI / SIRMI GROUP</v>
          </cell>
          <cell r="K1612" t="str">
            <v>CORPORATE</v>
          </cell>
          <cell r="L1612" t="str">
            <v>CORPORATE</v>
          </cell>
        </row>
        <row r="1613">
          <cell r="A1613" t="str">
            <v>Q51</v>
          </cell>
          <cell r="B1613" t="str">
            <v>Q51-10-A-GA-4FO-050</v>
          </cell>
          <cell r="C1613">
            <v>1056</v>
          </cell>
          <cell r="D1613">
            <v>7090</v>
          </cell>
          <cell r="F1613" t="str">
            <v>Roberts Road Landfill</v>
          </cell>
          <cell r="G1613" t="str">
            <v>BU-907</v>
          </cell>
          <cell r="H1613" t="str">
            <v>ERMI / SIRMI</v>
          </cell>
          <cell r="I1613" t="str">
            <v>ERMI/SIRMI</v>
          </cell>
          <cell r="J1613" t="str">
            <v>ERMI / SIRMI GROUP</v>
          </cell>
          <cell r="K1613" t="str">
            <v>CORPORATE</v>
          </cell>
          <cell r="L1613" t="str">
            <v>CORPORATE</v>
          </cell>
        </row>
        <row r="1614">
          <cell r="A1614" t="str">
            <v>P53</v>
          </cell>
          <cell r="B1614" t="str">
            <v>P53-10-A-AL-4GO-050</v>
          </cell>
          <cell r="C1614">
            <v>945</v>
          </cell>
          <cell r="D1614">
            <v>7091</v>
          </cell>
          <cell r="F1614" t="str">
            <v>Pineview</v>
          </cell>
          <cell r="G1614" t="str">
            <v>BU-907</v>
          </cell>
          <cell r="H1614" t="str">
            <v>ERMI / SIRMI</v>
          </cell>
          <cell r="I1614" t="str">
            <v>ERMI/SIRMI</v>
          </cell>
          <cell r="J1614" t="str">
            <v>ERMI / SIRMI GROUP</v>
          </cell>
          <cell r="K1614" t="str">
            <v>CORPORATE</v>
          </cell>
          <cell r="L1614" t="str">
            <v>CORPORATE</v>
          </cell>
        </row>
        <row r="1615">
          <cell r="A1615" t="str">
            <v>P63</v>
          </cell>
          <cell r="B1615" t="str">
            <v>P63-10-A-AL-4GO-050</v>
          </cell>
          <cell r="C1615">
            <v>955</v>
          </cell>
          <cell r="D1615">
            <v>7092</v>
          </cell>
          <cell r="F1615" t="str">
            <v>Timberlands</v>
          </cell>
          <cell r="G1615" t="str">
            <v>BU-907</v>
          </cell>
          <cell r="H1615" t="str">
            <v>ERMI / SIRMI</v>
          </cell>
          <cell r="I1615" t="str">
            <v>ERMI/SIRMI</v>
          </cell>
          <cell r="J1615" t="str">
            <v>ERMI / SIRMI GROUP</v>
          </cell>
          <cell r="K1615" t="str">
            <v>CORPORATE</v>
          </cell>
          <cell r="L1615" t="str">
            <v>CORPORATE</v>
          </cell>
        </row>
        <row r="1616">
          <cell r="A1616" t="str">
            <v>P57</v>
          </cell>
          <cell r="B1616" t="str">
            <v>P57-10-A-NC-4GO-050</v>
          </cell>
          <cell r="C1616">
            <v>949</v>
          </cell>
          <cell r="D1616">
            <v>7093</v>
          </cell>
          <cell r="F1616" t="str">
            <v>Sampson County</v>
          </cell>
          <cell r="G1616" t="str">
            <v>BU-907</v>
          </cell>
          <cell r="H1616" t="str">
            <v>ERMI / SIRMI</v>
          </cell>
          <cell r="I1616" t="str">
            <v>ERMI/SIRMI</v>
          </cell>
          <cell r="J1616" t="str">
            <v>ERMI / SIRMI GROUP</v>
          </cell>
          <cell r="K1616" t="str">
            <v>CORPORATE</v>
          </cell>
          <cell r="L1616" t="str">
            <v>CORPORATE</v>
          </cell>
        </row>
        <row r="1617">
          <cell r="A1617" t="str">
            <v>P28</v>
          </cell>
          <cell r="B1617" t="str">
            <v>P28-10-A-NC-4GO-050</v>
          </cell>
          <cell r="C1617">
            <v>920</v>
          </cell>
          <cell r="D1617">
            <v>7094</v>
          </cell>
          <cell r="F1617" t="str">
            <v>Holly Springs</v>
          </cell>
          <cell r="G1617" t="str">
            <v>BU-907</v>
          </cell>
          <cell r="H1617" t="str">
            <v>ERMI / SIRMI</v>
          </cell>
          <cell r="I1617" t="str">
            <v>ERMI/SIRMI</v>
          </cell>
          <cell r="J1617" t="str">
            <v>ERMI / SIRMI GROUP</v>
          </cell>
          <cell r="K1617" t="str">
            <v>CORPORATE</v>
          </cell>
          <cell r="L1617" t="str">
            <v>CORPORATE</v>
          </cell>
        </row>
        <row r="1618">
          <cell r="A1618" t="str">
            <v>P33</v>
          </cell>
          <cell r="B1618" t="str">
            <v>P33-10-A-FL-4GO-050</v>
          </cell>
          <cell r="C1618">
            <v>925</v>
          </cell>
          <cell r="D1618">
            <v>7095</v>
          </cell>
          <cell r="F1618" t="str">
            <v>Jones Road</v>
          </cell>
          <cell r="G1618" t="str">
            <v>BU-907</v>
          </cell>
          <cell r="H1618" t="str">
            <v>ERMI / SIRMI</v>
          </cell>
          <cell r="I1618" t="str">
            <v>ERMI/SIRMI</v>
          </cell>
          <cell r="J1618" t="str">
            <v>ERMI / SIRMI GROUP</v>
          </cell>
          <cell r="K1618" t="str">
            <v>CORPORATE</v>
          </cell>
          <cell r="L1618" t="str">
            <v>CORPORATE</v>
          </cell>
        </row>
        <row r="1619">
          <cell r="A1619" t="str">
            <v>P46</v>
          </cell>
          <cell r="B1619" t="str">
            <v>P46-10-A-FL-4GO-050</v>
          </cell>
          <cell r="C1619">
            <v>938</v>
          </cell>
          <cell r="D1619">
            <v>7096</v>
          </cell>
          <cell r="F1619" t="str">
            <v>Nassau</v>
          </cell>
          <cell r="G1619" t="str">
            <v>BU-907</v>
          </cell>
          <cell r="H1619" t="str">
            <v>ERMI / SIRMI</v>
          </cell>
          <cell r="I1619" t="str">
            <v>ERMI/SIRMI</v>
          </cell>
          <cell r="J1619" t="str">
            <v>ERMI / SIRMI GROUP</v>
          </cell>
          <cell r="K1619" t="str">
            <v>CORPORATE</v>
          </cell>
          <cell r="L1619" t="str">
            <v>CORPORATE</v>
          </cell>
        </row>
        <row r="1620">
          <cell r="A1620" t="str">
            <v>P16</v>
          </cell>
          <cell r="B1620" t="str">
            <v>P16-10-A-FL-4GO-050</v>
          </cell>
          <cell r="C1620">
            <v>908</v>
          </cell>
          <cell r="D1620">
            <v>7097</v>
          </cell>
          <cell r="F1620" t="str">
            <v>Cone Road</v>
          </cell>
          <cell r="G1620" t="str">
            <v>BU-907</v>
          </cell>
          <cell r="H1620" t="str">
            <v>ERMI / SIRMI</v>
          </cell>
          <cell r="I1620" t="str">
            <v>ERMI/SIRMI</v>
          </cell>
          <cell r="J1620" t="str">
            <v>ERMI / SIRMI GROUP</v>
          </cell>
          <cell r="K1620" t="str">
            <v>CORPORATE</v>
          </cell>
          <cell r="L1620" t="str">
            <v>CORPORATE</v>
          </cell>
        </row>
        <row r="1621">
          <cell r="A1621" t="str">
            <v>P15</v>
          </cell>
          <cell r="B1621" t="str">
            <v>P15-10-A-LA-4GO-050</v>
          </cell>
          <cell r="C1621">
            <v>907</v>
          </cell>
          <cell r="D1621">
            <v>7098</v>
          </cell>
          <cell r="F1621" t="str">
            <v>Colonial</v>
          </cell>
          <cell r="G1621" t="str">
            <v>BU-907</v>
          </cell>
          <cell r="H1621" t="str">
            <v>ERMI / SIRMI</v>
          </cell>
          <cell r="I1621" t="str">
            <v>ERMI/SIRMI</v>
          </cell>
          <cell r="J1621" t="str">
            <v>ERMI / SIRMI GROUP</v>
          </cell>
          <cell r="K1621" t="str">
            <v>CORPORATE</v>
          </cell>
          <cell r="L1621" t="str">
            <v>CORPORATE</v>
          </cell>
        </row>
        <row r="1622">
          <cell r="A1622" t="str">
            <v>Q03</v>
          </cell>
          <cell r="B1622" t="str">
            <v>Q03-10-A-LA-4FO-050</v>
          </cell>
          <cell r="C1622">
            <v>1008</v>
          </cell>
          <cell r="D1622">
            <v>7099</v>
          </cell>
          <cell r="F1622" t="str">
            <v>Area 90 Landfill</v>
          </cell>
          <cell r="G1622" t="str">
            <v>BU-907</v>
          </cell>
          <cell r="H1622" t="str">
            <v>ERMI / SIRMI</v>
          </cell>
          <cell r="I1622" t="str">
            <v>ERMI/SIRMI</v>
          </cell>
          <cell r="J1622" t="str">
            <v>ERMI / SIRMI GROUP</v>
          </cell>
          <cell r="K1622" t="str">
            <v>CORPORATE</v>
          </cell>
          <cell r="L1622" t="str">
            <v>CORPORATE</v>
          </cell>
        </row>
        <row r="1623">
          <cell r="A1623" t="str">
            <v>Q12</v>
          </cell>
          <cell r="B1623" t="str">
            <v>Q12-10-A-LA-4FO-050</v>
          </cell>
          <cell r="C1623">
            <v>1017</v>
          </cell>
          <cell r="D1623">
            <v>7100</v>
          </cell>
          <cell r="F1623" t="str">
            <v>Crescent Acres Landfill</v>
          </cell>
          <cell r="G1623" t="str">
            <v>BU-907</v>
          </cell>
          <cell r="H1623" t="str">
            <v>ERMI / SIRMI</v>
          </cell>
          <cell r="I1623" t="str">
            <v>ERMI/SIRMI</v>
          </cell>
          <cell r="J1623" t="str">
            <v>ERMI / SIRMI GROUP</v>
          </cell>
          <cell r="K1623" t="str">
            <v>CORPORATE</v>
          </cell>
          <cell r="L1623" t="str">
            <v>CORPORATE</v>
          </cell>
        </row>
        <row r="1624">
          <cell r="A1624" t="str">
            <v>P39</v>
          </cell>
          <cell r="B1624" t="str">
            <v>P39-10-A-MS-4GO-050</v>
          </cell>
          <cell r="C1624">
            <v>931</v>
          </cell>
          <cell r="D1624">
            <v>7101</v>
          </cell>
          <cell r="F1624" t="str">
            <v>Little Dixie</v>
          </cell>
          <cell r="G1624" t="str">
            <v>BU-907</v>
          </cell>
          <cell r="H1624" t="str">
            <v>ERMI / SIRMI</v>
          </cell>
          <cell r="I1624" t="str">
            <v>ERMI/SIRMI</v>
          </cell>
          <cell r="J1624" t="str">
            <v>ERMI / SIRMI GROUP</v>
          </cell>
          <cell r="K1624" t="str">
            <v>CORPORATE</v>
          </cell>
          <cell r="L1624" t="str">
            <v>CORPORATE</v>
          </cell>
        </row>
        <row r="1625">
          <cell r="A1625" t="str">
            <v>P13</v>
          </cell>
          <cell r="B1625" t="str">
            <v>P13-10-A-TN-4GO-050</v>
          </cell>
          <cell r="C1625">
            <v>905</v>
          </cell>
          <cell r="D1625">
            <v>7102</v>
          </cell>
          <cell r="F1625" t="str">
            <v>Carter Valley (Trash Landfill)</v>
          </cell>
          <cell r="G1625" t="str">
            <v>BU-907</v>
          </cell>
          <cell r="H1625" t="str">
            <v>ERMI / SIRMI</v>
          </cell>
          <cell r="I1625" t="str">
            <v>ERMI/SIRMI</v>
          </cell>
          <cell r="J1625" t="str">
            <v>ERMI / SIRMI GROUP</v>
          </cell>
          <cell r="K1625" t="str">
            <v>CORPORATE</v>
          </cell>
          <cell r="L1625" t="str">
            <v>CORPORATE</v>
          </cell>
        </row>
        <row r="1626">
          <cell r="A1626" t="str">
            <v>P32</v>
          </cell>
          <cell r="B1626" t="str">
            <v>P32-10-A-LA-4GO-050</v>
          </cell>
          <cell r="C1626">
            <v>924</v>
          </cell>
          <cell r="D1626">
            <v>7103</v>
          </cell>
          <cell r="F1626" t="str">
            <v>Jefferson Davis</v>
          </cell>
          <cell r="G1626" t="str">
            <v>BU-907</v>
          </cell>
          <cell r="H1626" t="str">
            <v>ERMI / SIRMI</v>
          </cell>
          <cell r="I1626" t="str">
            <v>ERMI/SIRMI</v>
          </cell>
          <cell r="J1626" t="str">
            <v>ERMI / SIRMI GROUP</v>
          </cell>
          <cell r="K1626" t="str">
            <v>CORPORATE</v>
          </cell>
          <cell r="L1626" t="str">
            <v>CORPORATE</v>
          </cell>
        </row>
        <row r="1627">
          <cell r="A1627" t="str">
            <v>P48</v>
          </cell>
          <cell r="B1627" t="str">
            <v>P48-10-A-TN-4GO-050</v>
          </cell>
          <cell r="C1627">
            <v>940</v>
          </cell>
          <cell r="D1627">
            <v>7104</v>
          </cell>
          <cell r="F1627" t="str">
            <v>North Shelby</v>
          </cell>
          <cell r="G1627" t="str">
            <v>BU-907</v>
          </cell>
          <cell r="H1627" t="str">
            <v>ERMI / SIRMI</v>
          </cell>
          <cell r="I1627" t="str">
            <v>ERMI/SIRMI</v>
          </cell>
          <cell r="J1627" t="str">
            <v>ERMI / SIRMI GROUP</v>
          </cell>
          <cell r="K1627" t="str">
            <v>CORPORATE</v>
          </cell>
          <cell r="L1627" t="str">
            <v>CORPORATE</v>
          </cell>
        </row>
        <row r="1628">
          <cell r="A1628" t="str">
            <v>P29</v>
          </cell>
          <cell r="B1628" t="str">
            <v>P29-10-A-TN-4GO-050</v>
          </cell>
          <cell r="C1628">
            <v>921</v>
          </cell>
          <cell r="D1628">
            <v>7105</v>
          </cell>
          <cell r="F1628" t="str">
            <v>Holmes Road (South Shelby)</v>
          </cell>
          <cell r="G1628" t="str">
            <v>BU-907</v>
          </cell>
          <cell r="H1628" t="str">
            <v>ERMI / SIRMI</v>
          </cell>
          <cell r="I1628" t="str">
            <v>ERMI/SIRMI</v>
          </cell>
          <cell r="J1628" t="str">
            <v>ERMI / SIRMI GROUP</v>
          </cell>
          <cell r="K1628" t="str">
            <v>CORPORATE</v>
          </cell>
          <cell r="L1628" t="str">
            <v>CORPORATE</v>
          </cell>
        </row>
        <row r="1629">
          <cell r="A1629" t="str">
            <v>P43</v>
          </cell>
          <cell r="B1629" t="str">
            <v>P43-10-A-TN-4GO-050</v>
          </cell>
          <cell r="C1629">
            <v>935</v>
          </cell>
          <cell r="D1629">
            <v>7106</v>
          </cell>
          <cell r="F1629" t="str">
            <v>Middlepoint (Jefferson Pike)</v>
          </cell>
          <cell r="G1629" t="str">
            <v>BU-907</v>
          </cell>
          <cell r="H1629" t="str">
            <v>ERMI / SIRMI</v>
          </cell>
          <cell r="I1629" t="str">
            <v>ERMI/SIRMI</v>
          </cell>
          <cell r="J1629" t="str">
            <v>ERMI / SIRMI GROUP</v>
          </cell>
          <cell r="K1629" t="str">
            <v>CORPORATE</v>
          </cell>
          <cell r="L1629" t="str">
            <v>CORPORATE</v>
          </cell>
        </row>
        <row r="1630">
          <cell r="A1630" t="str">
            <v>P60</v>
          </cell>
          <cell r="B1630" t="str">
            <v>P60-10-A-TX-4GO-050</v>
          </cell>
          <cell r="C1630">
            <v>952</v>
          </cell>
          <cell r="D1630">
            <v>7107</v>
          </cell>
          <cell r="F1630" t="str">
            <v>Sunset Farms (Austin)</v>
          </cell>
          <cell r="G1630" t="str">
            <v>BU-907</v>
          </cell>
          <cell r="H1630" t="str">
            <v>ERMI / SIRMI</v>
          </cell>
          <cell r="I1630" t="str">
            <v>ERMI/SIRMI</v>
          </cell>
          <cell r="J1630" t="str">
            <v>ERMI / SIRMI GROUP</v>
          </cell>
          <cell r="K1630" t="str">
            <v>CORPORATE</v>
          </cell>
          <cell r="L1630" t="str">
            <v>CORPORATE</v>
          </cell>
        </row>
        <row r="1631">
          <cell r="A1631" t="str">
            <v>P58</v>
          </cell>
          <cell r="B1631" t="str">
            <v>P58-10-A-TX-4GO-050</v>
          </cell>
          <cell r="C1631">
            <v>950</v>
          </cell>
          <cell r="D1631">
            <v>7108</v>
          </cell>
          <cell r="F1631" t="str">
            <v>Sinton</v>
          </cell>
          <cell r="G1631" t="str">
            <v>BU-907</v>
          </cell>
          <cell r="H1631" t="str">
            <v>ERMI / SIRMI</v>
          </cell>
          <cell r="I1631" t="str">
            <v>ERMI/SIRMI</v>
          </cell>
          <cell r="J1631" t="str">
            <v>ERMI / SIRMI GROUP</v>
          </cell>
          <cell r="K1631" t="str">
            <v>CORPORATE</v>
          </cell>
          <cell r="L1631" t="str">
            <v>CORPORATE</v>
          </cell>
        </row>
        <row r="1632">
          <cell r="A1632" t="str">
            <v>P38</v>
          </cell>
          <cell r="B1632" t="str">
            <v>P38-10-A-TX-4GO-050</v>
          </cell>
          <cell r="C1632">
            <v>930</v>
          </cell>
          <cell r="D1632">
            <v>7109</v>
          </cell>
          <cell r="F1632" t="str">
            <v>Lewisville (SWOR)</v>
          </cell>
          <cell r="G1632" t="str">
            <v>BU-907</v>
          </cell>
          <cell r="H1632" t="str">
            <v>ERMI / SIRMI</v>
          </cell>
          <cell r="I1632" t="str">
            <v>ERMI/SIRMI</v>
          </cell>
          <cell r="J1632" t="str">
            <v>ERMI / SIRMI GROUP</v>
          </cell>
          <cell r="K1632" t="str">
            <v>CORPORATE</v>
          </cell>
          <cell r="L1632" t="str">
            <v>CORPORATE</v>
          </cell>
        </row>
        <row r="1633">
          <cell r="A1633" t="str">
            <v>P31</v>
          </cell>
          <cell r="B1633" t="str">
            <v>P31-10-A-TX-4GO-050</v>
          </cell>
          <cell r="C1633">
            <v>923</v>
          </cell>
          <cell r="D1633">
            <v>7110</v>
          </cell>
          <cell r="F1633" t="str">
            <v>Itasca</v>
          </cell>
          <cell r="G1633" t="str">
            <v>BU-907</v>
          </cell>
          <cell r="H1633" t="str">
            <v>ERMI / SIRMI</v>
          </cell>
          <cell r="I1633" t="str">
            <v>ERMI/SIRMI</v>
          </cell>
          <cell r="J1633" t="str">
            <v>ERMI / SIRMI GROUP</v>
          </cell>
          <cell r="K1633" t="str">
            <v>CORPORATE</v>
          </cell>
          <cell r="L1633" t="str">
            <v>CORPORATE</v>
          </cell>
        </row>
        <row r="1634">
          <cell r="A1634" t="str">
            <v>Q25</v>
          </cell>
          <cell r="B1634" t="str">
            <v>Q25-10-A-TX-4FO-050</v>
          </cell>
          <cell r="C1634">
            <v>1030</v>
          </cell>
          <cell r="D1634">
            <v>7111</v>
          </cell>
          <cell r="F1634" t="str">
            <v>Itasca    Landfill</v>
          </cell>
          <cell r="G1634" t="str">
            <v>BU-907</v>
          </cell>
          <cell r="H1634" t="str">
            <v>ERMI / SIRMI</v>
          </cell>
          <cell r="I1634" t="str">
            <v>ERMI/SIRMI</v>
          </cell>
          <cell r="J1634" t="str">
            <v>ERMI / SIRMI GROUP</v>
          </cell>
          <cell r="K1634" t="str">
            <v>CORPORATE</v>
          </cell>
          <cell r="L1634" t="str">
            <v>CORPORATE</v>
          </cell>
        </row>
        <row r="1635">
          <cell r="A1635" t="str">
            <v>P23</v>
          </cell>
          <cell r="B1635" t="str">
            <v>P23-10-A-TX-4GO-050</v>
          </cell>
          <cell r="C1635">
            <v>915</v>
          </cell>
          <cell r="D1635">
            <v>7112</v>
          </cell>
          <cell r="F1635" t="str">
            <v>FM521 (Blueridge)</v>
          </cell>
          <cell r="G1635" t="str">
            <v>BU-907</v>
          </cell>
          <cell r="H1635" t="str">
            <v>ERMI / SIRMI</v>
          </cell>
          <cell r="I1635" t="str">
            <v>ERMI/SIRMI</v>
          </cell>
          <cell r="J1635" t="str">
            <v>ERMI / SIRMI GROUP</v>
          </cell>
          <cell r="K1635" t="str">
            <v>CORPORATE</v>
          </cell>
          <cell r="L1635" t="str">
            <v>CORPORATE</v>
          </cell>
        </row>
        <row r="1636">
          <cell r="A1636" t="str">
            <v>P42</v>
          </cell>
          <cell r="B1636" t="str">
            <v>P42-10-A-TX-4GO-050</v>
          </cell>
          <cell r="C1636">
            <v>934</v>
          </cell>
          <cell r="D1636">
            <v>7113</v>
          </cell>
          <cell r="F1636" t="str">
            <v>McCarty Road</v>
          </cell>
          <cell r="G1636" t="str">
            <v>BU-907</v>
          </cell>
          <cell r="H1636" t="str">
            <v>ERMI / SIRMI</v>
          </cell>
          <cell r="I1636" t="str">
            <v>ERMI/SIRMI</v>
          </cell>
          <cell r="J1636" t="str">
            <v>ERMI / SIRMI GROUP</v>
          </cell>
          <cell r="K1636" t="str">
            <v>CORPORATE</v>
          </cell>
          <cell r="L1636" t="str">
            <v>CORPORATE</v>
          </cell>
        </row>
        <row r="1637">
          <cell r="A1637" t="str">
            <v>P25</v>
          </cell>
          <cell r="B1637" t="str">
            <v>P25-10-A-TX-4GO-050</v>
          </cell>
          <cell r="C1637">
            <v>917</v>
          </cell>
          <cell r="D1637">
            <v>7114</v>
          </cell>
          <cell r="F1637" t="str">
            <v>Galveston County</v>
          </cell>
          <cell r="G1637" t="str">
            <v>BU-907</v>
          </cell>
          <cell r="H1637" t="str">
            <v>ERMI / SIRMI</v>
          </cell>
          <cell r="I1637" t="str">
            <v>ERMI/SIRMI</v>
          </cell>
          <cell r="J1637" t="str">
            <v>ERMI / SIRMI GROUP</v>
          </cell>
          <cell r="K1637" t="str">
            <v>CORPORATE</v>
          </cell>
          <cell r="L1637" t="str">
            <v>CORPORATE</v>
          </cell>
        </row>
        <row r="1638">
          <cell r="A1638" t="str">
            <v>P26</v>
          </cell>
          <cell r="B1638" t="str">
            <v>P26-10-A-TX-4GO-050</v>
          </cell>
          <cell r="C1638">
            <v>918</v>
          </cell>
          <cell r="D1638">
            <v>7115</v>
          </cell>
          <cell r="F1638" t="str">
            <v>Gulf West</v>
          </cell>
          <cell r="G1638" t="str">
            <v>BU-907</v>
          </cell>
          <cell r="H1638" t="str">
            <v>ERMI / SIRMI</v>
          </cell>
          <cell r="I1638" t="str">
            <v>ERMI/SIRMI</v>
          </cell>
          <cell r="J1638" t="str">
            <v>ERMI / SIRMI GROUP</v>
          </cell>
          <cell r="K1638" t="str">
            <v>CORPORATE</v>
          </cell>
          <cell r="L1638" t="str">
            <v>CORPORATE</v>
          </cell>
        </row>
        <row r="1639">
          <cell r="A1639" t="str">
            <v>P66</v>
          </cell>
          <cell r="B1639" t="str">
            <v>P66-10-A-TX-4GO-050</v>
          </cell>
          <cell r="C1639">
            <v>958</v>
          </cell>
          <cell r="D1639">
            <v>7116</v>
          </cell>
          <cell r="F1639" t="str">
            <v>Whispering Pines</v>
          </cell>
          <cell r="G1639" t="str">
            <v>BU-907</v>
          </cell>
          <cell r="H1639" t="str">
            <v>ERMI / SIRMI</v>
          </cell>
          <cell r="I1639" t="str">
            <v>ERMI/SIRMI</v>
          </cell>
          <cell r="J1639" t="str">
            <v>ERMI / SIRMI GROUP</v>
          </cell>
          <cell r="K1639" t="str">
            <v>CORPORATE</v>
          </cell>
          <cell r="L1639" t="str">
            <v>CORPORATE</v>
          </cell>
        </row>
        <row r="1640">
          <cell r="A1640" t="str">
            <v>P40</v>
          </cell>
          <cell r="B1640" t="str">
            <v>P40-10-A-AR-4GO-050</v>
          </cell>
          <cell r="C1640">
            <v>932</v>
          </cell>
          <cell r="D1640">
            <v>7117</v>
          </cell>
          <cell r="F1640" t="str">
            <v>Little Rock</v>
          </cell>
          <cell r="G1640" t="str">
            <v>BU-907</v>
          </cell>
          <cell r="H1640" t="str">
            <v>ERMI / SIRMI</v>
          </cell>
          <cell r="I1640" t="str">
            <v>ERMI/SIRMI</v>
          </cell>
          <cell r="J1640" t="str">
            <v>ERMI / SIRMI GROUP</v>
          </cell>
          <cell r="K1640" t="str">
            <v>CORPORATE</v>
          </cell>
          <cell r="L1640" t="str">
            <v>CORPORATE</v>
          </cell>
        </row>
        <row r="1641">
          <cell r="A1641" t="str">
            <v>P11</v>
          </cell>
          <cell r="B1641" t="str">
            <v>P11-10-A-OK-4GO-050</v>
          </cell>
          <cell r="C1641">
            <v>903</v>
          </cell>
          <cell r="D1641">
            <v>7118</v>
          </cell>
          <cell r="F1641" t="str">
            <v>Canadian Valley (Shawnee)</v>
          </cell>
          <cell r="G1641" t="str">
            <v>BU-907</v>
          </cell>
          <cell r="H1641" t="str">
            <v>ERMI / SIRMI</v>
          </cell>
          <cell r="I1641" t="str">
            <v>ERMI/SIRMI</v>
          </cell>
          <cell r="J1641" t="str">
            <v>ERMI / SIRMI GROUP</v>
          </cell>
          <cell r="K1641" t="str">
            <v>CORPORATE</v>
          </cell>
          <cell r="L1641" t="str">
            <v>CORPORATE</v>
          </cell>
        </row>
        <row r="1642">
          <cell r="A1642" t="str">
            <v>P62</v>
          </cell>
          <cell r="B1642" t="str">
            <v>P62-10-A-TX-4GO-050</v>
          </cell>
          <cell r="C1642">
            <v>954</v>
          </cell>
          <cell r="D1642">
            <v>7119</v>
          </cell>
          <cell r="F1642" t="str">
            <v>Tessman Road</v>
          </cell>
          <cell r="G1642" t="str">
            <v>BU-907</v>
          </cell>
          <cell r="H1642" t="str">
            <v>ERMI / SIRMI</v>
          </cell>
          <cell r="I1642" t="str">
            <v>ERMI/SIRMI</v>
          </cell>
          <cell r="J1642" t="str">
            <v>ERMI / SIRMI GROUP</v>
          </cell>
          <cell r="K1642" t="str">
            <v>CORPORATE</v>
          </cell>
          <cell r="L1642" t="str">
            <v>CORPORATE</v>
          </cell>
        </row>
        <row r="1643">
          <cell r="A1643" t="str">
            <v>P04</v>
          </cell>
          <cell r="B1643" t="str">
            <v>P04-10-A-TX-4GO-050</v>
          </cell>
          <cell r="C1643">
            <v>896</v>
          </cell>
          <cell r="D1643">
            <v>7120</v>
          </cell>
          <cell r="F1643" t="str">
            <v>Beaumont (Golden Triangle)</v>
          </cell>
          <cell r="G1643" t="str">
            <v>BU-907</v>
          </cell>
          <cell r="H1643" t="str">
            <v>ERMI / SIRMI</v>
          </cell>
          <cell r="I1643" t="str">
            <v>ERMI/SIRMI</v>
          </cell>
          <cell r="J1643" t="str">
            <v>ERMI / SIRMI GROUP</v>
          </cell>
          <cell r="K1643" t="str">
            <v>CORPORATE</v>
          </cell>
          <cell r="L1643" t="str">
            <v>CORPORATE</v>
          </cell>
        </row>
        <row r="1644">
          <cell r="A1644" t="str">
            <v>P02</v>
          </cell>
          <cell r="B1644" t="str">
            <v>P02-10-A-TX-4GO-050</v>
          </cell>
          <cell r="C1644">
            <v>894</v>
          </cell>
          <cell r="D1644">
            <v>7121</v>
          </cell>
          <cell r="F1644" t="str">
            <v>Amarillo</v>
          </cell>
          <cell r="G1644" t="str">
            <v>BU-907</v>
          </cell>
          <cell r="H1644" t="str">
            <v>ERMI / SIRMI</v>
          </cell>
          <cell r="I1644" t="str">
            <v>ERMI/SIRMI</v>
          </cell>
          <cell r="J1644" t="str">
            <v>ERMI / SIRMI GROUP</v>
          </cell>
          <cell r="K1644" t="str">
            <v>CORPORATE</v>
          </cell>
          <cell r="L1644" t="str">
            <v>CORPORATE</v>
          </cell>
        </row>
        <row r="1645">
          <cell r="A1645" t="str">
            <v>P18</v>
          </cell>
          <cell r="B1645" t="str">
            <v>P18-10-A-TX-4GO-050</v>
          </cell>
          <cell r="C1645">
            <v>910</v>
          </cell>
          <cell r="D1645">
            <v>7122</v>
          </cell>
          <cell r="F1645" t="str">
            <v>Donna (Rio Grande Valley)</v>
          </cell>
          <cell r="G1645" t="str">
            <v>BU-907</v>
          </cell>
          <cell r="H1645" t="str">
            <v>ERMI / SIRMI</v>
          </cell>
          <cell r="I1645" t="str">
            <v>ERMI/SIRMI</v>
          </cell>
          <cell r="J1645" t="str">
            <v>ERMI / SIRMI GROUP</v>
          </cell>
          <cell r="K1645" t="str">
            <v>CORPORATE</v>
          </cell>
          <cell r="L1645" t="str">
            <v>CORPORATE</v>
          </cell>
        </row>
        <row r="1646">
          <cell r="A1646" t="str">
            <v>P61</v>
          </cell>
          <cell r="B1646" t="str">
            <v>P61-10-A-CA-4GO-050</v>
          </cell>
          <cell r="C1646">
            <v>953</v>
          </cell>
          <cell r="D1646">
            <v>7123</v>
          </cell>
          <cell r="F1646" t="str">
            <v>Sunshine Canyon</v>
          </cell>
          <cell r="G1646" t="str">
            <v>BU-907</v>
          </cell>
          <cell r="H1646" t="str">
            <v>ERMI / SIRMI</v>
          </cell>
          <cell r="I1646" t="str">
            <v>ERMI/SIRMI</v>
          </cell>
          <cell r="J1646" t="str">
            <v>ERMI / SIRMI GROUP</v>
          </cell>
          <cell r="K1646" t="str">
            <v>CORPORATE</v>
          </cell>
          <cell r="L1646" t="str">
            <v>CORPORATE</v>
          </cell>
        </row>
        <row r="1647">
          <cell r="A1647" t="str">
            <v>P35</v>
          </cell>
          <cell r="B1647" t="str">
            <v>P35-10-A-AZ-4GO-050</v>
          </cell>
          <cell r="C1647">
            <v>927</v>
          </cell>
          <cell r="D1647">
            <v>7124</v>
          </cell>
          <cell r="F1647" t="str">
            <v>La Paz County</v>
          </cell>
          <cell r="G1647" t="str">
            <v>BU-907</v>
          </cell>
          <cell r="H1647" t="str">
            <v>ERMI / SIRMI</v>
          </cell>
          <cell r="I1647" t="str">
            <v>ERMI/SIRMI</v>
          </cell>
          <cell r="J1647" t="str">
            <v>ERMI / SIRMI GROUP</v>
          </cell>
          <cell r="K1647" t="str">
            <v>CORPORATE</v>
          </cell>
          <cell r="L1647" t="str">
            <v>CORPORATE</v>
          </cell>
        </row>
        <row r="1648">
          <cell r="A1648" t="str">
            <v>P56</v>
          </cell>
          <cell r="B1648" t="str">
            <v>P56-10-A-CO-4GO-050</v>
          </cell>
          <cell r="C1648">
            <v>948</v>
          </cell>
          <cell r="D1648">
            <v>7125</v>
          </cell>
          <cell r="F1648" t="str">
            <v>RPS Jeffco (Jeffco II)</v>
          </cell>
          <cell r="G1648" t="str">
            <v>BU-907</v>
          </cell>
          <cell r="H1648" t="str">
            <v>ERMI / SIRMI</v>
          </cell>
          <cell r="I1648" t="str">
            <v>ERMI/SIRMI</v>
          </cell>
          <cell r="J1648" t="str">
            <v>ERMI / SIRMI GROUP</v>
          </cell>
          <cell r="K1648" t="str">
            <v>CORPORATE</v>
          </cell>
          <cell r="L1648" t="str">
            <v>CORPORATE</v>
          </cell>
        </row>
        <row r="1649">
          <cell r="A1649" t="str">
            <v>P64</v>
          </cell>
          <cell r="B1649" t="str">
            <v>P64-10-A-CO-4GO-050</v>
          </cell>
          <cell r="C1649">
            <v>956</v>
          </cell>
          <cell r="D1649">
            <v>7126</v>
          </cell>
          <cell r="F1649" t="str">
            <v>Tower</v>
          </cell>
          <cell r="G1649" t="str">
            <v>BU-907</v>
          </cell>
          <cell r="H1649" t="str">
            <v>ERMI / SIRMI</v>
          </cell>
          <cell r="I1649" t="str">
            <v>ERMI/SIRMI</v>
          </cell>
          <cell r="J1649" t="str">
            <v>ERMI / SIRMI GROUP</v>
          </cell>
          <cell r="K1649" t="str">
            <v>CORPORATE</v>
          </cell>
          <cell r="L1649" t="str">
            <v>CORPORATE</v>
          </cell>
        </row>
        <row r="1650">
          <cell r="A1650" t="str">
            <v>P47</v>
          </cell>
          <cell r="B1650" t="str">
            <v>P47-10-A-CA-4GO-050</v>
          </cell>
          <cell r="C1650">
            <v>939</v>
          </cell>
          <cell r="D1650">
            <v>7127</v>
          </cell>
          <cell r="F1650" t="str">
            <v>Newby Island</v>
          </cell>
          <cell r="G1650" t="str">
            <v>BU-907</v>
          </cell>
          <cell r="H1650" t="str">
            <v>ERMI / SIRMI</v>
          </cell>
          <cell r="I1650" t="str">
            <v>ERMI/SIRMI</v>
          </cell>
          <cell r="J1650" t="str">
            <v>ERMI / SIRMI GROUP</v>
          </cell>
          <cell r="K1650" t="str">
            <v>CORPORATE</v>
          </cell>
          <cell r="L1650" t="str">
            <v>CORPORATE</v>
          </cell>
        </row>
        <row r="1651">
          <cell r="A1651" t="str">
            <v>Q09</v>
          </cell>
          <cell r="B1651" t="str">
            <v>Q09-10-A-CA-4FO-050</v>
          </cell>
          <cell r="C1651">
            <v>1014</v>
          </cell>
          <cell r="D1651">
            <v>7128</v>
          </cell>
          <cell r="F1651" t="str">
            <v>Chateau Fresno Landfill</v>
          </cell>
          <cell r="G1651" t="str">
            <v>BU-907</v>
          </cell>
          <cell r="H1651" t="str">
            <v>ERMI / SIRMI</v>
          </cell>
          <cell r="I1651" t="str">
            <v>ERMI/SIRMI</v>
          </cell>
          <cell r="J1651" t="str">
            <v>ERMI / SIRMI GROUP</v>
          </cell>
          <cell r="K1651" t="str">
            <v>CORPORATE</v>
          </cell>
          <cell r="L1651" t="str">
            <v>CORPORATE</v>
          </cell>
        </row>
        <row r="1652">
          <cell r="A1652" t="str">
            <v>P52</v>
          </cell>
          <cell r="B1652" t="str">
            <v>P52-10-A-MN-4GO-050</v>
          </cell>
          <cell r="C1652">
            <v>944</v>
          </cell>
          <cell r="D1652">
            <v>7129</v>
          </cell>
          <cell r="F1652" t="str">
            <v>Pine Bend</v>
          </cell>
          <cell r="G1652" t="str">
            <v>BU-907</v>
          </cell>
          <cell r="H1652" t="str">
            <v>ERMI / SIRMI</v>
          </cell>
          <cell r="I1652" t="str">
            <v>ERMI/SIRMI</v>
          </cell>
          <cell r="J1652" t="str">
            <v>ERMI / SIRMI GROUP</v>
          </cell>
          <cell r="K1652" t="str">
            <v>CORPORATE</v>
          </cell>
          <cell r="L1652" t="str">
            <v>CORPORATE</v>
          </cell>
        </row>
        <row r="1653">
          <cell r="A1653" t="str">
            <v>Q64</v>
          </cell>
          <cell r="B1653" t="str">
            <v>Q64-10-A-MN-4FO-050</v>
          </cell>
          <cell r="C1653">
            <v>1069</v>
          </cell>
          <cell r="D1653">
            <v>7130</v>
          </cell>
          <cell r="F1653" t="str">
            <v>Woodlake Landfill</v>
          </cell>
          <cell r="G1653" t="str">
            <v>BU-907</v>
          </cell>
          <cell r="H1653" t="str">
            <v>ERMI / SIRMI</v>
          </cell>
          <cell r="I1653" t="str">
            <v>ERMI/SIRMI</v>
          </cell>
          <cell r="J1653" t="str">
            <v>ERMI / SIRMI GROUP</v>
          </cell>
          <cell r="K1653" t="str">
            <v>CORPORATE</v>
          </cell>
          <cell r="L1653" t="str">
            <v>CORPORATE</v>
          </cell>
        </row>
        <row r="1654">
          <cell r="A1654" t="str">
            <v>P03</v>
          </cell>
          <cell r="B1654" t="str">
            <v>P03-10-A-MO-4GO-050</v>
          </cell>
          <cell r="C1654">
            <v>895</v>
          </cell>
          <cell r="D1654">
            <v>7131</v>
          </cell>
          <cell r="F1654" t="str">
            <v>Backridge</v>
          </cell>
          <cell r="G1654" t="str">
            <v>BU-907</v>
          </cell>
          <cell r="H1654" t="str">
            <v>ERMI / SIRMI</v>
          </cell>
          <cell r="I1654" t="str">
            <v>ERMI/SIRMI</v>
          </cell>
          <cell r="J1654" t="str">
            <v>ERMI / SIRMI GROUP</v>
          </cell>
          <cell r="K1654" t="str">
            <v>CORPORATE</v>
          </cell>
          <cell r="L1654" t="str">
            <v>CORPORATE</v>
          </cell>
        </row>
        <row r="1655">
          <cell r="A1655" t="str">
            <v>Q35</v>
          </cell>
          <cell r="B1655" t="str">
            <v>Q35-10-A-IL-4FO-050</v>
          </cell>
          <cell r="C1655">
            <v>1040</v>
          </cell>
          <cell r="D1655">
            <v>7132</v>
          </cell>
          <cell r="F1655" t="str">
            <v>Modern Landfill</v>
          </cell>
          <cell r="G1655" t="str">
            <v>BU-907</v>
          </cell>
          <cell r="H1655" t="str">
            <v>ERMI / SIRMI</v>
          </cell>
          <cell r="I1655" t="str">
            <v>ERMI/SIRMI</v>
          </cell>
          <cell r="J1655" t="str">
            <v>ERMI / SIRMI GROUP</v>
          </cell>
          <cell r="K1655" t="str">
            <v>CORPORATE</v>
          </cell>
          <cell r="L1655" t="str">
            <v>CORPORATE</v>
          </cell>
        </row>
        <row r="1656">
          <cell r="A1656" t="str">
            <v>Q34</v>
          </cell>
          <cell r="B1656" t="str">
            <v>Q34-10-A-MO-4FO-050</v>
          </cell>
          <cell r="C1656">
            <v>1039</v>
          </cell>
          <cell r="D1656">
            <v>7133</v>
          </cell>
          <cell r="F1656" t="str">
            <v>Missouri Pass Landfill</v>
          </cell>
          <cell r="G1656" t="str">
            <v>BU-907</v>
          </cell>
          <cell r="H1656" t="str">
            <v>ERMI / SIRMI</v>
          </cell>
          <cell r="I1656" t="str">
            <v>ERMI/SIRMI</v>
          </cell>
          <cell r="J1656" t="str">
            <v>ERMI / SIRMI GROUP</v>
          </cell>
          <cell r="K1656" t="str">
            <v>CORPORATE</v>
          </cell>
          <cell r="L1656" t="str">
            <v>CORPORATE</v>
          </cell>
        </row>
        <row r="1657">
          <cell r="A1657" t="str">
            <v>P36</v>
          </cell>
          <cell r="B1657" t="str">
            <v>P36-10-A-WI-4GO-050</v>
          </cell>
          <cell r="C1657">
            <v>928</v>
          </cell>
          <cell r="D1657">
            <v>7134</v>
          </cell>
          <cell r="F1657" t="str">
            <v>LAD (Rice Lake)</v>
          </cell>
          <cell r="G1657" t="str">
            <v>BU-907</v>
          </cell>
          <cell r="H1657" t="str">
            <v>ERMI / SIRMI</v>
          </cell>
          <cell r="I1657" t="str">
            <v>ERMI/SIRMI</v>
          </cell>
          <cell r="J1657" t="str">
            <v>ERMI / SIRMI GROUP</v>
          </cell>
          <cell r="K1657" t="str">
            <v>CORPORATE</v>
          </cell>
          <cell r="L1657" t="str">
            <v>CORPORATE</v>
          </cell>
        </row>
        <row r="1658">
          <cell r="A1658" t="str">
            <v>Q32</v>
          </cell>
          <cell r="B1658" t="str">
            <v>Q32-10-A-IL-4FO-050</v>
          </cell>
          <cell r="C1658">
            <v>1037</v>
          </cell>
          <cell r="D1658">
            <v>7135</v>
          </cell>
          <cell r="F1658" t="str">
            <v>Mallard Lake Landfill</v>
          </cell>
          <cell r="G1658" t="str">
            <v>BU-907</v>
          </cell>
          <cell r="H1658" t="str">
            <v>ERMI / SIRMI</v>
          </cell>
          <cell r="I1658" t="str">
            <v>ERMI/SIRMI</v>
          </cell>
          <cell r="J1658" t="str">
            <v>ERMI / SIRMI GROUP</v>
          </cell>
          <cell r="K1658" t="str">
            <v>CORPORATE</v>
          </cell>
          <cell r="L1658" t="str">
            <v>CORPORATE</v>
          </cell>
        </row>
        <row r="1659">
          <cell r="A1659" t="str">
            <v>P37</v>
          </cell>
          <cell r="B1659" t="str">
            <v>P37-10-A-IN-4GO-050</v>
          </cell>
          <cell r="C1659">
            <v>929</v>
          </cell>
          <cell r="D1659">
            <v>7136</v>
          </cell>
          <cell r="F1659" t="str">
            <v>Laubscher Meadows (Evansville)</v>
          </cell>
          <cell r="G1659" t="str">
            <v>BU-907</v>
          </cell>
          <cell r="H1659" t="str">
            <v>ERMI / SIRMI</v>
          </cell>
          <cell r="I1659" t="str">
            <v>ERMI/SIRMI</v>
          </cell>
          <cell r="J1659" t="str">
            <v>ERMI / SIRMI GROUP</v>
          </cell>
          <cell r="K1659" t="str">
            <v>CORPORATE</v>
          </cell>
          <cell r="L1659" t="str">
            <v>CORPORATE</v>
          </cell>
        </row>
        <row r="1660">
          <cell r="A1660" t="str">
            <v>P01</v>
          </cell>
          <cell r="B1660" t="str">
            <v>P01-10-A-TX-4GO-050</v>
          </cell>
          <cell r="C1660">
            <v>893</v>
          </cell>
          <cell r="D1660">
            <v>7137</v>
          </cell>
          <cell r="F1660" t="str">
            <v>Abilene</v>
          </cell>
          <cell r="G1660" t="str">
            <v>BU-907</v>
          </cell>
          <cell r="H1660" t="str">
            <v>ERMI / SIRMI</v>
          </cell>
          <cell r="I1660" t="str">
            <v>ERMI/SIRMI</v>
          </cell>
          <cell r="J1660" t="str">
            <v>ERMI / SIRMI GROUP</v>
          </cell>
          <cell r="K1660" t="str">
            <v>CORPORATE</v>
          </cell>
          <cell r="L1660" t="str">
            <v>CORPORATE</v>
          </cell>
        </row>
        <row r="1661">
          <cell r="A1661" t="str">
            <v>P54</v>
          </cell>
          <cell r="B1661" t="str">
            <v>P54-10-A-FL-4GO-050</v>
          </cell>
          <cell r="C1661">
            <v>946</v>
          </cell>
          <cell r="D1661">
            <v>7138</v>
          </cell>
          <cell r="F1661" t="str">
            <v>Polk County</v>
          </cell>
          <cell r="G1661" t="str">
            <v>BU-907</v>
          </cell>
          <cell r="H1661" t="str">
            <v>ERMI / SIRMI</v>
          </cell>
          <cell r="I1661" t="str">
            <v>ERMI/SIRMI</v>
          </cell>
          <cell r="J1661" t="str">
            <v>ERMI / SIRMI GROUP</v>
          </cell>
          <cell r="K1661" t="str">
            <v>CORPORATE</v>
          </cell>
          <cell r="L1661" t="str">
            <v>CORPORATE</v>
          </cell>
        </row>
        <row r="1662">
          <cell r="A1662" t="str">
            <v>P24</v>
          </cell>
          <cell r="B1662" t="str">
            <v>P24-10-A-CO-4GO-050</v>
          </cell>
          <cell r="C1662">
            <v>916</v>
          </cell>
          <cell r="D1662">
            <v>7139</v>
          </cell>
          <cell r="F1662" t="str">
            <v>Fountain Valley</v>
          </cell>
          <cell r="G1662" t="str">
            <v>BU-907</v>
          </cell>
          <cell r="H1662" t="str">
            <v>ERMI / SIRMI</v>
          </cell>
          <cell r="I1662" t="str">
            <v>ERMI/SIRMI</v>
          </cell>
          <cell r="J1662" t="str">
            <v>ERMI / SIRMI GROUP</v>
          </cell>
          <cell r="K1662" t="str">
            <v>CORPORATE</v>
          </cell>
          <cell r="L1662" t="str">
            <v>CORPORATE</v>
          </cell>
        </row>
        <row r="1663">
          <cell r="A1663" t="str">
            <v>P45</v>
          </cell>
          <cell r="B1663" t="str">
            <v>P45-10-A-AL-4GO-050</v>
          </cell>
          <cell r="C1663">
            <v>937</v>
          </cell>
          <cell r="D1663">
            <v>7140</v>
          </cell>
          <cell r="F1663" t="str">
            <v>Morris Farms</v>
          </cell>
          <cell r="G1663" t="str">
            <v>BU-907</v>
          </cell>
          <cell r="H1663" t="str">
            <v>ERMI / SIRMI</v>
          </cell>
          <cell r="I1663" t="str">
            <v>ERMI/SIRMI</v>
          </cell>
          <cell r="J1663" t="str">
            <v>ERMI / SIRMI GROUP</v>
          </cell>
          <cell r="K1663" t="str">
            <v>CORPORATE</v>
          </cell>
          <cell r="L1663" t="str">
            <v>CORPORATE</v>
          </cell>
        </row>
        <row r="1664">
          <cell r="A1664" t="str">
            <v>P05</v>
          </cell>
          <cell r="B1664" t="str">
            <v>P05-10-A-KY-4GO-050</v>
          </cell>
          <cell r="C1664">
            <v>897</v>
          </cell>
          <cell r="D1664">
            <v>7141</v>
          </cell>
          <cell r="F1664" t="str">
            <v>Benson Valley (Frankfurt)</v>
          </cell>
          <cell r="G1664" t="str">
            <v>BU-907</v>
          </cell>
          <cell r="H1664" t="str">
            <v>ERMI / SIRMI</v>
          </cell>
          <cell r="I1664" t="str">
            <v>ERMI/SIRMI</v>
          </cell>
          <cell r="J1664" t="str">
            <v>ERMI / SIRMI GROUP</v>
          </cell>
          <cell r="K1664" t="str">
            <v>CORPORATE</v>
          </cell>
          <cell r="L1664" t="str">
            <v>CORPORATE</v>
          </cell>
        </row>
        <row r="1665">
          <cell r="A1665" t="str">
            <v>P07</v>
          </cell>
          <cell r="B1665" t="str">
            <v>P07-10-A-MS-4GO-050</v>
          </cell>
          <cell r="C1665">
            <v>899</v>
          </cell>
          <cell r="D1665">
            <v>7142</v>
          </cell>
          <cell r="F1665" t="str">
            <v>Big River (Greenville)</v>
          </cell>
          <cell r="G1665" t="str">
            <v>BU-907</v>
          </cell>
          <cell r="H1665" t="str">
            <v>ERMI / SIRMI</v>
          </cell>
          <cell r="I1665" t="str">
            <v>ERMI/SIRMI</v>
          </cell>
          <cell r="J1665" t="str">
            <v>ERMI / SIRMI GROUP</v>
          </cell>
          <cell r="K1665" t="str">
            <v>CORPORATE</v>
          </cell>
          <cell r="L1665" t="str">
            <v>CORPORATE</v>
          </cell>
        </row>
        <row r="1666">
          <cell r="A1666" t="str">
            <v>P19</v>
          </cell>
          <cell r="B1666" t="str">
            <v>P19-10-A-OK-4GO-050</v>
          </cell>
          <cell r="C1666">
            <v>911</v>
          </cell>
          <cell r="D1666">
            <v>7143</v>
          </cell>
          <cell r="F1666" t="str">
            <v>Earth Tech (Red Bird, 51b)</v>
          </cell>
          <cell r="G1666" t="str">
            <v>BU-907</v>
          </cell>
          <cell r="H1666" t="str">
            <v>ERMI / SIRMI</v>
          </cell>
          <cell r="I1666" t="str">
            <v>ERMI/SIRMI</v>
          </cell>
          <cell r="J1666" t="str">
            <v>ERMI / SIRMI GROUP</v>
          </cell>
          <cell r="K1666" t="str">
            <v>CORPORATE</v>
          </cell>
          <cell r="L1666" t="str">
            <v>CORPORATE</v>
          </cell>
        </row>
        <row r="1667">
          <cell r="A1667" t="str">
            <v>P09</v>
          </cell>
          <cell r="B1667" t="str">
            <v>P09-10-A-OK-4GO-050</v>
          </cell>
          <cell r="C1667">
            <v>901</v>
          </cell>
          <cell r="D1667">
            <v>7144</v>
          </cell>
          <cell r="F1667" t="str">
            <v>Broken Arrow</v>
          </cell>
          <cell r="G1667" t="str">
            <v>BU-907</v>
          </cell>
          <cell r="H1667" t="str">
            <v>ERMI / SIRMI</v>
          </cell>
          <cell r="I1667" t="str">
            <v>ERMI/SIRMI</v>
          </cell>
          <cell r="J1667" t="str">
            <v>ERMI / SIRMI GROUP</v>
          </cell>
          <cell r="K1667" t="str">
            <v>CORPORATE</v>
          </cell>
          <cell r="L1667" t="str">
            <v>CORPORATE</v>
          </cell>
        </row>
        <row r="1668">
          <cell r="A1668" t="str">
            <v>HA0</v>
          </cell>
          <cell r="B1668" t="str">
            <v>HA0-10-A-AZ-4EO-050</v>
          </cell>
          <cell r="C1668">
            <v>645</v>
          </cell>
          <cell r="D1668">
            <v>7200</v>
          </cell>
          <cell r="F1668" t="str">
            <v>General Liability</v>
          </cell>
          <cell r="G1668" t="str">
            <v>BU-907</v>
          </cell>
          <cell r="H1668" t="str">
            <v>ERMI / SIRMI</v>
          </cell>
          <cell r="I1668" t="str">
            <v>ERMI/SIRMI</v>
          </cell>
          <cell r="J1668" t="str">
            <v>ERMI / SIRMI GROUP</v>
          </cell>
          <cell r="K1668" t="str">
            <v>CORPORATE</v>
          </cell>
          <cell r="L1668" t="str">
            <v>CORPORATE</v>
          </cell>
        </row>
        <row r="1669">
          <cell r="A1669" t="str">
            <v>HB0</v>
          </cell>
          <cell r="B1669" t="str">
            <v>HB0-10-A-AZ-4JO-050</v>
          </cell>
          <cell r="C1669">
            <v>650</v>
          </cell>
          <cell r="D1669">
            <v>7201</v>
          </cell>
          <cell r="F1669" t="str">
            <v>General Liability</v>
          </cell>
          <cell r="G1669" t="str">
            <v>BU-907</v>
          </cell>
          <cell r="H1669" t="str">
            <v>ERMI / SIRMI</v>
          </cell>
          <cell r="I1669" t="str">
            <v>ERMI/SIRMI</v>
          </cell>
          <cell r="J1669" t="str">
            <v>ERMI / SIRMI GROUP</v>
          </cell>
          <cell r="K1669" t="str">
            <v>CORPORATE</v>
          </cell>
          <cell r="L1669" t="str">
            <v>CORPORATE</v>
          </cell>
        </row>
        <row r="1670">
          <cell r="A1670" t="str">
            <v>PA1</v>
          </cell>
          <cell r="B1670" t="str">
            <v>PA1-10-A-AZ-68O-050</v>
          </cell>
          <cell r="C1670">
            <v>962</v>
          </cell>
          <cell r="D1670">
            <v>7202</v>
          </cell>
          <cell r="F1670" t="str">
            <v>Bridgeton OU2</v>
          </cell>
          <cell r="G1670" t="str">
            <v>BU-907</v>
          </cell>
          <cell r="H1670" t="str">
            <v>ERMI / SIRMI</v>
          </cell>
          <cell r="I1670" t="str">
            <v>ERMI/SIRMI</v>
          </cell>
          <cell r="J1670" t="str">
            <v>ERMI / SIRMI GROUP</v>
          </cell>
          <cell r="K1670" t="str">
            <v>CORPORATE</v>
          </cell>
          <cell r="L1670" t="str">
            <v>CORPORATE</v>
          </cell>
        </row>
        <row r="1671">
          <cell r="A1671" t="str">
            <v>PA2</v>
          </cell>
          <cell r="B1671" t="str">
            <v>PA2-10-A-AZ-68O-050</v>
          </cell>
          <cell r="C1671">
            <v>963</v>
          </cell>
          <cell r="D1671">
            <v>7203</v>
          </cell>
          <cell r="F1671" t="str">
            <v>Bridgeton OU1 West Lake</v>
          </cell>
          <cell r="G1671" t="str">
            <v>BU-907</v>
          </cell>
          <cell r="H1671" t="str">
            <v>ERMI / SIRMI</v>
          </cell>
          <cell r="I1671" t="str">
            <v>ERMI/SIRMI</v>
          </cell>
          <cell r="J1671" t="str">
            <v>ERMI / SIRMI GROUP</v>
          </cell>
          <cell r="K1671" t="str">
            <v>CORPORATE</v>
          </cell>
          <cell r="L1671" t="str">
            <v>CORPORATE</v>
          </cell>
        </row>
        <row r="1672">
          <cell r="A1672" t="str">
            <v>PA3</v>
          </cell>
          <cell r="B1672" t="str">
            <v>PA3-10-A-AZ-68O-050</v>
          </cell>
          <cell r="C1672">
            <v>964</v>
          </cell>
          <cell r="D1672">
            <v>7204</v>
          </cell>
          <cell r="F1672" t="str">
            <v>G &amp; H</v>
          </cell>
          <cell r="G1672" t="str">
            <v>BU-907</v>
          </cell>
          <cell r="H1672" t="str">
            <v>ERMI / SIRMI</v>
          </cell>
          <cell r="I1672" t="str">
            <v>ERMI/SIRMI</v>
          </cell>
          <cell r="J1672" t="str">
            <v>ERMI / SIRMI GROUP</v>
          </cell>
          <cell r="K1672" t="str">
            <v>CORPORATE</v>
          </cell>
          <cell r="L1672" t="str">
            <v>CORPORATE</v>
          </cell>
        </row>
        <row r="1673">
          <cell r="A1673" t="str">
            <v>PA4</v>
          </cell>
          <cell r="B1673" t="str">
            <v>PA4-10-A-AZ-68O-050</v>
          </cell>
          <cell r="C1673">
            <v>965</v>
          </cell>
          <cell r="D1673">
            <v>7205</v>
          </cell>
          <cell r="F1673" t="str">
            <v>Pfohl Brothers</v>
          </cell>
          <cell r="G1673" t="str">
            <v>BU-907</v>
          </cell>
          <cell r="H1673" t="str">
            <v>ERMI / SIRMI</v>
          </cell>
          <cell r="I1673" t="str">
            <v>ERMI/SIRMI</v>
          </cell>
          <cell r="J1673" t="str">
            <v>ERMI / SIRMI GROUP</v>
          </cell>
          <cell r="K1673" t="str">
            <v>CORPORATE</v>
          </cell>
          <cell r="L1673" t="str">
            <v>CORPORATE</v>
          </cell>
        </row>
        <row r="1674">
          <cell r="A1674" t="str">
            <v>PA5</v>
          </cell>
          <cell r="B1674" t="str">
            <v>PA5-10-A-AZ-68O-050</v>
          </cell>
          <cell r="C1674">
            <v>966</v>
          </cell>
          <cell r="D1674">
            <v>7206</v>
          </cell>
          <cell r="F1674" t="str">
            <v>Pfohl Brothers Toxic Torts</v>
          </cell>
          <cell r="G1674" t="str">
            <v>BU-907</v>
          </cell>
          <cell r="H1674" t="str">
            <v>ERMI / SIRMI</v>
          </cell>
          <cell r="I1674" t="str">
            <v>ERMI/SIRMI</v>
          </cell>
          <cell r="J1674" t="str">
            <v>ERMI / SIRMI GROUP</v>
          </cell>
          <cell r="K1674" t="str">
            <v>CORPORATE</v>
          </cell>
          <cell r="L1674" t="str">
            <v>CORPORATE</v>
          </cell>
        </row>
        <row r="1675">
          <cell r="A1675" t="str">
            <v>PA6</v>
          </cell>
          <cell r="B1675" t="str">
            <v>PA6-10-A-AZ-68O-050</v>
          </cell>
          <cell r="C1675">
            <v>967</v>
          </cell>
          <cell r="D1675">
            <v>7207</v>
          </cell>
          <cell r="F1675" t="str">
            <v>Miscellaneous/General Legal</v>
          </cell>
          <cell r="G1675" t="str">
            <v>BU-907</v>
          </cell>
          <cell r="H1675" t="str">
            <v>ERMI / SIRMI</v>
          </cell>
          <cell r="I1675" t="str">
            <v>ERMI/SIRMI</v>
          </cell>
          <cell r="J1675" t="str">
            <v>ERMI / SIRMI GROUP</v>
          </cell>
          <cell r="K1675" t="str">
            <v>CORPORATE</v>
          </cell>
          <cell r="L1675" t="str">
            <v>CORPORATE</v>
          </cell>
        </row>
        <row r="1676">
          <cell r="A1676" t="str">
            <v>QA0</v>
          </cell>
          <cell r="B1676" t="str">
            <v>QA0-10-A-AZ-4DO-050</v>
          </cell>
          <cell r="C1676">
            <v>1072</v>
          </cell>
          <cell r="D1676">
            <v>7208</v>
          </cell>
          <cell r="F1676" t="str">
            <v>29th &amp; Mead Site</v>
          </cell>
          <cell r="G1676" t="str">
            <v>BU-907</v>
          </cell>
          <cell r="H1676" t="str">
            <v>ERMI / SIRMI</v>
          </cell>
          <cell r="I1676" t="str">
            <v>ERMI/SIRMI</v>
          </cell>
          <cell r="J1676" t="str">
            <v>ERMI / SIRMI GROUP</v>
          </cell>
          <cell r="K1676" t="str">
            <v>CORPORATE</v>
          </cell>
          <cell r="L1676" t="str">
            <v>CORPORATE</v>
          </cell>
        </row>
        <row r="1677">
          <cell r="A1677" t="str">
            <v>QA1</v>
          </cell>
          <cell r="B1677" t="str">
            <v>QA1-10-A-AZ-4DO-050</v>
          </cell>
          <cell r="C1677">
            <v>1073</v>
          </cell>
          <cell r="D1677">
            <v>7209</v>
          </cell>
          <cell r="F1677" t="str">
            <v>68th &amp; Pulaski Hwy Site</v>
          </cell>
          <cell r="G1677" t="str">
            <v>BU-907</v>
          </cell>
          <cell r="H1677" t="str">
            <v>ERMI / SIRMI</v>
          </cell>
          <cell r="I1677" t="str">
            <v>ERMI/SIRMI</v>
          </cell>
          <cell r="J1677" t="str">
            <v>ERMI / SIRMI GROUP</v>
          </cell>
          <cell r="K1677" t="str">
            <v>CORPORATE</v>
          </cell>
          <cell r="L1677" t="str">
            <v>CORPORATE</v>
          </cell>
        </row>
        <row r="1678">
          <cell r="A1678" t="str">
            <v>QA2</v>
          </cell>
          <cell r="B1678" t="str">
            <v>QA2-10-A-AZ-4DO-050</v>
          </cell>
          <cell r="C1678">
            <v>1074</v>
          </cell>
          <cell r="D1678">
            <v>7210</v>
          </cell>
          <cell r="F1678" t="str">
            <v>Anne Arundel County Landfill</v>
          </cell>
          <cell r="G1678" t="str">
            <v>BU-907</v>
          </cell>
          <cell r="H1678" t="str">
            <v>ERMI / SIRMI</v>
          </cell>
          <cell r="I1678" t="str">
            <v>ERMI/SIRMI</v>
          </cell>
          <cell r="J1678" t="str">
            <v>ERMI / SIRMI GROUP</v>
          </cell>
          <cell r="K1678" t="str">
            <v>CORPORATE</v>
          </cell>
          <cell r="L1678" t="str">
            <v>CORPORATE</v>
          </cell>
        </row>
        <row r="1679">
          <cell r="A1679" t="str">
            <v>QA3</v>
          </cell>
          <cell r="B1679" t="str">
            <v>QA3-10-A-AZ-4DO-050</v>
          </cell>
          <cell r="C1679">
            <v>1075</v>
          </cell>
          <cell r="D1679">
            <v>7211</v>
          </cell>
          <cell r="F1679" t="str">
            <v>Anoka Municipal San. LF</v>
          </cell>
          <cell r="G1679" t="str">
            <v>BU-907</v>
          </cell>
          <cell r="H1679" t="str">
            <v>ERMI / SIRMI</v>
          </cell>
          <cell r="I1679" t="str">
            <v>ERMI/SIRMI</v>
          </cell>
          <cell r="J1679" t="str">
            <v>ERMI / SIRMI GROUP</v>
          </cell>
          <cell r="K1679" t="str">
            <v>CORPORATE</v>
          </cell>
          <cell r="L1679" t="str">
            <v>CORPORATE</v>
          </cell>
        </row>
        <row r="1680">
          <cell r="A1680" t="str">
            <v>QA4</v>
          </cell>
          <cell r="B1680" t="str">
            <v>QA4-10-A-AZ-4DO-050</v>
          </cell>
          <cell r="C1680">
            <v>1076</v>
          </cell>
          <cell r="D1680">
            <v>7212</v>
          </cell>
          <cell r="F1680" t="str">
            <v>Aqua Tech Environmental</v>
          </cell>
          <cell r="G1680" t="str">
            <v>BU-907</v>
          </cell>
          <cell r="H1680" t="str">
            <v>ERMI / SIRMI</v>
          </cell>
          <cell r="I1680" t="str">
            <v>ERMI/SIRMI</v>
          </cell>
          <cell r="J1680" t="str">
            <v>ERMI / SIRMI GROUP</v>
          </cell>
          <cell r="K1680" t="str">
            <v>CORPORATE</v>
          </cell>
          <cell r="L1680" t="str">
            <v>CORPORATE</v>
          </cell>
        </row>
        <row r="1681">
          <cell r="A1681" t="str">
            <v>QA5</v>
          </cell>
          <cell r="B1681" t="str">
            <v>QA5-10-A-AZ-4DO-050</v>
          </cell>
          <cell r="C1681">
            <v>1077</v>
          </cell>
          <cell r="D1681">
            <v>7213</v>
          </cell>
          <cell r="F1681" t="str">
            <v>Auburn Road Landfill</v>
          </cell>
          <cell r="G1681" t="str">
            <v>BU-907</v>
          </cell>
          <cell r="H1681" t="str">
            <v>ERMI / SIRMI</v>
          </cell>
          <cell r="I1681" t="str">
            <v>ERMI/SIRMI</v>
          </cell>
          <cell r="J1681" t="str">
            <v>ERMI / SIRMI GROUP</v>
          </cell>
          <cell r="K1681" t="str">
            <v>CORPORATE</v>
          </cell>
          <cell r="L1681" t="str">
            <v>CORPORATE</v>
          </cell>
        </row>
        <row r="1682">
          <cell r="A1682" t="str">
            <v>QA6</v>
          </cell>
          <cell r="B1682" t="str">
            <v>QA6-10-A-AZ-4DO-050</v>
          </cell>
          <cell r="C1682">
            <v>1078</v>
          </cell>
          <cell r="D1682">
            <v>7214</v>
          </cell>
          <cell r="F1682" t="str">
            <v>Badgett Road Landfill, TN</v>
          </cell>
          <cell r="G1682" t="str">
            <v>BU-907</v>
          </cell>
          <cell r="H1682" t="str">
            <v>ERMI / SIRMI</v>
          </cell>
          <cell r="I1682" t="str">
            <v>ERMI/SIRMI</v>
          </cell>
          <cell r="J1682" t="str">
            <v>ERMI / SIRMI GROUP</v>
          </cell>
          <cell r="K1682" t="str">
            <v>CORPORATE</v>
          </cell>
          <cell r="L1682" t="str">
            <v>CORPORATE</v>
          </cell>
        </row>
        <row r="1683">
          <cell r="A1683" t="str">
            <v>QA7</v>
          </cell>
          <cell r="B1683" t="str">
            <v>QA7-10-A-AZ-4DO-050</v>
          </cell>
          <cell r="C1683">
            <v>1079</v>
          </cell>
          <cell r="D1683">
            <v>7215</v>
          </cell>
          <cell r="F1683" t="str">
            <v>Bailey's Dump, TX</v>
          </cell>
          <cell r="G1683" t="str">
            <v>BU-907</v>
          </cell>
          <cell r="H1683" t="str">
            <v>ERMI / SIRMI</v>
          </cell>
          <cell r="I1683" t="str">
            <v>ERMI/SIRMI</v>
          </cell>
          <cell r="J1683" t="str">
            <v>ERMI / SIRMI GROUP</v>
          </cell>
          <cell r="K1683" t="str">
            <v>CORPORATE</v>
          </cell>
          <cell r="L1683" t="str">
            <v>CORPORATE</v>
          </cell>
        </row>
        <row r="1684">
          <cell r="A1684" t="str">
            <v>QA9</v>
          </cell>
          <cell r="B1684" t="str">
            <v>QA9-10-A-AZ-4DO-050</v>
          </cell>
          <cell r="C1684">
            <v>1081</v>
          </cell>
          <cell r="D1684">
            <v>7216</v>
          </cell>
          <cell r="F1684" t="str">
            <v>Barceloneta Landfill, PR</v>
          </cell>
          <cell r="G1684" t="str">
            <v>BU-907</v>
          </cell>
          <cell r="H1684" t="str">
            <v>ERMI / SIRMI</v>
          </cell>
          <cell r="I1684" t="str">
            <v>ERMI/SIRMI</v>
          </cell>
          <cell r="J1684" t="str">
            <v>ERMI / SIRMI GROUP</v>
          </cell>
          <cell r="K1684" t="str">
            <v>CORPORATE</v>
          </cell>
          <cell r="L1684" t="str">
            <v>CORPORATE</v>
          </cell>
        </row>
        <row r="1685">
          <cell r="A1685" t="str">
            <v>QB0</v>
          </cell>
          <cell r="B1685" t="str">
            <v>QB0-10-A-AZ-4DO-050</v>
          </cell>
          <cell r="C1685">
            <v>1098</v>
          </cell>
          <cell r="D1685">
            <v>7217</v>
          </cell>
          <cell r="F1685" t="str">
            <v>Bartlet Tort, LA</v>
          </cell>
          <cell r="G1685" t="str">
            <v>BU-907</v>
          </cell>
          <cell r="H1685" t="str">
            <v>ERMI / SIRMI</v>
          </cell>
          <cell r="I1685" t="str">
            <v>ERMI/SIRMI</v>
          </cell>
          <cell r="J1685" t="str">
            <v>ERMI / SIRMI GROUP</v>
          </cell>
          <cell r="K1685" t="str">
            <v>CORPORATE</v>
          </cell>
          <cell r="L1685" t="str">
            <v>CORPORATE</v>
          </cell>
        </row>
        <row r="1686">
          <cell r="A1686" t="str">
            <v>QB1</v>
          </cell>
          <cell r="B1686" t="str">
            <v>QB1-10-A-AZ-4DO-050</v>
          </cell>
          <cell r="C1686">
            <v>1099</v>
          </cell>
          <cell r="D1686">
            <v>7218</v>
          </cell>
          <cell r="F1686" t="str">
            <v>Beede Waste Oil Site, MA</v>
          </cell>
          <cell r="G1686" t="str">
            <v>BU-907</v>
          </cell>
          <cell r="H1686" t="str">
            <v>ERMI / SIRMI</v>
          </cell>
          <cell r="I1686" t="str">
            <v>ERMI/SIRMI</v>
          </cell>
          <cell r="J1686" t="str">
            <v>ERMI / SIRMI GROUP</v>
          </cell>
          <cell r="K1686" t="str">
            <v>CORPORATE</v>
          </cell>
          <cell r="L1686" t="str">
            <v>CORPORATE</v>
          </cell>
        </row>
        <row r="1687">
          <cell r="A1687" t="str">
            <v>QB2</v>
          </cell>
          <cell r="B1687" t="str">
            <v>QB2-10-A-AZ-4DO-050</v>
          </cell>
          <cell r="C1687">
            <v>1100</v>
          </cell>
          <cell r="D1687">
            <v>7219</v>
          </cell>
          <cell r="F1687" t="str">
            <v>Belvidere, IL</v>
          </cell>
          <cell r="G1687" t="str">
            <v>BU-907</v>
          </cell>
          <cell r="H1687" t="str">
            <v>ERMI / SIRMI</v>
          </cell>
          <cell r="I1687" t="str">
            <v>ERMI/SIRMI</v>
          </cell>
          <cell r="J1687" t="str">
            <v>ERMI / SIRMI GROUP</v>
          </cell>
          <cell r="K1687" t="str">
            <v>CORPORATE</v>
          </cell>
          <cell r="L1687" t="str">
            <v>CORPORATE</v>
          </cell>
        </row>
        <row r="1688">
          <cell r="A1688" t="str">
            <v>QB3</v>
          </cell>
          <cell r="B1688" t="str">
            <v>QB3-10-A-AZ-4DO-050</v>
          </cell>
          <cell r="C1688">
            <v>1101</v>
          </cell>
          <cell r="D1688">
            <v>7220</v>
          </cell>
          <cell r="F1688" t="str">
            <v>Berks Landfill, PA</v>
          </cell>
          <cell r="G1688" t="str">
            <v>BU-907</v>
          </cell>
          <cell r="H1688" t="str">
            <v>ERMI / SIRMI</v>
          </cell>
          <cell r="I1688" t="str">
            <v>ERMI/SIRMI</v>
          </cell>
          <cell r="J1688" t="str">
            <v>ERMI / SIRMI GROUP</v>
          </cell>
          <cell r="K1688" t="str">
            <v>CORPORATE</v>
          </cell>
          <cell r="L1688" t="str">
            <v>CORPORATE</v>
          </cell>
        </row>
        <row r="1689">
          <cell r="A1689" t="str">
            <v>QB4</v>
          </cell>
          <cell r="B1689" t="str">
            <v>QB4-10-A-AZ-4DO-050</v>
          </cell>
          <cell r="C1689">
            <v>1102</v>
          </cell>
          <cell r="D1689">
            <v>7221</v>
          </cell>
          <cell r="F1689" t="str">
            <v>Bonus (MIG/DeWane)LF, IL</v>
          </cell>
          <cell r="G1689" t="str">
            <v>BU-907</v>
          </cell>
          <cell r="H1689" t="str">
            <v>ERMI / SIRMI</v>
          </cell>
          <cell r="I1689" t="str">
            <v>ERMI/SIRMI</v>
          </cell>
          <cell r="J1689" t="str">
            <v>ERMI / SIRMI GROUP</v>
          </cell>
          <cell r="K1689" t="str">
            <v>CORPORATE</v>
          </cell>
          <cell r="L1689" t="str">
            <v>CORPORATE</v>
          </cell>
        </row>
        <row r="1690">
          <cell r="A1690" t="str">
            <v>QB5</v>
          </cell>
          <cell r="B1690" t="str">
            <v>QB5-10-A-AZ-4DO-050</v>
          </cell>
          <cell r="C1690">
            <v>1103</v>
          </cell>
          <cell r="D1690">
            <v>7222</v>
          </cell>
          <cell r="F1690" t="str">
            <v>Brio, TX</v>
          </cell>
          <cell r="G1690" t="str">
            <v>BU-907</v>
          </cell>
          <cell r="H1690" t="str">
            <v>ERMI / SIRMI</v>
          </cell>
          <cell r="I1690" t="str">
            <v>ERMI/SIRMI</v>
          </cell>
          <cell r="J1690" t="str">
            <v>ERMI / SIRMI GROUP</v>
          </cell>
          <cell r="K1690" t="str">
            <v>CORPORATE</v>
          </cell>
          <cell r="L1690" t="str">
            <v>CORPORATE</v>
          </cell>
        </row>
        <row r="1691">
          <cell r="A1691" t="str">
            <v>QB6</v>
          </cell>
          <cell r="B1691" t="str">
            <v>QB6-10-A-AZ-4DO-050</v>
          </cell>
          <cell r="C1691">
            <v>1104</v>
          </cell>
          <cell r="D1691">
            <v>7223</v>
          </cell>
          <cell r="F1691" t="str">
            <v>Brockman LF, IL</v>
          </cell>
          <cell r="G1691" t="str">
            <v>BU-907</v>
          </cell>
          <cell r="H1691" t="str">
            <v>ERMI / SIRMI</v>
          </cell>
          <cell r="I1691" t="str">
            <v>ERMI/SIRMI</v>
          </cell>
          <cell r="J1691" t="str">
            <v>ERMI / SIRMI GROUP</v>
          </cell>
          <cell r="K1691" t="str">
            <v>CORPORATE</v>
          </cell>
          <cell r="L1691" t="str">
            <v>CORPORATE</v>
          </cell>
        </row>
        <row r="1692">
          <cell r="A1692" t="str">
            <v>QB7</v>
          </cell>
          <cell r="B1692" t="str">
            <v>QB7-10-A-AZ-4DO-050</v>
          </cell>
          <cell r="C1692">
            <v>1105</v>
          </cell>
          <cell r="D1692">
            <v>7224</v>
          </cell>
          <cell r="F1692" t="str">
            <v>Brockman LF State Cost Recovry</v>
          </cell>
          <cell r="G1692" t="str">
            <v>BU-907</v>
          </cell>
          <cell r="H1692" t="str">
            <v>ERMI / SIRMI</v>
          </cell>
          <cell r="I1692" t="str">
            <v>ERMI/SIRMI</v>
          </cell>
          <cell r="J1692" t="str">
            <v>ERMI / SIRMI GROUP</v>
          </cell>
          <cell r="K1692" t="str">
            <v>CORPORATE</v>
          </cell>
          <cell r="L1692" t="str">
            <v>CORPORATE</v>
          </cell>
        </row>
        <row r="1693">
          <cell r="A1693" t="str">
            <v>QB8</v>
          </cell>
          <cell r="B1693" t="str">
            <v>QB8-10-A-AZ-4DO-050</v>
          </cell>
          <cell r="C1693">
            <v>1106</v>
          </cell>
          <cell r="D1693">
            <v>7225</v>
          </cell>
          <cell r="F1693" t="str">
            <v>Bush Valley (Harris Dump)LF,PA</v>
          </cell>
          <cell r="G1693" t="str">
            <v>BU-907</v>
          </cell>
          <cell r="H1693" t="str">
            <v>ERMI / SIRMI</v>
          </cell>
          <cell r="I1693" t="str">
            <v>ERMI/SIRMI</v>
          </cell>
          <cell r="J1693" t="str">
            <v>ERMI / SIRMI GROUP</v>
          </cell>
          <cell r="K1693" t="str">
            <v>CORPORATE</v>
          </cell>
          <cell r="L1693" t="str">
            <v>CORPORATE</v>
          </cell>
        </row>
        <row r="1694">
          <cell r="A1694" t="str">
            <v>QB9</v>
          </cell>
          <cell r="B1694" t="str">
            <v>QB9-10-A-AZ-4DO-050</v>
          </cell>
          <cell r="C1694">
            <v>1107</v>
          </cell>
          <cell r="D1694">
            <v>7226</v>
          </cell>
          <cell r="F1694" t="str">
            <v>Butler Tunnel Site,PA</v>
          </cell>
          <cell r="G1694" t="str">
            <v>BU-907</v>
          </cell>
          <cell r="H1694" t="str">
            <v>ERMI / SIRMI</v>
          </cell>
          <cell r="I1694" t="str">
            <v>ERMI/SIRMI</v>
          </cell>
          <cell r="J1694" t="str">
            <v>ERMI / SIRMI GROUP</v>
          </cell>
          <cell r="K1694" t="str">
            <v>CORPORATE</v>
          </cell>
          <cell r="L1694" t="str">
            <v>CORPORATE</v>
          </cell>
        </row>
        <row r="1695">
          <cell r="A1695" t="str">
            <v>QC0</v>
          </cell>
          <cell r="B1695" t="str">
            <v>QC0-10-A-AZ-4DO-050</v>
          </cell>
          <cell r="C1695">
            <v>1108</v>
          </cell>
          <cell r="D1695">
            <v>7227</v>
          </cell>
          <cell r="F1695" t="str">
            <v>CALDWELL TRUCKING CO., NJ</v>
          </cell>
          <cell r="G1695" t="str">
            <v>BU-907</v>
          </cell>
          <cell r="H1695" t="str">
            <v>ERMI / SIRMI</v>
          </cell>
          <cell r="I1695" t="str">
            <v>ERMI/SIRMI</v>
          </cell>
          <cell r="J1695" t="str">
            <v>ERMI / SIRMI GROUP</v>
          </cell>
          <cell r="K1695" t="str">
            <v>CORPORATE</v>
          </cell>
          <cell r="L1695" t="str">
            <v>CORPORATE</v>
          </cell>
        </row>
        <row r="1696">
          <cell r="A1696" t="str">
            <v>QC1</v>
          </cell>
          <cell r="B1696" t="str">
            <v>QC1-10-A-AZ-4DO-050</v>
          </cell>
          <cell r="C1696">
            <v>1109</v>
          </cell>
          <cell r="D1696">
            <v>7228</v>
          </cell>
          <cell r="F1696" t="str">
            <v>Camp Perry LF, OH</v>
          </cell>
          <cell r="G1696" t="str">
            <v>BU-907</v>
          </cell>
          <cell r="H1696" t="str">
            <v>ERMI / SIRMI</v>
          </cell>
          <cell r="I1696" t="str">
            <v>ERMI/SIRMI</v>
          </cell>
          <cell r="J1696" t="str">
            <v>ERMI / SIRMI GROUP</v>
          </cell>
          <cell r="K1696" t="str">
            <v>CORPORATE</v>
          </cell>
          <cell r="L1696" t="str">
            <v>CORPORATE</v>
          </cell>
        </row>
        <row r="1697">
          <cell r="A1697" t="str">
            <v>QC2</v>
          </cell>
          <cell r="B1697" t="str">
            <v>QC2-10-A-AZ-4DO-050</v>
          </cell>
          <cell r="C1697">
            <v>1110</v>
          </cell>
          <cell r="D1697">
            <v>7229</v>
          </cell>
          <cell r="F1697" t="str">
            <v>Casmalia Disposal Site, CA</v>
          </cell>
          <cell r="G1697" t="str">
            <v>BU-907</v>
          </cell>
          <cell r="H1697" t="str">
            <v>ERMI / SIRMI</v>
          </cell>
          <cell r="I1697" t="str">
            <v>ERMI/SIRMI</v>
          </cell>
          <cell r="J1697" t="str">
            <v>ERMI / SIRMI GROUP</v>
          </cell>
          <cell r="K1697" t="str">
            <v>CORPORATE</v>
          </cell>
          <cell r="L1697" t="str">
            <v>CORPORATE</v>
          </cell>
        </row>
        <row r="1698">
          <cell r="A1698" t="str">
            <v>QC3</v>
          </cell>
          <cell r="B1698" t="str">
            <v>QC3-10-A-AZ-4DO-050</v>
          </cell>
          <cell r="C1698">
            <v>1111</v>
          </cell>
          <cell r="D1698">
            <v>7230</v>
          </cell>
          <cell r="F1698" t="str">
            <v>Chemical Control Site, NJ</v>
          </cell>
          <cell r="G1698" t="str">
            <v>BU-907</v>
          </cell>
          <cell r="H1698" t="str">
            <v>ERMI / SIRMI</v>
          </cell>
          <cell r="I1698" t="str">
            <v>ERMI/SIRMI</v>
          </cell>
          <cell r="J1698" t="str">
            <v>ERMI / SIRMI GROUP</v>
          </cell>
          <cell r="K1698" t="str">
            <v>CORPORATE</v>
          </cell>
          <cell r="L1698" t="str">
            <v>CORPORATE</v>
          </cell>
        </row>
        <row r="1699">
          <cell r="A1699" t="str">
            <v>QC4</v>
          </cell>
          <cell r="B1699" t="str">
            <v>QC4-10-A-AZ-4DO-050</v>
          </cell>
          <cell r="C1699">
            <v>1112</v>
          </cell>
          <cell r="D1699">
            <v>7231</v>
          </cell>
          <cell r="F1699" t="str">
            <v>CINNAMINSON, NJ</v>
          </cell>
          <cell r="G1699" t="str">
            <v>BU-907</v>
          </cell>
          <cell r="H1699" t="str">
            <v>ERMI / SIRMI</v>
          </cell>
          <cell r="I1699" t="str">
            <v>ERMI/SIRMI</v>
          </cell>
          <cell r="J1699" t="str">
            <v>ERMI / SIRMI GROUP</v>
          </cell>
          <cell r="K1699" t="str">
            <v>CORPORATE</v>
          </cell>
          <cell r="L1699" t="str">
            <v>CORPORATE</v>
          </cell>
        </row>
        <row r="1700">
          <cell r="A1700" t="str">
            <v>QC5</v>
          </cell>
          <cell r="B1700" t="str">
            <v>QC5-10-A-AZ-4DO-050</v>
          </cell>
          <cell r="C1700">
            <v>1113</v>
          </cell>
          <cell r="D1700">
            <v>7232</v>
          </cell>
          <cell r="F1700" t="str">
            <v>Cleve Reber, LA</v>
          </cell>
          <cell r="G1700" t="str">
            <v>BU-907</v>
          </cell>
          <cell r="H1700" t="str">
            <v>ERMI / SIRMI</v>
          </cell>
          <cell r="I1700" t="str">
            <v>ERMI/SIRMI</v>
          </cell>
          <cell r="J1700" t="str">
            <v>ERMI / SIRMI GROUP</v>
          </cell>
          <cell r="K1700" t="str">
            <v>CORPORATE</v>
          </cell>
          <cell r="L1700" t="str">
            <v>CORPORATE</v>
          </cell>
        </row>
        <row r="1701">
          <cell r="A1701" t="str">
            <v>QC6</v>
          </cell>
          <cell r="B1701" t="str">
            <v>QC6-10-A-AZ-4DO-050</v>
          </cell>
          <cell r="C1701">
            <v>1114</v>
          </cell>
          <cell r="D1701">
            <v>7233</v>
          </cell>
          <cell r="F1701" t="str">
            <v>Coakley Landfill, NH</v>
          </cell>
          <cell r="G1701" t="str">
            <v>BU-907</v>
          </cell>
          <cell r="H1701" t="str">
            <v>ERMI / SIRMI</v>
          </cell>
          <cell r="I1701" t="str">
            <v>ERMI/SIRMI</v>
          </cell>
          <cell r="J1701" t="str">
            <v>ERMI / SIRMI GROUP</v>
          </cell>
          <cell r="K1701" t="str">
            <v>CORPORATE</v>
          </cell>
          <cell r="L1701" t="str">
            <v>CORPORATE</v>
          </cell>
        </row>
        <row r="1702">
          <cell r="A1702" t="str">
            <v>QC7</v>
          </cell>
          <cell r="B1702" t="str">
            <v>QC7-10-A-AZ-4DO-050</v>
          </cell>
          <cell r="C1702">
            <v>1115</v>
          </cell>
          <cell r="D1702">
            <v>7234</v>
          </cell>
          <cell r="F1702" t="str">
            <v>Combe Fill North LF, NJ</v>
          </cell>
          <cell r="G1702" t="str">
            <v>BU-907</v>
          </cell>
          <cell r="H1702" t="str">
            <v>ERMI / SIRMI</v>
          </cell>
          <cell r="I1702" t="str">
            <v>ERMI/SIRMI</v>
          </cell>
          <cell r="J1702" t="str">
            <v>ERMI / SIRMI GROUP</v>
          </cell>
          <cell r="K1702" t="str">
            <v>CORPORATE</v>
          </cell>
          <cell r="L1702" t="str">
            <v>CORPORATE</v>
          </cell>
        </row>
        <row r="1703">
          <cell r="A1703" t="str">
            <v>QC8</v>
          </cell>
          <cell r="B1703" t="str">
            <v>QC8-10-A-AZ-4DO-050</v>
          </cell>
          <cell r="C1703">
            <v>1116</v>
          </cell>
          <cell r="D1703">
            <v>7235</v>
          </cell>
          <cell r="F1703" t="str">
            <v>COMBE FILL SOUTH LF, NJ</v>
          </cell>
          <cell r="G1703" t="str">
            <v>BU-907</v>
          </cell>
          <cell r="H1703" t="str">
            <v>ERMI / SIRMI</v>
          </cell>
          <cell r="I1703" t="str">
            <v>ERMI/SIRMI</v>
          </cell>
          <cell r="J1703" t="str">
            <v>ERMI / SIRMI GROUP</v>
          </cell>
          <cell r="K1703" t="str">
            <v>CORPORATE</v>
          </cell>
          <cell r="L1703" t="str">
            <v>CORPORATE</v>
          </cell>
        </row>
        <row r="1704">
          <cell r="A1704" t="str">
            <v>QC9</v>
          </cell>
          <cell r="B1704" t="str">
            <v>QC9-10-A-AZ-4DO-050</v>
          </cell>
          <cell r="C1704">
            <v>1117</v>
          </cell>
          <cell r="D1704">
            <v>7236</v>
          </cell>
          <cell r="F1704" t="str">
            <v>Combustion Inc. LA</v>
          </cell>
          <cell r="G1704" t="str">
            <v>BU-907</v>
          </cell>
          <cell r="H1704" t="str">
            <v>ERMI / SIRMI</v>
          </cell>
          <cell r="I1704" t="str">
            <v>ERMI/SIRMI</v>
          </cell>
          <cell r="J1704" t="str">
            <v>ERMI / SIRMI GROUP</v>
          </cell>
          <cell r="K1704" t="str">
            <v>CORPORATE</v>
          </cell>
          <cell r="L1704" t="str">
            <v>CORPORATE</v>
          </cell>
        </row>
        <row r="1705">
          <cell r="A1705" t="str">
            <v>QD0</v>
          </cell>
          <cell r="B1705" t="str">
            <v>QD0-10-A-AZ-4DO-050</v>
          </cell>
          <cell r="C1705">
            <v>1118</v>
          </cell>
          <cell r="D1705">
            <v>7237</v>
          </cell>
          <cell r="F1705" t="str">
            <v>Compass Industries LF, OK</v>
          </cell>
          <cell r="G1705" t="str">
            <v>BU-907</v>
          </cell>
          <cell r="H1705" t="str">
            <v>ERMI / SIRMI</v>
          </cell>
          <cell r="I1705" t="str">
            <v>ERMI/SIRMI</v>
          </cell>
          <cell r="J1705" t="str">
            <v>ERMI / SIRMI GROUP</v>
          </cell>
          <cell r="K1705" t="str">
            <v>CORPORATE</v>
          </cell>
          <cell r="L1705" t="str">
            <v>CORPORATE</v>
          </cell>
        </row>
        <row r="1706">
          <cell r="A1706" t="str">
            <v>QD1</v>
          </cell>
          <cell r="B1706" t="str">
            <v>QD1-10-A-AZ-4DO-050</v>
          </cell>
          <cell r="C1706">
            <v>1119</v>
          </cell>
          <cell r="D1706">
            <v>7238</v>
          </cell>
          <cell r="F1706" t="str">
            <v>Conservation Chemical, IN.</v>
          </cell>
          <cell r="G1706" t="str">
            <v>BU-907</v>
          </cell>
          <cell r="H1706" t="str">
            <v>ERMI / SIRMI</v>
          </cell>
          <cell r="I1706" t="str">
            <v>ERMI/SIRMI</v>
          </cell>
          <cell r="J1706" t="str">
            <v>ERMI / SIRMI GROUP</v>
          </cell>
          <cell r="K1706" t="str">
            <v>CORPORATE</v>
          </cell>
          <cell r="L1706" t="str">
            <v>CORPORATE</v>
          </cell>
        </row>
        <row r="1707">
          <cell r="A1707" t="str">
            <v>QD2</v>
          </cell>
          <cell r="B1707" t="str">
            <v>QD2-10-A-AZ-4DO-050</v>
          </cell>
          <cell r="C1707">
            <v>1120</v>
          </cell>
          <cell r="D1707">
            <v>7239</v>
          </cell>
          <cell r="F1707" t="str">
            <v>County Line LF, OH</v>
          </cell>
          <cell r="G1707" t="str">
            <v>BU-907</v>
          </cell>
          <cell r="H1707" t="str">
            <v>ERMI / SIRMI</v>
          </cell>
          <cell r="I1707" t="str">
            <v>ERMI/SIRMI</v>
          </cell>
          <cell r="J1707" t="str">
            <v>ERMI / SIRMI GROUP</v>
          </cell>
          <cell r="K1707" t="str">
            <v>CORPORATE</v>
          </cell>
          <cell r="L1707" t="str">
            <v>CORPORATE</v>
          </cell>
        </row>
        <row r="1708">
          <cell r="A1708" t="str">
            <v>QD3</v>
          </cell>
          <cell r="B1708" t="str">
            <v>QD3-10-A-AZ-4DO-050</v>
          </cell>
          <cell r="C1708">
            <v>1121</v>
          </cell>
          <cell r="D1708">
            <v>7240</v>
          </cell>
          <cell r="F1708" t="str">
            <v>Crescent Acres Tort,LA</v>
          </cell>
          <cell r="G1708" t="str">
            <v>BU-907</v>
          </cell>
          <cell r="H1708" t="str">
            <v>ERMI / SIRMI</v>
          </cell>
          <cell r="I1708" t="str">
            <v>ERMI/SIRMI</v>
          </cell>
          <cell r="J1708" t="str">
            <v>ERMI / SIRMI GROUP</v>
          </cell>
          <cell r="K1708" t="str">
            <v>CORPORATE</v>
          </cell>
          <cell r="L1708" t="str">
            <v>CORPORATE</v>
          </cell>
        </row>
        <row r="1709">
          <cell r="A1709" t="str">
            <v>QD4</v>
          </cell>
          <cell r="B1709" t="str">
            <v>QD4-10-A-AZ-4DO-050</v>
          </cell>
          <cell r="C1709">
            <v>1122</v>
          </cell>
          <cell r="D1709">
            <v>7241</v>
          </cell>
          <cell r="F1709" t="str">
            <v>Davis Liquid Landfill, RI</v>
          </cell>
          <cell r="G1709" t="str">
            <v>BU-907</v>
          </cell>
          <cell r="H1709" t="str">
            <v>ERMI / SIRMI</v>
          </cell>
          <cell r="I1709" t="str">
            <v>ERMI/SIRMI</v>
          </cell>
          <cell r="J1709" t="str">
            <v>ERMI / SIRMI GROUP</v>
          </cell>
          <cell r="K1709" t="str">
            <v>CORPORATE</v>
          </cell>
          <cell r="L1709" t="str">
            <v>CORPORATE</v>
          </cell>
        </row>
        <row r="1710">
          <cell r="A1710" t="str">
            <v>QD5</v>
          </cell>
          <cell r="B1710" t="str">
            <v>QD5-10-A-AZ-4DO-050</v>
          </cell>
          <cell r="C1710">
            <v>1123</v>
          </cell>
          <cell r="D1710">
            <v>7242</v>
          </cell>
          <cell r="F1710" t="str">
            <v>Doepke Holliday LF, MO</v>
          </cell>
          <cell r="G1710" t="str">
            <v>BU-907</v>
          </cell>
          <cell r="H1710" t="str">
            <v>ERMI / SIRMI</v>
          </cell>
          <cell r="I1710" t="str">
            <v>ERMI/SIRMI</v>
          </cell>
          <cell r="J1710" t="str">
            <v>ERMI / SIRMI GROUP</v>
          </cell>
          <cell r="K1710" t="str">
            <v>CORPORATE</v>
          </cell>
          <cell r="L1710" t="str">
            <v>CORPORATE</v>
          </cell>
        </row>
        <row r="1711">
          <cell r="A1711" t="str">
            <v>QD6</v>
          </cell>
          <cell r="B1711" t="str">
            <v>QD6-10-A-AZ-4DO-050</v>
          </cell>
          <cell r="C1711">
            <v>1124</v>
          </cell>
          <cell r="D1711">
            <v>7243</v>
          </cell>
          <cell r="F1711" t="str">
            <v>Double Eagle Refinery, OK</v>
          </cell>
          <cell r="G1711" t="str">
            <v>BU-907</v>
          </cell>
          <cell r="H1711" t="str">
            <v>ERMI / SIRMI</v>
          </cell>
          <cell r="I1711" t="str">
            <v>ERMI/SIRMI</v>
          </cell>
          <cell r="J1711" t="str">
            <v>ERMI / SIRMI GROUP</v>
          </cell>
          <cell r="K1711" t="str">
            <v>CORPORATE</v>
          </cell>
          <cell r="L1711" t="str">
            <v>CORPORATE</v>
          </cell>
        </row>
        <row r="1712">
          <cell r="A1712" t="str">
            <v>QD7</v>
          </cell>
          <cell r="B1712" t="str">
            <v>QD7-10-A-AZ-4DO-050</v>
          </cell>
          <cell r="C1712">
            <v>1125</v>
          </cell>
          <cell r="D1712">
            <v>7244</v>
          </cell>
          <cell r="F1712" t="str">
            <v>Dover Municipal LF, NH</v>
          </cell>
          <cell r="G1712" t="str">
            <v>BU-907</v>
          </cell>
          <cell r="H1712" t="str">
            <v>ERMI / SIRMI</v>
          </cell>
          <cell r="I1712" t="str">
            <v>ERMI/SIRMI</v>
          </cell>
          <cell r="J1712" t="str">
            <v>ERMI / SIRMI GROUP</v>
          </cell>
          <cell r="K1712" t="str">
            <v>CORPORATE</v>
          </cell>
          <cell r="L1712" t="str">
            <v>CORPORATE</v>
          </cell>
        </row>
        <row r="1713">
          <cell r="A1713" t="str">
            <v>QD8</v>
          </cell>
          <cell r="B1713" t="str">
            <v>QD8-10-A-AZ-4DO-050</v>
          </cell>
          <cell r="C1713">
            <v>1126</v>
          </cell>
          <cell r="D1713">
            <v>7245</v>
          </cell>
          <cell r="F1713" t="str">
            <v>DSI's Lee ST. Facility, MS</v>
          </cell>
          <cell r="G1713" t="str">
            <v>BU-907</v>
          </cell>
          <cell r="H1713" t="str">
            <v>ERMI / SIRMI</v>
          </cell>
          <cell r="I1713" t="str">
            <v>ERMI/SIRMI</v>
          </cell>
          <cell r="J1713" t="str">
            <v>ERMI / SIRMI GROUP</v>
          </cell>
          <cell r="K1713" t="str">
            <v>CORPORATE</v>
          </cell>
          <cell r="L1713" t="str">
            <v>CORPORATE</v>
          </cell>
        </row>
        <row r="1714">
          <cell r="A1714" t="str">
            <v>QD9</v>
          </cell>
          <cell r="B1714" t="str">
            <v>QD9-10-A-AZ-4DO-050</v>
          </cell>
          <cell r="C1714">
            <v>1127</v>
          </cell>
          <cell r="D1714">
            <v>7246</v>
          </cell>
          <cell r="F1714" t="str">
            <v>Dura LF, OH</v>
          </cell>
          <cell r="G1714" t="str">
            <v>BU-907</v>
          </cell>
          <cell r="H1714" t="str">
            <v>ERMI / SIRMI</v>
          </cell>
          <cell r="I1714" t="str">
            <v>ERMI/SIRMI</v>
          </cell>
          <cell r="J1714" t="str">
            <v>ERMI / SIRMI GROUP</v>
          </cell>
          <cell r="K1714" t="str">
            <v>CORPORATE</v>
          </cell>
          <cell r="L1714" t="str">
            <v>CORPORATE</v>
          </cell>
        </row>
        <row r="1715">
          <cell r="A1715" t="str">
            <v>QE1</v>
          </cell>
          <cell r="B1715" t="str">
            <v>QE1-10-A-AZ-4DO-050</v>
          </cell>
          <cell r="C1715">
            <v>1129</v>
          </cell>
          <cell r="D1715">
            <v>7247</v>
          </cell>
          <cell r="F1715" t="str">
            <v>Eastern Chemical Specialties</v>
          </cell>
          <cell r="G1715" t="str">
            <v>BU-907</v>
          </cell>
          <cell r="H1715" t="str">
            <v>ERMI / SIRMI</v>
          </cell>
          <cell r="I1715" t="str">
            <v>ERMI/SIRMI</v>
          </cell>
          <cell r="J1715" t="str">
            <v>ERMI / SIRMI GROUP</v>
          </cell>
          <cell r="K1715" t="str">
            <v>CORPORATE</v>
          </cell>
          <cell r="L1715" t="str">
            <v>CORPORATE</v>
          </cell>
        </row>
        <row r="1716">
          <cell r="A1716" t="str">
            <v>QE2</v>
          </cell>
          <cell r="B1716" t="str">
            <v>QE2-10-A-AZ-4DO-050</v>
          </cell>
          <cell r="C1716">
            <v>1130</v>
          </cell>
          <cell r="D1716">
            <v>7248</v>
          </cell>
          <cell r="F1716" t="str">
            <v>Elgin Salvage, IL</v>
          </cell>
          <cell r="G1716" t="str">
            <v>BU-907</v>
          </cell>
          <cell r="H1716" t="str">
            <v>ERMI / SIRMI</v>
          </cell>
          <cell r="I1716" t="str">
            <v>ERMI/SIRMI</v>
          </cell>
          <cell r="J1716" t="str">
            <v>ERMI / SIRMI GROUP</v>
          </cell>
          <cell r="K1716" t="str">
            <v>CORPORATE</v>
          </cell>
          <cell r="L1716" t="str">
            <v>CORPORATE</v>
          </cell>
        </row>
        <row r="1717">
          <cell r="A1717" t="str">
            <v>QE3</v>
          </cell>
          <cell r="B1717" t="str">
            <v>QE3-10-A-AZ-4DO-050</v>
          </cell>
          <cell r="C1717">
            <v>1131</v>
          </cell>
          <cell r="D1717">
            <v>7249</v>
          </cell>
          <cell r="F1717" t="str">
            <v>Forrest Waste LF, MI</v>
          </cell>
          <cell r="G1717" t="str">
            <v>BU-907</v>
          </cell>
          <cell r="H1717" t="str">
            <v>ERMI / SIRMI</v>
          </cell>
          <cell r="I1717" t="str">
            <v>ERMI/SIRMI</v>
          </cell>
          <cell r="J1717" t="str">
            <v>ERMI / SIRMI GROUP</v>
          </cell>
          <cell r="K1717" t="str">
            <v>CORPORATE</v>
          </cell>
          <cell r="L1717" t="str">
            <v>CORPORATE</v>
          </cell>
        </row>
        <row r="1718">
          <cell r="A1718" t="str">
            <v>QE4</v>
          </cell>
          <cell r="B1718" t="str">
            <v>QE4-10-A-AZ-4DO-050</v>
          </cell>
          <cell r="C1718">
            <v>1132</v>
          </cell>
          <cell r="D1718">
            <v>7250</v>
          </cell>
          <cell r="F1718" t="str">
            <v>Four County LF, IN</v>
          </cell>
          <cell r="G1718" t="str">
            <v>BU-907</v>
          </cell>
          <cell r="H1718" t="str">
            <v>ERMI / SIRMI</v>
          </cell>
          <cell r="I1718" t="str">
            <v>ERMI/SIRMI</v>
          </cell>
          <cell r="J1718" t="str">
            <v>ERMI / SIRMI GROUP</v>
          </cell>
          <cell r="K1718" t="str">
            <v>CORPORATE</v>
          </cell>
          <cell r="L1718" t="str">
            <v>CORPORATE</v>
          </cell>
        </row>
        <row r="1719">
          <cell r="A1719" t="str">
            <v>QE5</v>
          </cell>
          <cell r="B1719" t="str">
            <v>QE5-10-A-AZ-4DO-050</v>
          </cell>
          <cell r="C1719">
            <v>1133</v>
          </cell>
          <cell r="D1719">
            <v>7251</v>
          </cell>
          <cell r="F1719" t="str">
            <v>Fournier Lagoon/Gemme Property</v>
          </cell>
          <cell r="G1719" t="str">
            <v>BU-907</v>
          </cell>
          <cell r="H1719" t="str">
            <v>ERMI / SIRMI</v>
          </cell>
          <cell r="I1719" t="str">
            <v>ERMI/SIRMI</v>
          </cell>
          <cell r="J1719" t="str">
            <v>ERMI / SIRMI GROUP</v>
          </cell>
          <cell r="K1719" t="str">
            <v>CORPORATE</v>
          </cell>
          <cell r="L1719" t="str">
            <v>CORPORATE</v>
          </cell>
        </row>
        <row r="1720">
          <cell r="A1720" t="str">
            <v>QE7</v>
          </cell>
          <cell r="B1720" t="str">
            <v>QE7-10-A-AZ-4DO-050</v>
          </cell>
          <cell r="C1720">
            <v>1135</v>
          </cell>
          <cell r="D1720">
            <v>7252</v>
          </cell>
          <cell r="F1720" t="str">
            <v>G&amp;H LF, MI</v>
          </cell>
          <cell r="G1720" t="str">
            <v>BU-907</v>
          </cell>
          <cell r="H1720" t="str">
            <v>ERMI / SIRMI</v>
          </cell>
          <cell r="I1720" t="str">
            <v>ERMI/SIRMI</v>
          </cell>
          <cell r="J1720" t="str">
            <v>ERMI / SIRMI GROUP</v>
          </cell>
          <cell r="K1720" t="str">
            <v>CORPORATE</v>
          </cell>
          <cell r="L1720" t="str">
            <v>CORPORATE</v>
          </cell>
        </row>
        <row r="1721">
          <cell r="A1721" t="str">
            <v>QE9</v>
          </cell>
          <cell r="B1721" t="str">
            <v>QE9-10-A-AZ-4DO-050</v>
          </cell>
          <cell r="C1721">
            <v>1137</v>
          </cell>
          <cell r="D1721">
            <v>7253</v>
          </cell>
          <cell r="F1721" t="str">
            <v>Global LF, NJ</v>
          </cell>
          <cell r="G1721" t="str">
            <v>BU-907</v>
          </cell>
          <cell r="H1721" t="str">
            <v>ERMI / SIRMI</v>
          </cell>
          <cell r="I1721" t="str">
            <v>ERMI/SIRMI</v>
          </cell>
          <cell r="J1721" t="str">
            <v>ERMI / SIRMI GROUP</v>
          </cell>
          <cell r="K1721" t="str">
            <v>CORPORATE</v>
          </cell>
          <cell r="L1721" t="str">
            <v>CORPORATE</v>
          </cell>
        </row>
        <row r="1722">
          <cell r="A1722" t="str">
            <v>QF0</v>
          </cell>
          <cell r="B1722" t="str">
            <v>QF0-10-A-AZ-4DO-050</v>
          </cell>
          <cell r="C1722">
            <v>1138</v>
          </cell>
          <cell r="D1722">
            <v>7254</v>
          </cell>
          <cell r="F1722" t="str">
            <v>Green River Disposal Site, KY</v>
          </cell>
          <cell r="G1722" t="str">
            <v>BU-907</v>
          </cell>
          <cell r="H1722" t="str">
            <v>ERMI / SIRMI</v>
          </cell>
          <cell r="I1722" t="str">
            <v>ERMI/SIRMI</v>
          </cell>
          <cell r="J1722" t="str">
            <v>ERMI / SIRMI GROUP</v>
          </cell>
          <cell r="K1722" t="str">
            <v>CORPORATE</v>
          </cell>
          <cell r="L1722" t="str">
            <v>CORPORATE</v>
          </cell>
        </row>
        <row r="1723">
          <cell r="A1723" t="str">
            <v>QF2</v>
          </cell>
          <cell r="B1723" t="str">
            <v>QF2-10-A-AZ-4DO-050</v>
          </cell>
          <cell r="C1723">
            <v>1140</v>
          </cell>
          <cell r="D1723">
            <v>7255</v>
          </cell>
          <cell r="F1723" t="str">
            <v>Haverhill Municipal LF, MA</v>
          </cell>
          <cell r="G1723" t="str">
            <v>BU-907</v>
          </cell>
          <cell r="H1723" t="str">
            <v>ERMI / SIRMI</v>
          </cell>
          <cell r="I1723" t="str">
            <v>ERMI/SIRMI</v>
          </cell>
          <cell r="J1723" t="str">
            <v>ERMI / SIRMI GROUP</v>
          </cell>
          <cell r="K1723" t="str">
            <v>CORPORATE</v>
          </cell>
          <cell r="L1723" t="str">
            <v>CORPORATE</v>
          </cell>
        </row>
        <row r="1724">
          <cell r="A1724" t="str">
            <v>QF3</v>
          </cell>
          <cell r="B1724" t="str">
            <v>QF3-10-A-AZ-4DO-050</v>
          </cell>
          <cell r="C1724">
            <v>1141</v>
          </cell>
          <cell r="D1724">
            <v>7256</v>
          </cell>
          <cell r="F1724" t="str">
            <v>Healthways Site, DE</v>
          </cell>
          <cell r="G1724" t="str">
            <v>BU-907</v>
          </cell>
          <cell r="H1724" t="str">
            <v>ERMI / SIRMI</v>
          </cell>
          <cell r="I1724" t="str">
            <v>ERMI/SIRMI</v>
          </cell>
          <cell r="J1724" t="str">
            <v>ERMI / SIRMI GROUP</v>
          </cell>
          <cell r="K1724" t="str">
            <v>CORPORATE</v>
          </cell>
          <cell r="L1724" t="str">
            <v>CORPORATE</v>
          </cell>
        </row>
        <row r="1725">
          <cell r="A1725" t="str">
            <v>QF4</v>
          </cell>
          <cell r="B1725" t="str">
            <v>QF4-10-A-AZ-4DO-050</v>
          </cell>
          <cell r="C1725">
            <v>1142</v>
          </cell>
          <cell r="D1725">
            <v>7257</v>
          </cell>
          <cell r="F1725" t="str">
            <v>Helen Kramer Landfill</v>
          </cell>
          <cell r="G1725" t="str">
            <v>BU-907</v>
          </cell>
          <cell r="H1725" t="str">
            <v>ERMI / SIRMI</v>
          </cell>
          <cell r="I1725" t="str">
            <v>ERMI/SIRMI</v>
          </cell>
          <cell r="J1725" t="str">
            <v>ERMI / SIRMI GROUP</v>
          </cell>
          <cell r="K1725" t="str">
            <v>CORPORATE</v>
          </cell>
          <cell r="L1725" t="str">
            <v>CORPORATE</v>
          </cell>
        </row>
        <row r="1726">
          <cell r="A1726" t="str">
            <v>QF5</v>
          </cell>
          <cell r="B1726" t="str">
            <v>QF5-10-A-AZ-4DO-050</v>
          </cell>
          <cell r="C1726">
            <v>1143</v>
          </cell>
          <cell r="D1726">
            <v>7258</v>
          </cell>
          <cell r="F1726" t="str">
            <v>Helen Kramer LF, NJ</v>
          </cell>
          <cell r="G1726" t="str">
            <v>BU-907</v>
          </cell>
          <cell r="H1726" t="str">
            <v>ERMI / SIRMI</v>
          </cell>
          <cell r="I1726" t="str">
            <v>ERMI/SIRMI</v>
          </cell>
          <cell r="J1726" t="str">
            <v>ERMI / SIRMI GROUP</v>
          </cell>
          <cell r="K1726" t="str">
            <v>CORPORATE</v>
          </cell>
          <cell r="L1726" t="str">
            <v>CORPORATE</v>
          </cell>
        </row>
        <row r="1727">
          <cell r="A1727" t="str">
            <v>QF7</v>
          </cell>
          <cell r="B1727" t="str">
            <v>QF7-10-A-AZ-4DO-050</v>
          </cell>
          <cell r="C1727">
            <v>1145</v>
          </cell>
          <cell r="D1727">
            <v>7259</v>
          </cell>
          <cell r="F1727" t="str">
            <v>Shaffer (Iron Horse Park), MA</v>
          </cell>
          <cell r="G1727" t="str">
            <v>BU-907</v>
          </cell>
          <cell r="H1727" t="str">
            <v>ERMI / SIRMI</v>
          </cell>
          <cell r="I1727" t="str">
            <v>ERMI/SIRMI</v>
          </cell>
          <cell r="J1727" t="str">
            <v>ERMI / SIRMI GROUP</v>
          </cell>
          <cell r="K1727" t="str">
            <v>CORPORATE</v>
          </cell>
          <cell r="L1727" t="str">
            <v>CORPORATE</v>
          </cell>
        </row>
        <row r="1728">
          <cell r="A1728" t="str">
            <v>QF8</v>
          </cell>
          <cell r="B1728" t="str">
            <v>QF8-10-A-AZ-4DO-050</v>
          </cell>
          <cell r="C1728">
            <v>1146</v>
          </cell>
          <cell r="D1728">
            <v>7260</v>
          </cell>
          <cell r="F1728" t="str">
            <v>Iron Works</v>
          </cell>
          <cell r="G1728" t="str">
            <v>BU-907</v>
          </cell>
          <cell r="H1728" t="str">
            <v>ERMI / SIRMI</v>
          </cell>
          <cell r="I1728" t="str">
            <v>ERMI/SIRMI</v>
          </cell>
          <cell r="J1728" t="str">
            <v>ERMI / SIRMI GROUP</v>
          </cell>
          <cell r="K1728" t="str">
            <v>CORPORATE</v>
          </cell>
          <cell r="L1728" t="str">
            <v>CORPORATE</v>
          </cell>
        </row>
        <row r="1729">
          <cell r="A1729" t="str">
            <v>QF9</v>
          </cell>
          <cell r="B1729" t="str">
            <v>QF9-10-A-AZ-4DO-050</v>
          </cell>
          <cell r="C1729">
            <v>1147</v>
          </cell>
          <cell r="D1729">
            <v>7261</v>
          </cell>
          <cell r="F1729" t="str">
            <v>J.I.S. Ind. Service LF, NJ</v>
          </cell>
          <cell r="G1729" t="str">
            <v>BU-907</v>
          </cell>
          <cell r="H1729" t="str">
            <v>ERMI / SIRMI</v>
          </cell>
          <cell r="I1729" t="str">
            <v>ERMI/SIRMI</v>
          </cell>
          <cell r="J1729" t="str">
            <v>ERMI / SIRMI GROUP</v>
          </cell>
          <cell r="K1729" t="str">
            <v>CORPORATE</v>
          </cell>
          <cell r="L1729" t="str">
            <v>CORPORATE</v>
          </cell>
        </row>
        <row r="1730">
          <cell r="A1730" t="str">
            <v>QG0</v>
          </cell>
          <cell r="B1730" t="str">
            <v>QG0-10-A-AZ-4DO-050</v>
          </cell>
          <cell r="C1730">
            <v>1148</v>
          </cell>
          <cell r="D1730">
            <v>7262</v>
          </cell>
          <cell r="F1730" t="str">
            <v>Jack's Creek (Sitkin), PA</v>
          </cell>
          <cell r="G1730" t="str">
            <v>BU-907</v>
          </cell>
          <cell r="H1730" t="str">
            <v>ERMI / SIRMI</v>
          </cell>
          <cell r="I1730" t="str">
            <v>ERMI/SIRMI</v>
          </cell>
          <cell r="J1730" t="str">
            <v>ERMI / SIRMI GROUP</v>
          </cell>
          <cell r="K1730" t="str">
            <v>CORPORATE</v>
          </cell>
          <cell r="L1730" t="str">
            <v>CORPORATE</v>
          </cell>
        </row>
        <row r="1731">
          <cell r="A1731" t="str">
            <v>QG1</v>
          </cell>
          <cell r="B1731" t="str">
            <v>QG1-10-A-AZ-4DO-050</v>
          </cell>
          <cell r="C1731">
            <v>1149</v>
          </cell>
          <cell r="D1731">
            <v>7263</v>
          </cell>
          <cell r="F1731" t="str">
            <v>Johnstown LF, NY</v>
          </cell>
          <cell r="G1731" t="str">
            <v>BU-907</v>
          </cell>
          <cell r="H1731" t="str">
            <v>ERMI / SIRMI</v>
          </cell>
          <cell r="I1731" t="str">
            <v>ERMI/SIRMI</v>
          </cell>
          <cell r="J1731" t="str">
            <v>ERMI / SIRMI GROUP</v>
          </cell>
          <cell r="K1731" t="str">
            <v>CORPORATE</v>
          </cell>
          <cell r="L1731" t="str">
            <v>CORPORATE</v>
          </cell>
        </row>
        <row r="1732">
          <cell r="A1732" t="str">
            <v>QG2</v>
          </cell>
          <cell r="B1732" t="str">
            <v>QG2-10-A-AZ-4DO-050</v>
          </cell>
          <cell r="C1732">
            <v>1150</v>
          </cell>
          <cell r="D1732">
            <v>7264</v>
          </cell>
          <cell r="F1732" t="str">
            <v>Juncos LF, PR</v>
          </cell>
          <cell r="G1732" t="str">
            <v>BU-907</v>
          </cell>
          <cell r="H1732" t="str">
            <v>ERMI / SIRMI</v>
          </cell>
          <cell r="I1732" t="str">
            <v>ERMI/SIRMI</v>
          </cell>
          <cell r="J1732" t="str">
            <v>ERMI / SIRMI GROUP</v>
          </cell>
          <cell r="K1732" t="str">
            <v>CORPORATE</v>
          </cell>
          <cell r="L1732" t="str">
            <v>CORPORATE</v>
          </cell>
        </row>
        <row r="1733">
          <cell r="A1733" t="str">
            <v>QG3</v>
          </cell>
          <cell r="B1733" t="str">
            <v>QG3-10-A-AZ-4DO-050</v>
          </cell>
          <cell r="C1733">
            <v>1151</v>
          </cell>
          <cell r="D1733">
            <v>7265</v>
          </cell>
          <cell r="F1733" t="str">
            <v>Kane &amp; Lombard St. MD.</v>
          </cell>
          <cell r="G1733" t="str">
            <v>BU-907</v>
          </cell>
          <cell r="H1733" t="str">
            <v>ERMI / SIRMI</v>
          </cell>
          <cell r="I1733" t="str">
            <v>ERMI/SIRMI</v>
          </cell>
          <cell r="J1733" t="str">
            <v>ERMI / SIRMI GROUP</v>
          </cell>
          <cell r="K1733" t="str">
            <v>CORPORATE</v>
          </cell>
          <cell r="L1733" t="str">
            <v>CORPORATE</v>
          </cell>
        </row>
        <row r="1734">
          <cell r="A1734" t="str">
            <v>QG4</v>
          </cell>
          <cell r="B1734" t="str">
            <v>QG4-10-A-AZ-4DO-050</v>
          </cell>
          <cell r="C1734">
            <v>1152</v>
          </cell>
          <cell r="D1734">
            <v>7266</v>
          </cell>
          <cell r="F1734" t="str">
            <v>Kent County LF (Houston LF),DE</v>
          </cell>
          <cell r="G1734" t="str">
            <v>BU-907</v>
          </cell>
          <cell r="H1734" t="str">
            <v>ERMI / SIRMI</v>
          </cell>
          <cell r="I1734" t="str">
            <v>ERMI/SIRMI</v>
          </cell>
          <cell r="J1734" t="str">
            <v>ERMI / SIRMI GROUP</v>
          </cell>
          <cell r="K1734" t="str">
            <v>CORPORATE</v>
          </cell>
          <cell r="L1734" t="str">
            <v>CORPORATE</v>
          </cell>
        </row>
        <row r="1735">
          <cell r="A1735" t="str">
            <v>QG5</v>
          </cell>
          <cell r="B1735" t="str">
            <v>QG5-10-A-AZ-4DO-050</v>
          </cell>
          <cell r="C1735">
            <v>1153</v>
          </cell>
          <cell r="D1735">
            <v>7267</v>
          </cell>
          <cell r="F1735" t="str">
            <v>Kin-Buc LF(Transtech), NJ</v>
          </cell>
          <cell r="G1735" t="str">
            <v>BU-907</v>
          </cell>
          <cell r="H1735" t="str">
            <v>ERMI / SIRMI</v>
          </cell>
          <cell r="I1735" t="str">
            <v>ERMI/SIRMI</v>
          </cell>
          <cell r="J1735" t="str">
            <v>ERMI / SIRMI GROUP</v>
          </cell>
          <cell r="K1735" t="str">
            <v>CORPORATE</v>
          </cell>
          <cell r="L1735" t="str">
            <v>CORPORATE</v>
          </cell>
        </row>
        <row r="1736">
          <cell r="A1736" t="str">
            <v>QG6</v>
          </cell>
          <cell r="B1736" t="str">
            <v>QG6-10-A-AZ-4DO-050</v>
          </cell>
          <cell r="C1736">
            <v>1154</v>
          </cell>
          <cell r="D1736">
            <v>7268</v>
          </cell>
          <cell r="F1736" t="str">
            <v>Kings Road Site, OH</v>
          </cell>
          <cell r="G1736" t="str">
            <v>BU-907</v>
          </cell>
          <cell r="H1736" t="str">
            <v>ERMI / SIRMI</v>
          </cell>
          <cell r="I1736" t="str">
            <v>ERMI/SIRMI</v>
          </cell>
          <cell r="J1736" t="str">
            <v>ERMI / SIRMI GROUP</v>
          </cell>
          <cell r="K1736" t="str">
            <v>CORPORATE</v>
          </cell>
          <cell r="L1736" t="str">
            <v>CORPORATE</v>
          </cell>
        </row>
        <row r="1737">
          <cell r="A1737" t="str">
            <v>QG7</v>
          </cell>
          <cell r="B1737" t="str">
            <v>QG7-10-A-AZ-4DO-050</v>
          </cell>
          <cell r="C1737">
            <v>1155</v>
          </cell>
          <cell r="D1737">
            <v>7269</v>
          </cell>
          <cell r="F1737" t="str">
            <v>Krejci Dump Site, OH</v>
          </cell>
          <cell r="G1737" t="str">
            <v>BU-907</v>
          </cell>
          <cell r="H1737" t="str">
            <v>ERMI / SIRMI</v>
          </cell>
          <cell r="I1737" t="str">
            <v>ERMI/SIRMI</v>
          </cell>
          <cell r="J1737" t="str">
            <v>ERMI / SIRMI GROUP</v>
          </cell>
          <cell r="K1737" t="str">
            <v>CORPORATE</v>
          </cell>
          <cell r="L1737" t="str">
            <v>CORPORATE</v>
          </cell>
        </row>
        <row r="1738">
          <cell r="A1738" t="str">
            <v>QG8</v>
          </cell>
          <cell r="B1738" t="str">
            <v>QG8-10-A-AZ-4DO-050</v>
          </cell>
          <cell r="C1738">
            <v>1156</v>
          </cell>
          <cell r="D1738">
            <v>7270</v>
          </cell>
          <cell r="F1738" t="str">
            <v>Landsburg Mine, WA</v>
          </cell>
          <cell r="G1738" t="str">
            <v>BU-907</v>
          </cell>
          <cell r="H1738" t="str">
            <v>ERMI / SIRMI</v>
          </cell>
          <cell r="I1738" t="str">
            <v>ERMI/SIRMI</v>
          </cell>
          <cell r="J1738" t="str">
            <v>ERMI / SIRMI GROUP</v>
          </cell>
          <cell r="K1738" t="str">
            <v>CORPORATE</v>
          </cell>
          <cell r="L1738" t="str">
            <v>CORPORATE</v>
          </cell>
        </row>
        <row r="1739">
          <cell r="A1739" t="str">
            <v>QG9</v>
          </cell>
          <cell r="B1739" t="str">
            <v>QG9-10-A-AZ-4DO-050</v>
          </cell>
          <cell r="C1739">
            <v>1157</v>
          </cell>
          <cell r="D1739">
            <v>7271</v>
          </cell>
          <cell r="F1739" t="str">
            <v>Laskin Waste Oil, OH</v>
          </cell>
          <cell r="G1739" t="str">
            <v>BU-907</v>
          </cell>
          <cell r="H1739" t="str">
            <v>ERMI / SIRMI</v>
          </cell>
          <cell r="I1739" t="str">
            <v>ERMI/SIRMI</v>
          </cell>
          <cell r="J1739" t="str">
            <v>ERMI / SIRMI GROUP</v>
          </cell>
          <cell r="K1739" t="str">
            <v>CORPORATE</v>
          </cell>
          <cell r="L1739" t="str">
            <v>CORPORATE</v>
          </cell>
        </row>
        <row r="1740">
          <cell r="A1740" t="str">
            <v>QH0</v>
          </cell>
          <cell r="B1740" t="str">
            <v>QH0-10-A-AZ-4DO-050</v>
          </cell>
          <cell r="C1740">
            <v>1158</v>
          </cell>
          <cell r="D1740">
            <v>7272</v>
          </cell>
          <cell r="F1740" t="str">
            <v>Lenz Oil, IL</v>
          </cell>
          <cell r="G1740" t="str">
            <v>BU-907</v>
          </cell>
          <cell r="H1740" t="str">
            <v>ERMI / SIRMI</v>
          </cell>
          <cell r="I1740" t="str">
            <v>ERMI/SIRMI</v>
          </cell>
          <cell r="J1740" t="str">
            <v>ERMI / SIRMI GROUP</v>
          </cell>
          <cell r="K1740" t="str">
            <v>CORPORATE</v>
          </cell>
          <cell r="L1740" t="str">
            <v>CORPORATE</v>
          </cell>
        </row>
        <row r="1741">
          <cell r="A1741" t="str">
            <v>QH1</v>
          </cell>
          <cell r="B1741" t="str">
            <v>QH1-10-A-AZ-4DO-050</v>
          </cell>
          <cell r="C1741">
            <v>1159</v>
          </cell>
          <cell r="D1741">
            <v>7273</v>
          </cell>
          <cell r="F1741" t="str">
            <v>Livingston Tort, LA</v>
          </cell>
          <cell r="G1741" t="str">
            <v>BU-907</v>
          </cell>
          <cell r="H1741" t="str">
            <v>ERMI / SIRMI</v>
          </cell>
          <cell r="I1741" t="str">
            <v>ERMI/SIRMI</v>
          </cell>
          <cell r="J1741" t="str">
            <v>ERMI / SIRMI GROUP</v>
          </cell>
          <cell r="K1741" t="str">
            <v>CORPORATE</v>
          </cell>
          <cell r="L1741" t="str">
            <v>CORPORATE</v>
          </cell>
        </row>
        <row r="1742">
          <cell r="A1742" t="str">
            <v>QH2</v>
          </cell>
          <cell r="B1742" t="str">
            <v>QH2-10-A-AZ-4DO-050</v>
          </cell>
          <cell r="C1742">
            <v>1160</v>
          </cell>
          <cell r="D1742">
            <v>7274</v>
          </cell>
          <cell r="F1742" t="str">
            <v>Lone Pine LF, NJ</v>
          </cell>
          <cell r="G1742" t="str">
            <v>BU-907</v>
          </cell>
          <cell r="H1742" t="str">
            <v>ERMI / SIRMI</v>
          </cell>
          <cell r="I1742" t="str">
            <v>ERMI/SIRMI</v>
          </cell>
          <cell r="J1742" t="str">
            <v>ERMI / SIRMI GROUP</v>
          </cell>
          <cell r="K1742" t="str">
            <v>CORPORATE</v>
          </cell>
          <cell r="L1742" t="str">
            <v>CORPORATE</v>
          </cell>
        </row>
        <row r="1743">
          <cell r="A1743" t="str">
            <v>QH3</v>
          </cell>
          <cell r="B1743" t="str">
            <v>QH3-10-A-AZ-4DO-050</v>
          </cell>
          <cell r="C1743">
            <v>1161</v>
          </cell>
          <cell r="D1743">
            <v>7275</v>
          </cell>
          <cell r="F1743" t="str">
            <v>Maintech (Old Ferry Rd.) TX</v>
          </cell>
          <cell r="G1743" t="str">
            <v>BU-907</v>
          </cell>
          <cell r="H1743" t="str">
            <v>ERMI / SIRMI</v>
          </cell>
          <cell r="I1743" t="str">
            <v>ERMI/SIRMI</v>
          </cell>
          <cell r="J1743" t="str">
            <v>ERMI / SIRMI GROUP</v>
          </cell>
          <cell r="K1743" t="str">
            <v>CORPORATE</v>
          </cell>
          <cell r="L1743" t="str">
            <v>CORPORATE</v>
          </cell>
        </row>
        <row r="1744">
          <cell r="A1744" t="str">
            <v>QH4</v>
          </cell>
          <cell r="B1744" t="str">
            <v>QH4-10-A-AZ-4DO-050</v>
          </cell>
          <cell r="C1744">
            <v>1162</v>
          </cell>
          <cell r="D1744">
            <v>7276</v>
          </cell>
          <cell r="F1744" t="str">
            <v>Marshall/Boulder, Co</v>
          </cell>
          <cell r="G1744" t="str">
            <v>BU-907</v>
          </cell>
          <cell r="H1744" t="str">
            <v>ERMI / SIRMI</v>
          </cell>
          <cell r="I1744" t="str">
            <v>ERMI/SIRMI</v>
          </cell>
          <cell r="J1744" t="str">
            <v>ERMI / SIRMI GROUP</v>
          </cell>
          <cell r="K1744" t="str">
            <v>CORPORATE</v>
          </cell>
          <cell r="L1744" t="str">
            <v>CORPORATE</v>
          </cell>
        </row>
        <row r="1745">
          <cell r="A1745" t="str">
            <v>QH5</v>
          </cell>
          <cell r="B1745" t="str">
            <v>QH5-10-A-AZ-4DO-050</v>
          </cell>
          <cell r="C1745">
            <v>1163</v>
          </cell>
          <cell r="D1745">
            <v>7277</v>
          </cell>
          <cell r="F1745" t="str">
            <v>Mcadoo, PA</v>
          </cell>
          <cell r="G1745" t="str">
            <v>BU-907</v>
          </cell>
          <cell r="H1745" t="str">
            <v>ERMI / SIRMI</v>
          </cell>
          <cell r="I1745" t="str">
            <v>ERMI/SIRMI</v>
          </cell>
          <cell r="J1745" t="str">
            <v>ERMI / SIRMI GROUP</v>
          </cell>
          <cell r="K1745" t="str">
            <v>CORPORATE</v>
          </cell>
          <cell r="L1745" t="str">
            <v>CORPORATE</v>
          </cell>
        </row>
        <row r="1746">
          <cell r="A1746" t="str">
            <v>QH6</v>
          </cell>
          <cell r="B1746" t="str">
            <v>QH6-10-A-AZ-4DO-050</v>
          </cell>
          <cell r="C1746">
            <v>1164</v>
          </cell>
          <cell r="D1746">
            <v>7278</v>
          </cell>
          <cell r="F1746" t="str">
            <v>Metamora LF, MI</v>
          </cell>
          <cell r="G1746" t="str">
            <v>BU-907</v>
          </cell>
          <cell r="H1746" t="str">
            <v>ERMI / SIRMI</v>
          </cell>
          <cell r="I1746" t="str">
            <v>ERMI/SIRMI</v>
          </cell>
          <cell r="J1746" t="str">
            <v>ERMI / SIRMI GROUP</v>
          </cell>
          <cell r="K1746" t="str">
            <v>CORPORATE</v>
          </cell>
          <cell r="L1746" t="str">
            <v>CORPORATE</v>
          </cell>
        </row>
        <row r="1747">
          <cell r="A1747" t="str">
            <v>QH8</v>
          </cell>
          <cell r="B1747" t="str">
            <v>QH8-10-A-AZ-4DO-050</v>
          </cell>
          <cell r="C1747">
            <v>1166</v>
          </cell>
          <cell r="D1747">
            <v>7279</v>
          </cell>
          <cell r="F1747" t="str">
            <v>Old Toth/HillTop LF, OH</v>
          </cell>
          <cell r="G1747" t="str">
            <v>BU-907</v>
          </cell>
          <cell r="H1747" t="str">
            <v>ERMI / SIRMI</v>
          </cell>
          <cell r="I1747" t="str">
            <v>ERMI/SIRMI</v>
          </cell>
          <cell r="J1747" t="str">
            <v>ERMI / SIRMI GROUP</v>
          </cell>
          <cell r="K1747" t="str">
            <v>CORPORATE</v>
          </cell>
          <cell r="L1747" t="str">
            <v>CORPORATE</v>
          </cell>
        </row>
        <row r="1748">
          <cell r="A1748" t="str">
            <v>QH9</v>
          </cell>
          <cell r="B1748" t="str">
            <v>QH9-10-A-AZ-4DO-050</v>
          </cell>
          <cell r="C1748">
            <v>1167</v>
          </cell>
          <cell r="D1748">
            <v>7280</v>
          </cell>
          <cell r="F1748" t="str">
            <v>Peterson/Puritan, NJ</v>
          </cell>
          <cell r="G1748" t="str">
            <v>BU-907</v>
          </cell>
          <cell r="H1748" t="str">
            <v>ERMI / SIRMI</v>
          </cell>
          <cell r="I1748" t="str">
            <v>ERMI/SIRMI</v>
          </cell>
          <cell r="J1748" t="str">
            <v>ERMI / SIRMI GROUP</v>
          </cell>
          <cell r="K1748" t="str">
            <v>CORPORATE</v>
          </cell>
          <cell r="L1748" t="str">
            <v>CORPORATE</v>
          </cell>
        </row>
        <row r="1749">
          <cell r="A1749" t="str">
            <v>QI2</v>
          </cell>
          <cell r="B1749" t="str">
            <v>QI2-10-A-AZ-4DO-050</v>
          </cell>
          <cell r="C1749">
            <v>1169</v>
          </cell>
          <cell r="D1749">
            <v>7281</v>
          </cell>
          <cell r="F1749" t="str">
            <v>Pitt County LF, NC</v>
          </cell>
          <cell r="G1749" t="str">
            <v>BU-907</v>
          </cell>
          <cell r="H1749" t="str">
            <v>ERMI / SIRMI</v>
          </cell>
          <cell r="I1749" t="str">
            <v>ERMI/SIRMI</v>
          </cell>
          <cell r="J1749" t="str">
            <v>ERMI / SIRMI GROUP</v>
          </cell>
          <cell r="K1749" t="str">
            <v>CORPORATE</v>
          </cell>
          <cell r="L1749" t="str">
            <v>CORPORATE</v>
          </cell>
        </row>
        <row r="1750">
          <cell r="A1750" t="str">
            <v>QI3</v>
          </cell>
          <cell r="B1750" t="str">
            <v>QI3-10-A-AZ-4DO-050</v>
          </cell>
          <cell r="C1750">
            <v>1170</v>
          </cell>
          <cell r="D1750">
            <v>7282</v>
          </cell>
          <cell r="F1750" t="str">
            <v>PJP LF, NJ</v>
          </cell>
          <cell r="G1750" t="str">
            <v>BU-907</v>
          </cell>
          <cell r="H1750" t="str">
            <v>ERMI / SIRMI</v>
          </cell>
          <cell r="I1750" t="str">
            <v>ERMI/SIRMI</v>
          </cell>
          <cell r="J1750" t="str">
            <v>ERMI / SIRMI GROUP</v>
          </cell>
          <cell r="K1750" t="str">
            <v>CORPORATE</v>
          </cell>
          <cell r="L1750" t="str">
            <v>CORPORATE</v>
          </cell>
        </row>
        <row r="1751">
          <cell r="A1751" t="str">
            <v>QI4</v>
          </cell>
          <cell r="B1751" t="str">
            <v>QI4-10-A-AZ-4DO-050</v>
          </cell>
          <cell r="C1751">
            <v>1171</v>
          </cell>
          <cell r="D1751">
            <v>7283</v>
          </cell>
          <cell r="F1751" t="str">
            <v>Pristine, OH</v>
          </cell>
          <cell r="G1751" t="str">
            <v>BU-907</v>
          </cell>
          <cell r="H1751" t="str">
            <v>ERMI / SIRMI</v>
          </cell>
          <cell r="I1751" t="str">
            <v>ERMI/SIRMI</v>
          </cell>
          <cell r="J1751" t="str">
            <v>ERMI / SIRMI GROUP</v>
          </cell>
          <cell r="K1751" t="str">
            <v>CORPORATE</v>
          </cell>
          <cell r="L1751" t="str">
            <v>CORPORATE</v>
          </cell>
        </row>
        <row r="1752">
          <cell r="A1752" t="str">
            <v>QI5</v>
          </cell>
          <cell r="B1752" t="str">
            <v>QI5-10-A-AZ-4DO-050</v>
          </cell>
          <cell r="C1752">
            <v>1172</v>
          </cell>
          <cell r="D1752">
            <v>7284</v>
          </cell>
          <cell r="F1752" t="str">
            <v>Quanta Resources, NJ</v>
          </cell>
          <cell r="G1752" t="str">
            <v>BU-907</v>
          </cell>
          <cell r="H1752" t="str">
            <v>ERMI / SIRMI</v>
          </cell>
          <cell r="I1752" t="str">
            <v>ERMI/SIRMI</v>
          </cell>
          <cell r="J1752" t="str">
            <v>ERMI / SIRMI GROUP</v>
          </cell>
          <cell r="K1752" t="str">
            <v>CORPORATE</v>
          </cell>
          <cell r="L1752" t="str">
            <v>CORPORATE</v>
          </cell>
        </row>
        <row r="1753">
          <cell r="A1753" t="str">
            <v>QI6</v>
          </cell>
          <cell r="B1753" t="str">
            <v>QI6-10-A-AZ-4DO-050</v>
          </cell>
          <cell r="C1753">
            <v>1173</v>
          </cell>
          <cell r="D1753">
            <v>7285</v>
          </cell>
          <cell r="F1753" t="str">
            <v>Quincy Municipal LF, IL</v>
          </cell>
          <cell r="G1753" t="str">
            <v>BU-907</v>
          </cell>
          <cell r="H1753" t="str">
            <v>ERMI / SIRMI</v>
          </cell>
          <cell r="I1753" t="str">
            <v>ERMI/SIRMI</v>
          </cell>
          <cell r="J1753" t="str">
            <v>ERMI / SIRMI GROUP</v>
          </cell>
          <cell r="K1753" t="str">
            <v>CORPORATE</v>
          </cell>
          <cell r="L1753" t="str">
            <v>CORPORATE</v>
          </cell>
        </row>
        <row r="1754">
          <cell r="A1754" t="str">
            <v>QI7</v>
          </cell>
          <cell r="B1754" t="str">
            <v>QI7-10-A-AZ-4DO-050</v>
          </cell>
          <cell r="C1754">
            <v>1174</v>
          </cell>
          <cell r="D1754">
            <v>7286</v>
          </cell>
          <cell r="F1754" t="str">
            <v>Ramp Industries Site, Co</v>
          </cell>
          <cell r="G1754" t="str">
            <v>BU-907</v>
          </cell>
          <cell r="H1754" t="str">
            <v>ERMI / SIRMI</v>
          </cell>
          <cell r="I1754" t="str">
            <v>ERMI/SIRMI</v>
          </cell>
          <cell r="J1754" t="str">
            <v>ERMI / SIRMI GROUP</v>
          </cell>
          <cell r="K1754" t="str">
            <v>CORPORATE</v>
          </cell>
          <cell r="L1754" t="str">
            <v>CORPORATE</v>
          </cell>
        </row>
        <row r="1755">
          <cell r="A1755" t="str">
            <v>QI9</v>
          </cell>
          <cell r="B1755" t="str">
            <v>QI9-10-A-AZ-4DO-050</v>
          </cell>
          <cell r="C1755">
            <v>1176</v>
          </cell>
          <cell r="D1755">
            <v>7287</v>
          </cell>
          <cell r="F1755" t="str">
            <v>Refuse Hideway LF, WI</v>
          </cell>
          <cell r="G1755" t="str">
            <v>BU-907</v>
          </cell>
          <cell r="H1755" t="str">
            <v>ERMI / SIRMI</v>
          </cell>
          <cell r="I1755" t="str">
            <v>ERMI/SIRMI</v>
          </cell>
          <cell r="J1755" t="str">
            <v>ERMI / SIRMI GROUP</v>
          </cell>
          <cell r="K1755" t="str">
            <v>CORPORATE</v>
          </cell>
          <cell r="L1755" t="str">
            <v>CORPORATE</v>
          </cell>
        </row>
        <row r="1756">
          <cell r="A1756" t="str">
            <v>QJ0</v>
          </cell>
          <cell r="B1756" t="str">
            <v>QJ0-10-A-AZ-4DO-050</v>
          </cell>
          <cell r="C1756">
            <v>1177</v>
          </cell>
          <cell r="D1756">
            <v>7288</v>
          </cell>
          <cell r="F1756" t="str">
            <v>Rice Lake LF, WI</v>
          </cell>
          <cell r="G1756" t="str">
            <v>BU-907</v>
          </cell>
          <cell r="H1756" t="str">
            <v>ERMI / SIRMI</v>
          </cell>
          <cell r="I1756" t="str">
            <v>ERMI/SIRMI</v>
          </cell>
          <cell r="J1756" t="str">
            <v>ERMI / SIRMI GROUP</v>
          </cell>
          <cell r="K1756" t="str">
            <v>CORPORATE</v>
          </cell>
          <cell r="L1756" t="str">
            <v>CORPORATE</v>
          </cell>
        </row>
        <row r="1757">
          <cell r="A1757" t="str">
            <v>QJ1</v>
          </cell>
          <cell r="B1757" t="str">
            <v>QJ1-10-A-AZ-4DO-050</v>
          </cell>
          <cell r="C1757">
            <v>1178</v>
          </cell>
          <cell r="D1757">
            <v>7289</v>
          </cell>
          <cell r="F1757" t="str">
            <v>River Road LF, PA</v>
          </cell>
          <cell r="G1757" t="str">
            <v>BU-907</v>
          </cell>
          <cell r="H1757" t="str">
            <v>ERMI / SIRMI</v>
          </cell>
          <cell r="I1757" t="str">
            <v>ERMI/SIRMI</v>
          </cell>
          <cell r="J1757" t="str">
            <v>ERMI / SIRMI GROUP</v>
          </cell>
          <cell r="K1757" t="str">
            <v>CORPORATE</v>
          </cell>
          <cell r="L1757" t="str">
            <v>CORPORATE</v>
          </cell>
        </row>
        <row r="1758">
          <cell r="A1758" t="str">
            <v>QJ4</v>
          </cell>
          <cell r="B1758" t="str">
            <v>QJ4-10-A-AZ-4DO-050</v>
          </cell>
          <cell r="C1758">
            <v>1181</v>
          </cell>
          <cell r="D1758">
            <v>7290</v>
          </cell>
          <cell r="F1758" t="str">
            <v>San Gabriel Basin (Azusa), CA</v>
          </cell>
          <cell r="G1758" t="str">
            <v>BU-907</v>
          </cell>
          <cell r="H1758" t="str">
            <v>ERMI / SIRMI</v>
          </cell>
          <cell r="I1758" t="str">
            <v>ERMI/SIRMI</v>
          </cell>
          <cell r="J1758" t="str">
            <v>ERMI / SIRMI GROUP</v>
          </cell>
          <cell r="K1758" t="str">
            <v>CORPORATE</v>
          </cell>
          <cell r="L1758" t="str">
            <v>CORPORATE</v>
          </cell>
        </row>
        <row r="1759">
          <cell r="A1759" t="str">
            <v>QJ5</v>
          </cell>
          <cell r="B1759" t="str">
            <v>QJ5-10-A-AZ-4DO-050</v>
          </cell>
          <cell r="C1759">
            <v>1182</v>
          </cell>
          <cell r="D1759">
            <v>7291</v>
          </cell>
          <cell r="F1759" t="str">
            <v>Sauget LF Sites, IL</v>
          </cell>
          <cell r="G1759" t="str">
            <v>BU-907</v>
          </cell>
          <cell r="H1759" t="str">
            <v>ERMI / SIRMI</v>
          </cell>
          <cell r="I1759" t="str">
            <v>ERMI/SIRMI</v>
          </cell>
          <cell r="J1759" t="str">
            <v>ERMI / SIRMI GROUP</v>
          </cell>
          <cell r="K1759" t="str">
            <v>CORPORATE</v>
          </cell>
          <cell r="L1759" t="str">
            <v>CORPORATE</v>
          </cell>
        </row>
        <row r="1760">
          <cell r="A1760" t="str">
            <v>QJ6</v>
          </cell>
          <cell r="B1760" t="str">
            <v>QJ6-10-A-AZ-4DO-050</v>
          </cell>
          <cell r="C1760">
            <v>1183</v>
          </cell>
          <cell r="D1760">
            <v>7292</v>
          </cell>
          <cell r="F1760" t="str">
            <v>Sharkey LF, NJ</v>
          </cell>
          <cell r="G1760" t="str">
            <v>BU-907</v>
          </cell>
          <cell r="H1760" t="str">
            <v>ERMI / SIRMI</v>
          </cell>
          <cell r="I1760" t="str">
            <v>ERMI/SIRMI</v>
          </cell>
          <cell r="J1760" t="str">
            <v>ERMI / SIRMI GROUP</v>
          </cell>
          <cell r="K1760" t="str">
            <v>CORPORATE</v>
          </cell>
          <cell r="L1760" t="str">
            <v>CORPORATE</v>
          </cell>
        </row>
        <row r="1761">
          <cell r="A1761" t="str">
            <v>QJ7</v>
          </cell>
          <cell r="B1761" t="str">
            <v>QJ7-10-A-AZ-4DO-050</v>
          </cell>
          <cell r="C1761">
            <v>1184</v>
          </cell>
          <cell r="D1761">
            <v>7293</v>
          </cell>
          <cell r="F1761" t="str">
            <v>Shelby County, TN</v>
          </cell>
          <cell r="G1761" t="str">
            <v>BU-907</v>
          </cell>
          <cell r="H1761" t="str">
            <v>ERMI / SIRMI</v>
          </cell>
          <cell r="I1761" t="str">
            <v>ERMI/SIRMI</v>
          </cell>
          <cell r="J1761" t="str">
            <v>ERMI / SIRMI GROUP</v>
          </cell>
          <cell r="K1761" t="str">
            <v>CORPORATE</v>
          </cell>
          <cell r="L1761" t="str">
            <v>CORPORATE</v>
          </cell>
        </row>
        <row r="1762">
          <cell r="A1762" t="str">
            <v>QJ8</v>
          </cell>
          <cell r="B1762" t="str">
            <v>QJ8-10-A-AZ-4DO-050</v>
          </cell>
          <cell r="C1762">
            <v>1185</v>
          </cell>
          <cell r="D1762">
            <v>7294</v>
          </cell>
          <cell r="F1762" t="str">
            <v>Shockley/Beacon Rd Groce , SC</v>
          </cell>
          <cell r="G1762" t="str">
            <v>BU-907</v>
          </cell>
          <cell r="H1762" t="str">
            <v>ERMI / SIRMI</v>
          </cell>
          <cell r="I1762" t="str">
            <v>ERMI/SIRMI</v>
          </cell>
          <cell r="J1762" t="str">
            <v>ERMI / SIRMI GROUP</v>
          </cell>
          <cell r="K1762" t="str">
            <v>CORPORATE</v>
          </cell>
          <cell r="L1762" t="str">
            <v>CORPORATE</v>
          </cell>
        </row>
        <row r="1763">
          <cell r="A1763" t="str">
            <v>QJ9</v>
          </cell>
          <cell r="B1763" t="str">
            <v>QJ9-10-A-AZ-4DO-050</v>
          </cell>
          <cell r="C1763">
            <v>1186</v>
          </cell>
          <cell r="D1763">
            <v>7295</v>
          </cell>
          <cell r="F1763" t="str">
            <v>Sinton Tort, TX Q9900.2467</v>
          </cell>
          <cell r="G1763" t="str">
            <v>BU-907</v>
          </cell>
          <cell r="H1763" t="str">
            <v>ERMI / SIRMI</v>
          </cell>
          <cell r="I1763" t="str">
            <v>ERMI/SIRMI</v>
          </cell>
          <cell r="J1763" t="str">
            <v>ERMI / SIRMI GROUP</v>
          </cell>
          <cell r="K1763" t="str">
            <v>CORPORATE</v>
          </cell>
          <cell r="L1763" t="str">
            <v>CORPORATE</v>
          </cell>
        </row>
        <row r="1764">
          <cell r="A1764" t="str">
            <v>QK1</v>
          </cell>
          <cell r="B1764" t="str">
            <v>QK1-10-A-AZ-4DO-050</v>
          </cell>
          <cell r="C1764">
            <v>1188</v>
          </cell>
          <cell r="D1764">
            <v>7296</v>
          </cell>
          <cell r="F1764" t="str">
            <v>Sonics, TX</v>
          </cell>
          <cell r="G1764" t="str">
            <v>BU-907</v>
          </cell>
          <cell r="H1764" t="str">
            <v>ERMI / SIRMI</v>
          </cell>
          <cell r="I1764" t="str">
            <v>ERMI/SIRMI</v>
          </cell>
          <cell r="J1764" t="str">
            <v>ERMI / SIRMI GROUP</v>
          </cell>
          <cell r="K1764" t="str">
            <v>CORPORATE</v>
          </cell>
          <cell r="L1764" t="str">
            <v>CORPORATE</v>
          </cell>
        </row>
        <row r="1765">
          <cell r="A1765" t="str">
            <v>QK2</v>
          </cell>
          <cell r="B1765" t="str">
            <v>QK2-10-A-AZ-4DO-050</v>
          </cell>
          <cell r="C1765">
            <v>1189</v>
          </cell>
          <cell r="D1765">
            <v>7297</v>
          </cell>
          <cell r="F1765" t="str">
            <v>Southeast Rockford Site, IL</v>
          </cell>
          <cell r="G1765" t="str">
            <v>BU-907</v>
          </cell>
          <cell r="H1765" t="str">
            <v>ERMI / SIRMI</v>
          </cell>
          <cell r="I1765" t="str">
            <v>ERMI/SIRMI</v>
          </cell>
          <cell r="J1765" t="str">
            <v>ERMI / SIRMI GROUP</v>
          </cell>
          <cell r="K1765" t="str">
            <v>CORPORATE</v>
          </cell>
          <cell r="L1765" t="str">
            <v>CORPORATE</v>
          </cell>
        </row>
        <row r="1766">
          <cell r="A1766" t="str">
            <v>QK3</v>
          </cell>
          <cell r="B1766" t="str">
            <v>QK3-10-A-AZ-4DO-050</v>
          </cell>
          <cell r="C1766">
            <v>1190</v>
          </cell>
          <cell r="D1766">
            <v>7298</v>
          </cell>
          <cell r="F1766" t="str">
            <v>Southern Ocean LF, NJ</v>
          </cell>
          <cell r="G1766" t="str">
            <v>BU-907</v>
          </cell>
          <cell r="H1766" t="str">
            <v>ERMI / SIRMI</v>
          </cell>
          <cell r="I1766" t="str">
            <v>ERMI/SIRMI</v>
          </cell>
          <cell r="J1766" t="str">
            <v>ERMI / SIRMI GROUP</v>
          </cell>
          <cell r="K1766" t="str">
            <v>CORPORATE</v>
          </cell>
          <cell r="L1766" t="str">
            <v>CORPORATE</v>
          </cell>
        </row>
        <row r="1767">
          <cell r="A1767" t="str">
            <v>QK4</v>
          </cell>
          <cell r="B1767" t="str">
            <v>QK4-10-A-AZ-4DO-050</v>
          </cell>
          <cell r="C1767">
            <v>1191</v>
          </cell>
          <cell r="D1767">
            <v>7299</v>
          </cell>
          <cell r="F1767" t="str">
            <v>Stickney/Tyler Ave LF, OH</v>
          </cell>
          <cell r="G1767" t="str">
            <v>BU-907</v>
          </cell>
          <cell r="H1767" t="str">
            <v>ERMI / SIRMI</v>
          </cell>
          <cell r="I1767" t="str">
            <v>ERMI/SIRMI</v>
          </cell>
          <cell r="J1767" t="str">
            <v>ERMI / SIRMI GROUP</v>
          </cell>
          <cell r="K1767" t="str">
            <v>CORPORATE</v>
          </cell>
          <cell r="L1767" t="str">
            <v>CORPORATE</v>
          </cell>
        </row>
        <row r="1768">
          <cell r="A1768" t="str">
            <v>QK5</v>
          </cell>
          <cell r="B1768" t="str">
            <v>QK5-10-A-AZ-4DO-050</v>
          </cell>
          <cell r="C1768">
            <v>1192</v>
          </cell>
          <cell r="D1768">
            <v>7300</v>
          </cell>
          <cell r="F1768" t="str">
            <v>Summit National Site, OH</v>
          </cell>
          <cell r="G1768" t="str">
            <v>BU-907</v>
          </cell>
          <cell r="H1768" t="str">
            <v>ERMI / SIRMI</v>
          </cell>
          <cell r="I1768" t="str">
            <v>ERMI/SIRMI</v>
          </cell>
          <cell r="J1768" t="str">
            <v>ERMI / SIRMI GROUP</v>
          </cell>
          <cell r="K1768" t="str">
            <v>CORPORATE</v>
          </cell>
          <cell r="L1768" t="str">
            <v>CORPORATE</v>
          </cell>
        </row>
        <row r="1769">
          <cell r="A1769" t="str">
            <v>QK6</v>
          </cell>
          <cell r="B1769" t="str">
            <v>QK6-10-A-AZ-4DO-050</v>
          </cell>
          <cell r="C1769">
            <v>1193</v>
          </cell>
          <cell r="D1769">
            <v>7301</v>
          </cell>
          <cell r="F1769" t="str">
            <v>Tabernacle Drum Site (USX), NJ</v>
          </cell>
          <cell r="G1769" t="str">
            <v>BU-907</v>
          </cell>
          <cell r="H1769" t="str">
            <v>ERMI / SIRMI</v>
          </cell>
          <cell r="I1769" t="str">
            <v>ERMI/SIRMI</v>
          </cell>
          <cell r="J1769" t="str">
            <v>ERMI / SIRMI GROUP</v>
          </cell>
          <cell r="K1769" t="str">
            <v>CORPORATE</v>
          </cell>
          <cell r="L1769" t="str">
            <v>CORPORATE</v>
          </cell>
        </row>
        <row r="1770">
          <cell r="A1770" t="str">
            <v>QK7</v>
          </cell>
          <cell r="B1770" t="str">
            <v>QK7-10-A-AZ-4DO-050</v>
          </cell>
          <cell r="C1770">
            <v>1194</v>
          </cell>
          <cell r="D1770">
            <v>7302</v>
          </cell>
          <cell r="F1770" t="str">
            <v>Tri-County/Elgin LF, IL</v>
          </cell>
          <cell r="G1770" t="str">
            <v>BU-907</v>
          </cell>
          <cell r="H1770" t="str">
            <v>ERMI / SIRMI</v>
          </cell>
          <cell r="I1770" t="str">
            <v>ERMI/SIRMI</v>
          </cell>
          <cell r="J1770" t="str">
            <v>ERMI / SIRMI GROUP</v>
          </cell>
          <cell r="K1770" t="str">
            <v>CORPORATE</v>
          </cell>
          <cell r="L1770" t="str">
            <v>CORPORATE</v>
          </cell>
        </row>
        <row r="1771">
          <cell r="A1771" t="str">
            <v>QK8</v>
          </cell>
          <cell r="B1771" t="str">
            <v>QK8-10-A-AZ-4DO-050</v>
          </cell>
          <cell r="C1771">
            <v>1195</v>
          </cell>
          <cell r="D1771">
            <v>7303</v>
          </cell>
          <cell r="F1771" t="str">
            <v>Tulalip LF, WA</v>
          </cell>
          <cell r="G1771" t="str">
            <v>BU-907</v>
          </cell>
          <cell r="H1771" t="str">
            <v>ERMI / SIRMI</v>
          </cell>
          <cell r="I1771" t="str">
            <v>ERMI/SIRMI</v>
          </cell>
          <cell r="J1771" t="str">
            <v>ERMI / SIRMI GROUP</v>
          </cell>
          <cell r="K1771" t="str">
            <v>CORPORATE</v>
          </cell>
          <cell r="L1771" t="str">
            <v>CORPORATE</v>
          </cell>
        </row>
        <row r="1772">
          <cell r="A1772" t="str">
            <v>QL0</v>
          </cell>
          <cell r="B1772" t="str">
            <v>QL0-10-A-AZ-4DO-050</v>
          </cell>
          <cell r="C1772">
            <v>1197</v>
          </cell>
          <cell r="D1772">
            <v>7304</v>
          </cell>
          <cell r="F1772" t="str">
            <v>Western Processing, WA</v>
          </cell>
          <cell r="G1772" t="str">
            <v>BU-907</v>
          </cell>
          <cell r="H1772" t="str">
            <v>ERMI / SIRMI</v>
          </cell>
          <cell r="I1772" t="str">
            <v>ERMI/SIRMI</v>
          </cell>
          <cell r="J1772" t="str">
            <v>ERMI / SIRMI GROUP</v>
          </cell>
          <cell r="K1772" t="str">
            <v>CORPORATE</v>
          </cell>
          <cell r="L1772" t="str">
            <v>CORPORATE</v>
          </cell>
        </row>
        <row r="1773">
          <cell r="A1773" t="str">
            <v>QL1</v>
          </cell>
          <cell r="B1773" t="str">
            <v>QL1-10-A-AZ-4DO-050</v>
          </cell>
          <cell r="C1773">
            <v>1198</v>
          </cell>
          <cell r="D1773">
            <v>7305</v>
          </cell>
          <cell r="F1773" t="str">
            <v>Wingate Road Incinerator, FL</v>
          </cell>
          <cell r="G1773" t="str">
            <v>BU-907</v>
          </cell>
          <cell r="H1773" t="str">
            <v>ERMI / SIRMI</v>
          </cell>
          <cell r="I1773" t="str">
            <v>ERMI/SIRMI</v>
          </cell>
          <cell r="J1773" t="str">
            <v>ERMI / SIRMI GROUP</v>
          </cell>
          <cell r="K1773" t="str">
            <v>CORPORATE</v>
          </cell>
          <cell r="L1773" t="str">
            <v>CORPORATE</v>
          </cell>
        </row>
        <row r="1774">
          <cell r="A1774" t="str">
            <v>QL2</v>
          </cell>
          <cell r="B1774" t="str">
            <v>QL2-10-A-AZ-4DO-050</v>
          </cell>
          <cell r="C1774">
            <v>1199</v>
          </cell>
          <cell r="D1774">
            <v>7306</v>
          </cell>
          <cell r="F1774" t="str">
            <v>Yeoman Creek LF, IL</v>
          </cell>
          <cell r="G1774" t="str">
            <v>BU-907</v>
          </cell>
          <cell r="H1774" t="str">
            <v>ERMI / SIRMI</v>
          </cell>
          <cell r="I1774" t="str">
            <v>ERMI/SIRMI</v>
          </cell>
          <cell r="J1774" t="str">
            <v>ERMI / SIRMI GROUP</v>
          </cell>
          <cell r="K1774" t="str">
            <v>CORPORATE</v>
          </cell>
          <cell r="L1774" t="str">
            <v>CORPORATE</v>
          </cell>
        </row>
        <row r="1775">
          <cell r="A1775" t="str">
            <v>Q99</v>
          </cell>
          <cell r="B1775" t="str">
            <v>Q99-10-A-TX-4DO-050</v>
          </cell>
          <cell r="C1775">
            <v>1071</v>
          </cell>
          <cell r="D1775">
            <v>7307</v>
          </cell>
          <cell r="F1775" t="str">
            <v>Sinton Superfund Site</v>
          </cell>
          <cell r="G1775" t="str">
            <v>BU-907</v>
          </cell>
          <cell r="H1775" t="str">
            <v>ERMI / SIRMI</v>
          </cell>
          <cell r="I1775" t="str">
            <v>ERMI/SIRMI</v>
          </cell>
          <cell r="J1775" t="str">
            <v>ERMI / SIRMI GROUP</v>
          </cell>
          <cell r="K1775" t="str">
            <v>CORPORATE</v>
          </cell>
          <cell r="L1775" t="str">
            <v>CORPORATE</v>
          </cell>
        </row>
        <row r="1776">
          <cell r="A1776" t="str">
            <v>QA8</v>
          </cell>
          <cell r="B1776" t="str">
            <v>QA8-10-A-AZ-4DO-050</v>
          </cell>
          <cell r="C1776">
            <v>1080</v>
          </cell>
          <cell r="D1776">
            <v>7308</v>
          </cell>
          <cell r="F1776" t="str">
            <v>Bancroft Property, NY</v>
          </cell>
          <cell r="G1776" t="str">
            <v>BU-907</v>
          </cell>
          <cell r="H1776" t="str">
            <v>ERMI / SIRMI</v>
          </cell>
          <cell r="I1776" t="str">
            <v>ERMI/SIRMI</v>
          </cell>
          <cell r="J1776" t="str">
            <v>ERMI / SIRMI GROUP</v>
          </cell>
          <cell r="K1776" t="str">
            <v>CORPORATE</v>
          </cell>
          <cell r="L1776" t="str">
            <v>CORPORATE</v>
          </cell>
        </row>
        <row r="1777">
          <cell r="A1777" t="str">
            <v>QE0</v>
          </cell>
          <cell r="B1777" t="str">
            <v>QE0-10-A-AZ-4DO-050</v>
          </cell>
          <cell r="C1777">
            <v>1128</v>
          </cell>
          <cell r="D1777">
            <v>7309</v>
          </cell>
          <cell r="F1777" t="str">
            <v>East Bethel LF, MN</v>
          </cell>
          <cell r="G1777" t="str">
            <v>BU-907</v>
          </cell>
          <cell r="H1777" t="str">
            <v>ERMI / SIRMI</v>
          </cell>
          <cell r="I1777" t="str">
            <v>ERMI/SIRMI</v>
          </cell>
          <cell r="J1777" t="str">
            <v>ERMI / SIRMI GROUP</v>
          </cell>
          <cell r="K1777" t="str">
            <v>CORPORATE</v>
          </cell>
          <cell r="L1777" t="str">
            <v>CORPORATE</v>
          </cell>
        </row>
        <row r="1778">
          <cell r="A1778" t="str">
            <v>QE6</v>
          </cell>
          <cell r="B1778" t="str">
            <v>QE6-10-A-AZ-4DO-050</v>
          </cell>
          <cell r="C1778">
            <v>1134</v>
          </cell>
          <cell r="D1778">
            <v>7310</v>
          </cell>
          <cell r="F1778" t="str">
            <v>Freeway Sanitary LF, MN</v>
          </cell>
          <cell r="G1778" t="str">
            <v>BU-907</v>
          </cell>
          <cell r="H1778" t="str">
            <v>ERMI / SIRMI</v>
          </cell>
          <cell r="I1778" t="str">
            <v>ERMI/SIRMI</v>
          </cell>
          <cell r="J1778" t="str">
            <v>ERMI / SIRMI GROUP</v>
          </cell>
          <cell r="K1778" t="str">
            <v>CORPORATE</v>
          </cell>
          <cell r="L1778" t="str">
            <v>CORPORATE</v>
          </cell>
        </row>
        <row r="1779">
          <cell r="A1779" t="str">
            <v>QE8</v>
          </cell>
          <cell r="B1779" t="str">
            <v>QE8-10-A-AZ-4DO-050</v>
          </cell>
          <cell r="C1779">
            <v>1136</v>
          </cell>
          <cell r="D1779">
            <v>7311</v>
          </cell>
          <cell r="F1779" t="str">
            <v>GBF Pittsburgh LF, CA</v>
          </cell>
          <cell r="G1779" t="str">
            <v>BU-907</v>
          </cell>
          <cell r="H1779" t="str">
            <v>ERMI / SIRMI</v>
          </cell>
          <cell r="I1779" t="str">
            <v>ERMI/SIRMI</v>
          </cell>
          <cell r="J1779" t="str">
            <v>ERMI / SIRMI GROUP</v>
          </cell>
          <cell r="K1779" t="str">
            <v>CORPORATE</v>
          </cell>
          <cell r="L1779" t="str">
            <v>CORPORATE</v>
          </cell>
        </row>
        <row r="1780">
          <cell r="A1780" t="str">
            <v>QF1</v>
          </cell>
          <cell r="B1780" t="str">
            <v>QF1-10-A-AZ-4DO-050</v>
          </cell>
          <cell r="C1780">
            <v>1139</v>
          </cell>
          <cell r="D1780">
            <v>7312</v>
          </cell>
          <cell r="F1780" t="str">
            <v>H.O.D. LF, IL</v>
          </cell>
          <cell r="G1780" t="str">
            <v>BU-907</v>
          </cell>
          <cell r="H1780" t="str">
            <v>ERMI / SIRMI</v>
          </cell>
          <cell r="I1780" t="str">
            <v>ERMI/SIRMI</v>
          </cell>
          <cell r="J1780" t="str">
            <v>ERMI / SIRMI GROUP</v>
          </cell>
          <cell r="K1780" t="str">
            <v>CORPORATE</v>
          </cell>
          <cell r="L1780" t="str">
            <v>CORPORATE</v>
          </cell>
        </row>
        <row r="1781">
          <cell r="A1781" t="str">
            <v>QF6</v>
          </cell>
          <cell r="B1781" t="str">
            <v>QF6-10-A-AZ-4DO-050</v>
          </cell>
          <cell r="C1781">
            <v>1144</v>
          </cell>
          <cell r="D1781">
            <v>7313</v>
          </cell>
          <cell r="F1781" t="str">
            <v>Hopkins Sanitary LF, MN</v>
          </cell>
          <cell r="G1781" t="str">
            <v>BU-907</v>
          </cell>
          <cell r="H1781" t="str">
            <v>ERMI / SIRMI</v>
          </cell>
          <cell r="I1781" t="str">
            <v>ERMI/SIRMI</v>
          </cell>
          <cell r="J1781" t="str">
            <v>ERMI / SIRMI GROUP</v>
          </cell>
          <cell r="K1781" t="str">
            <v>CORPORATE</v>
          </cell>
          <cell r="L1781" t="str">
            <v>CORPORATE</v>
          </cell>
        </row>
        <row r="1782">
          <cell r="A1782" t="str">
            <v>QH7</v>
          </cell>
          <cell r="B1782" t="str">
            <v>QH7-10-A-AZ-4DO-050</v>
          </cell>
          <cell r="C1782">
            <v>1165</v>
          </cell>
          <cell r="D1782">
            <v>7314</v>
          </cell>
          <cell r="F1782" t="str">
            <v>Model LF,KS</v>
          </cell>
          <cell r="G1782" t="str">
            <v>BU-907</v>
          </cell>
          <cell r="H1782" t="str">
            <v>ERMI / SIRMI</v>
          </cell>
          <cell r="I1782" t="str">
            <v>ERMI/SIRMI</v>
          </cell>
          <cell r="J1782" t="str">
            <v>ERMI / SIRMI GROUP</v>
          </cell>
          <cell r="K1782" t="str">
            <v>CORPORATE</v>
          </cell>
          <cell r="L1782" t="str">
            <v>CORPORATE</v>
          </cell>
        </row>
        <row r="1783">
          <cell r="A1783" t="str">
            <v>QI0</v>
          </cell>
          <cell r="B1783" t="str">
            <v>QI0-10-A-AZ-4DO-050</v>
          </cell>
          <cell r="C1783">
            <v>1168</v>
          </cell>
          <cell r="D1783">
            <v>7315</v>
          </cell>
          <cell r="F1783" t="str">
            <v>Pigs Eye Dump Site, MN</v>
          </cell>
          <cell r="G1783" t="str">
            <v>BU-907</v>
          </cell>
          <cell r="H1783" t="str">
            <v>ERMI / SIRMI</v>
          </cell>
          <cell r="I1783" t="str">
            <v>ERMI/SIRMI</v>
          </cell>
          <cell r="J1783" t="str">
            <v>ERMI / SIRMI GROUP</v>
          </cell>
          <cell r="K1783" t="str">
            <v>CORPORATE</v>
          </cell>
          <cell r="L1783" t="str">
            <v>CORPORATE</v>
          </cell>
        </row>
        <row r="1784">
          <cell r="A1784" t="str">
            <v>QI8</v>
          </cell>
          <cell r="B1784" t="str">
            <v>QI8-10-A-AZ-4DO-050</v>
          </cell>
          <cell r="C1784">
            <v>1175</v>
          </cell>
          <cell r="D1784">
            <v>7316</v>
          </cell>
          <cell r="F1784" t="str">
            <v>Red Rock Sanitary LF, MN</v>
          </cell>
          <cell r="G1784" t="str">
            <v>BU-907</v>
          </cell>
          <cell r="H1784" t="str">
            <v>ERMI / SIRMI</v>
          </cell>
          <cell r="I1784" t="str">
            <v>ERMI/SIRMI</v>
          </cell>
          <cell r="J1784" t="str">
            <v>ERMI / SIRMI GROUP</v>
          </cell>
          <cell r="K1784" t="str">
            <v>CORPORATE</v>
          </cell>
          <cell r="L1784" t="str">
            <v>CORPORATE</v>
          </cell>
        </row>
        <row r="1785">
          <cell r="A1785" t="str">
            <v>QJ2</v>
          </cell>
          <cell r="B1785" t="str">
            <v>QJ2-10-A-AZ-4DO-050</v>
          </cell>
          <cell r="C1785">
            <v>1179</v>
          </cell>
          <cell r="D1785">
            <v>7317</v>
          </cell>
          <cell r="F1785" t="str">
            <v>Saco LF, ME</v>
          </cell>
          <cell r="G1785" t="str">
            <v>BU-907</v>
          </cell>
          <cell r="H1785" t="str">
            <v>ERMI / SIRMI</v>
          </cell>
          <cell r="I1785" t="str">
            <v>ERMI/SIRMI</v>
          </cell>
          <cell r="J1785" t="str">
            <v>ERMI / SIRMI GROUP</v>
          </cell>
          <cell r="K1785" t="str">
            <v>CORPORATE</v>
          </cell>
          <cell r="L1785" t="str">
            <v>CORPORATE</v>
          </cell>
        </row>
        <row r="1786">
          <cell r="A1786" t="str">
            <v>QJ3</v>
          </cell>
          <cell r="B1786" t="str">
            <v>QJ3-10-A-AZ-4DO-050</v>
          </cell>
          <cell r="C1786">
            <v>1180</v>
          </cell>
          <cell r="D1786">
            <v>7318</v>
          </cell>
          <cell r="F1786" t="str">
            <v>Salford Quarry Site, PA</v>
          </cell>
          <cell r="G1786" t="str">
            <v>BU-907</v>
          </cell>
          <cell r="H1786" t="str">
            <v>ERMI / SIRMI</v>
          </cell>
          <cell r="I1786" t="str">
            <v>ERMI/SIRMI</v>
          </cell>
          <cell r="J1786" t="str">
            <v>ERMI / SIRMI GROUP</v>
          </cell>
          <cell r="K1786" t="str">
            <v>CORPORATE</v>
          </cell>
          <cell r="L1786" t="str">
            <v>CORPORATE</v>
          </cell>
        </row>
        <row r="1787">
          <cell r="A1787" t="str">
            <v>QK0</v>
          </cell>
          <cell r="B1787" t="str">
            <v>QK0-10-A-AZ-4DO-050</v>
          </cell>
          <cell r="C1787">
            <v>1187</v>
          </cell>
          <cell r="D1787">
            <v>7319</v>
          </cell>
          <cell r="F1787" t="str">
            <v>Skinner LF, OK</v>
          </cell>
          <cell r="G1787" t="str">
            <v>BU-907</v>
          </cell>
          <cell r="H1787" t="str">
            <v>ERMI / SIRMI</v>
          </cell>
          <cell r="I1787" t="str">
            <v>ERMI/SIRMI</v>
          </cell>
          <cell r="J1787" t="str">
            <v>ERMI / SIRMI GROUP</v>
          </cell>
          <cell r="K1787" t="str">
            <v>CORPORATE</v>
          </cell>
          <cell r="L1787" t="str">
            <v>CORPORATE</v>
          </cell>
        </row>
        <row r="1788">
          <cell r="A1788" t="str">
            <v>QK9</v>
          </cell>
          <cell r="B1788" t="str">
            <v>QK9-10-A-AZ-4DO-050</v>
          </cell>
          <cell r="C1788">
            <v>1196</v>
          </cell>
          <cell r="D1788">
            <v>7320</v>
          </cell>
          <cell r="F1788" t="str">
            <v>W. Virginia Ordnance Works,WV</v>
          </cell>
          <cell r="G1788" t="str">
            <v>BU-907</v>
          </cell>
          <cell r="H1788" t="str">
            <v>ERMI / SIRMI</v>
          </cell>
          <cell r="I1788" t="str">
            <v>ERMI/SIRMI</v>
          </cell>
          <cell r="J1788" t="str">
            <v>ERMI / SIRMI GROUP</v>
          </cell>
          <cell r="K1788" t="str">
            <v>CORPORATE</v>
          </cell>
          <cell r="L1788" t="str">
            <v>CORPORATE</v>
          </cell>
        </row>
        <row r="1789">
          <cell r="A1789" t="str">
            <v>QL3</v>
          </cell>
          <cell r="B1789" t="str">
            <v>QL3-10-A-AZ-4DO-050</v>
          </cell>
          <cell r="C1789">
            <v>1200</v>
          </cell>
          <cell r="D1789">
            <v>7321</v>
          </cell>
          <cell r="F1789" t="str">
            <v>Zellwood Site, FL</v>
          </cell>
          <cell r="G1789" t="str">
            <v>BU-907</v>
          </cell>
          <cell r="H1789" t="str">
            <v>ERMI / SIRMI</v>
          </cell>
          <cell r="I1789" t="str">
            <v>ERMI/SIRMI</v>
          </cell>
          <cell r="J1789" t="str">
            <v>ERMI / SIRMI GROUP</v>
          </cell>
          <cell r="K1789" t="str">
            <v>CORPORATE</v>
          </cell>
          <cell r="L1789" t="str">
            <v>CORPORATE</v>
          </cell>
        </row>
        <row r="1790">
          <cell r="A1790" t="str">
            <v>D69</v>
          </cell>
          <cell r="B1790" t="str">
            <v>D69-10-A-AZ-4DO-050</v>
          </cell>
          <cell r="C1790">
            <v>500</v>
          </cell>
          <cell r="D1790">
            <v>7322</v>
          </cell>
          <cell r="F1790" t="str">
            <v>AW  Trans River LP, Inc</v>
          </cell>
          <cell r="G1790" t="str">
            <v>BU-907</v>
          </cell>
          <cell r="H1790" t="str">
            <v>ERMI / SIRMI</v>
          </cell>
          <cell r="I1790" t="str">
            <v>ERMI/SIRMI</v>
          </cell>
          <cell r="J1790" t="str">
            <v>ERMI / SIRMI GROUP</v>
          </cell>
          <cell r="K1790" t="str">
            <v>CORPORATE</v>
          </cell>
          <cell r="L1790" t="str">
            <v>CORPORATE</v>
          </cell>
        </row>
        <row r="1791">
          <cell r="A1791" t="str">
            <v>D70</v>
          </cell>
          <cell r="B1791" t="str">
            <v>D70-10-A-AZ-4EO-050</v>
          </cell>
          <cell r="C1791">
            <v>501</v>
          </cell>
          <cell r="D1791">
            <v>7323</v>
          </cell>
          <cell r="F1791" t="str">
            <v>AW  Energy Systems of Boston</v>
          </cell>
          <cell r="G1791" t="str">
            <v>BU-907</v>
          </cell>
          <cell r="H1791" t="str">
            <v>ERMI / SIRMI</v>
          </cell>
          <cell r="I1791" t="str">
            <v>ERMI/SIRMI</v>
          </cell>
          <cell r="J1791" t="str">
            <v>ERMI / SIRMI GROUP</v>
          </cell>
          <cell r="K1791" t="str">
            <v>CORPORATE</v>
          </cell>
          <cell r="L1791" t="str">
            <v>CORPORATE</v>
          </cell>
        </row>
        <row r="1792">
          <cell r="A1792" t="str">
            <v>D71</v>
          </cell>
          <cell r="B1792" t="str">
            <v>D71-10-A-AZ-4FO-050</v>
          </cell>
          <cell r="C1792">
            <v>502</v>
          </cell>
          <cell r="D1792">
            <v>7324</v>
          </cell>
          <cell r="F1792" t="str">
            <v>AW  Services Group, Inc</v>
          </cell>
          <cell r="G1792" t="str">
            <v>BU-907</v>
          </cell>
          <cell r="H1792" t="str">
            <v>ERMI / SIRMI</v>
          </cell>
          <cell r="I1792" t="str">
            <v>ERMI/SIRMI</v>
          </cell>
          <cell r="J1792" t="str">
            <v>ERMI / SIRMI GROUP</v>
          </cell>
          <cell r="K1792" t="str">
            <v>CORPORATE</v>
          </cell>
          <cell r="L1792" t="str">
            <v>CORPORATE</v>
          </cell>
        </row>
        <row r="1793">
          <cell r="A1793" t="str">
            <v>D72</v>
          </cell>
          <cell r="B1793" t="str">
            <v>D72-10-A-AZ-4GO-050</v>
          </cell>
          <cell r="C1793">
            <v>503</v>
          </cell>
          <cell r="D1793">
            <v>7325</v>
          </cell>
          <cell r="F1793" t="str">
            <v>AW  Energy Systems of Plymouth</v>
          </cell>
          <cell r="G1793" t="str">
            <v>BU-907</v>
          </cell>
          <cell r="H1793" t="str">
            <v>ERMI / SIRMI</v>
          </cell>
          <cell r="I1793" t="str">
            <v>ERMI/SIRMI</v>
          </cell>
          <cell r="J1793" t="str">
            <v>ERMI / SIRMI GROUP</v>
          </cell>
          <cell r="K1793" t="str">
            <v>CORPORATE</v>
          </cell>
          <cell r="L1793" t="str">
            <v>CORPORATE</v>
          </cell>
        </row>
        <row r="1794">
          <cell r="A1794" t="str">
            <v>D73</v>
          </cell>
          <cell r="B1794" t="str">
            <v>D73-10-A-AZ-4HO-050</v>
          </cell>
          <cell r="C1794">
            <v>504</v>
          </cell>
          <cell r="D1794">
            <v>7326</v>
          </cell>
          <cell r="F1794" t="str">
            <v>AW  Europe Inc.</v>
          </cell>
          <cell r="G1794" t="str">
            <v>BU-907</v>
          </cell>
          <cell r="H1794" t="str">
            <v>ERMI / SIRMI</v>
          </cell>
          <cell r="I1794" t="str">
            <v>ERMI/SIRMI</v>
          </cell>
          <cell r="J1794" t="str">
            <v>ERMI / SIRMI GROUP</v>
          </cell>
          <cell r="K1794" t="str">
            <v>CORPORATE</v>
          </cell>
          <cell r="L1794" t="str">
            <v>CORPORATE</v>
          </cell>
        </row>
        <row r="1795">
          <cell r="A1795" t="str">
            <v>D74</v>
          </cell>
          <cell r="B1795" t="str">
            <v>D74-10-A-AZ-4JO-050</v>
          </cell>
          <cell r="C1795">
            <v>505</v>
          </cell>
          <cell r="D1795">
            <v>7327</v>
          </cell>
          <cell r="F1795" t="str">
            <v>AW  of Asia Pacific, Inc.</v>
          </cell>
          <cell r="G1795" t="str">
            <v>BU-907</v>
          </cell>
          <cell r="H1795" t="str">
            <v>ERMI / SIRMI</v>
          </cell>
          <cell r="I1795" t="str">
            <v>ERMI/SIRMI</v>
          </cell>
          <cell r="J1795" t="str">
            <v>ERMI / SIRMI GROUP</v>
          </cell>
          <cell r="K1795" t="str">
            <v>CORPORATE</v>
          </cell>
          <cell r="L1795" t="str">
            <v>CORPORATE</v>
          </cell>
        </row>
        <row r="1796">
          <cell r="A1796">
            <v>697</v>
          </cell>
          <cell r="B1796" t="str">
            <v>697-10-A-AZ-68O-050</v>
          </cell>
          <cell r="C1796">
            <v>274</v>
          </cell>
          <cell r="D1796">
            <v>7328</v>
          </cell>
          <cell r="F1796" t="str">
            <v>Consolidated Processing, Inc</v>
          </cell>
          <cell r="G1796" t="str">
            <v>BU-907</v>
          </cell>
          <cell r="H1796" t="str">
            <v>ERMI / SIRMI</v>
          </cell>
          <cell r="I1796" t="str">
            <v>ERMI/SIRMI</v>
          </cell>
          <cell r="J1796" t="str">
            <v>ERMI / SIRMI GROUP</v>
          </cell>
          <cell r="K1796" t="str">
            <v>CORPORATE</v>
          </cell>
          <cell r="L1796" t="str">
            <v>CORPORATE</v>
          </cell>
        </row>
        <row r="1797">
          <cell r="A1797" t="str">
            <v>D15</v>
          </cell>
          <cell r="B1797" t="str">
            <v>D15-10-A-VT-6DO-050</v>
          </cell>
          <cell r="C1797">
            <v>488</v>
          </cell>
          <cell r="D1797">
            <v>7501</v>
          </cell>
          <cell r="F1797" t="str">
            <v>GIAC of Vermont</v>
          </cell>
          <cell r="G1797" t="str">
            <v>BU-905</v>
          </cell>
          <cell r="H1797" t="str">
            <v>GLOBAL / RELIANT</v>
          </cell>
          <cell r="I1797" t="str">
            <v>GLOBAL/REL</v>
          </cell>
          <cell r="J1797" t="str">
            <v>GLOBAL/RELIANT CORPORATE GROUP</v>
          </cell>
          <cell r="K1797" t="str">
            <v>CORPORATE</v>
          </cell>
          <cell r="L1797" t="str">
            <v>CORPORATE</v>
          </cell>
        </row>
        <row r="1798">
          <cell r="A1798" t="str">
            <v>D89</v>
          </cell>
          <cell r="B1798" t="str">
            <v>D89-10-A-AZ-6DO-050</v>
          </cell>
          <cell r="C1798">
            <v>514</v>
          </cell>
          <cell r="D1798">
            <v>7502</v>
          </cell>
          <cell r="F1798" t="str">
            <v>AW  - GIAC ELIM</v>
          </cell>
          <cell r="G1798" t="str">
            <v>BU-905</v>
          </cell>
          <cell r="H1798" t="str">
            <v>GLOBAL / RELIANT</v>
          </cell>
          <cell r="I1798" t="str">
            <v>GLOBAL/REL</v>
          </cell>
          <cell r="J1798" t="str">
            <v>GLOBAL/RELIANT CORPORATE GROUP</v>
          </cell>
          <cell r="K1798" t="str">
            <v>CORPORATE</v>
          </cell>
          <cell r="L1798" t="str">
            <v>CORPORATE</v>
          </cell>
        </row>
        <row r="1799">
          <cell r="A1799" t="str">
            <v>Z01</v>
          </cell>
          <cell r="B1799" t="str">
            <v>Z01-10-A-AZ-9DO-050</v>
          </cell>
          <cell r="C1799">
            <v>1896</v>
          </cell>
          <cell r="D1799">
            <v>7503</v>
          </cell>
          <cell r="F1799" t="str">
            <v>Saguaro National Insurance Co</v>
          </cell>
          <cell r="G1799" t="str">
            <v>BU-905</v>
          </cell>
          <cell r="H1799" t="str">
            <v>GLOBAL / RELIANT</v>
          </cell>
          <cell r="I1799" t="str">
            <v>GLOBAL/REL</v>
          </cell>
          <cell r="J1799" t="str">
            <v>GLOBAL/RELIANT CORPORATE GROUP</v>
          </cell>
          <cell r="K1799" t="str">
            <v>CORPORATE</v>
          </cell>
          <cell r="L1799" t="str">
            <v>CORPORATE</v>
          </cell>
        </row>
        <row r="1800">
          <cell r="A1800" t="str">
            <v>Z02</v>
          </cell>
          <cell r="B1800" t="str">
            <v>Z02-10-A-AZ-9DO-050</v>
          </cell>
          <cell r="C1800">
            <v>1897</v>
          </cell>
          <cell r="D1800">
            <v>7504</v>
          </cell>
          <cell r="F1800" t="str">
            <v>Captive Insurance - Elim Co</v>
          </cell>
          <cell r="G1800" t="str">
            <v>BU-905</v>
          </cell>
          <cell r="H1800" t="str">
            <v>GLOBAL / RELIANT</v>
          </cell>
          <cell r="I1800" t="str">
            <v>GLOBAL/REL</v>
          </cell>
          <cell r="J1800" t="str">
            <v>GLOBAL/RELIANT CORPORATE GROUP</v>
          </cell>
          <cell r="K1800" t="str">
            <v>CORPORATE</v>
          </cell>
          <cell r="L1800" t="str">
            <v>CORPORATE</v>
          </cell>
        </row>
        <row r="1801">
          <cell r="A1801" t="str">
            <v>Z03</v>
          </cell>
          <cell r="B1801" t="str">
            <v>Z03-10-A-AZ-03O-050</v>
          </cell>
          <cell r="C1801">
            <v>1898</v>
          </cell>
          <cell r="D1801">
            <v>7505</v>
          </cell>
          <cell r="F1801" t="str">
            <v>AWIN Management, Inc.</v>
          </cell>
          <cell r="G1801" t="str">
            <v>BU-905</v>
          </cell>
          <cell r="H1801" t="str">
            <v>GLOBAL / RELIANT</v>
          </cell>
          <cell r="I1801" t="str">
            <v>GLOBAL/REL</v>
          </cell>
          <cell r="J1801" t="str">
            <v>GLOBAL/RELIANT CORPORATE GROUP</v>
          </cell>
          <cell r="K1801" t="str">
            <v>CORPORATE</v>
          </cell>
          <cell r="L1801" t="str">
            <v>CORPORATE</v>
          </cell>
        </row>
        <row r="1802">
          <cell r="A1802" t="str">
            <v>ZA0</v>
          </cell>
          <cell r="B1802" t="str">
            <v>ZA0-10-A-AZ-13O-050</v>
          </cell>
          <cell r="C1802">
            <v>1899</v>
          </cell>
          <cell r="D1802">
            <v>7506</v>
          </cell>
          <cell r="F1802" t="str">
            <v>Allied Waste Systems, Inc AZ</v>
          </cell>
          <cell r="G1802" t="str">
            <v>BU-905</v>
          </cell>
          <cell r="H1802" t="str">
            <v>GLOBAL / RELIANT</v>
          </cell>
          <cell r="I1802" t="str">
            <v>GLOBAL/REL</v>
          </cell>
          <cell r="J1802" t="str">
            <v>GLOBAL/RELIANT CORPORATE GROUP</v>
          </cell>
          <cell r="K1802" t="str">
            <v>CORPORATE</v>
          </cell>
          <cell r="L1802" t="str">
            <v>CORPORATE</v>
          </cell>
        </row>
        <row r="1803">
          <cell r="A1803" t="str">
            <v>ZA1</v>
          </cell>
          <cell r="B1803" t="str">
            <v>ZA1-10-A-AZ-07O-050</v>
          </cell>
          <cell r="C1803">
            <v>1900</v>
          </cell>
          <cell r="D1803">
            <v>7507</v>
          </cell>
          <cell r="F1803" t="str">
            <v>Allied Waste Transportation</v>
          </cell>
          <cell r="G1803" t="str">
            <v>BU-905</v>
          </cell>
          <cell r="H1803" t="str">
            <v>GLOBAL / RELIANT</v>
          </cell>
          <cell r="I1803" t="str">
            <v>GLOBAL/REL</v>
          </cell>
          <cell r="J1803" t="str">
            <v>GLOBAL/RELIANT CORPORATE GROUP</v>
          </cell>
          <cell r="K1803" t="str">
            <v>CORPORATE</v>
          </cell>
          <cell r="L1803" t="str">
            <v>CORPORATE</v>
          </cell>
        </row>
        <row r="1804">
          <cell r="A1804" t="str">
            <v>ZA2</v>
          </cell>
          <cell r="B1804" t="str">
            <v>ZA2-10-A-AZ-08O-050</v>
          </cell>
          <cell r="C1804">
            <v>1901</v>
          </cell>
          <cell r="D1804">
            <v>7508</v>
          </cell>
          <cell r="F1804" t="str">
            <v>Allied Waste L/F Holdings, Inc</v>
          </cell>
          <cell r="G1804" t="str">
            <v>BU-905</v>
          </cell>
          <cell r="H1804" t="str">
            <v>GLOBAL / RELIANT</v>
          </cell>
          <cell r="I1804" t="str">
            <v>GLOBAL/REL</v>
          </cell>
          <cell r="J1804" t="str">
            <v>GLOBAL/RELIANT CORPORATE GROUP</v>
          </cell>
          <cell r="K1804" t="str">
            <v>CORPORATE</v>
          </cell>
          <cell r="L1804" t="str">
            <v>CORPORATE</v>
          </cell>
        </row>
        <row r="1805">
          <cell r="A1805" t="str">
            <v>ZA3</v>
          </cell>
          <cell r="B1805" t="str">
            <v>ZA3-10-A-AZ-02O-050</v>
          </cell>
          <cell r="C1805">
            <v>1902</v>
          </cell>
          <cell r="D1805">
            <v>7509</v>
          </cell>
          <cell r="F1805" t="str">
            <v>Allied Waste N.A., Inc. AZ</v>
          </cell>
          <cell r="G1805" t="str">
            <v>BU-905</v>
          </cell>
          <cell r="H1805" t="str">
            <v>GLOBAL / RELIANT</v>
          </cell>
          <cell r="I1805" t="str">
            <v>GLOBAL/REL</v>
          </cell>
          <cell r="J1805" t="str">
            <v>GLOBAL/RELIANT CORPORATE GROUP</v>
          </cell>
          <cell r="K1805" t="str">
            <v>CORPORATE</v>
          </cell>
          <cell r="L1805" t="str">
            <v>CORPORATE</v>
          </cell>
        </row>
        <row r="1806">
          <cell r="A1806" t="str">
            <v>ZA4</v>
          </cell>
          <cell r="B1806" t="str">
            <v>ZA4-10-A-AZ-3PO-050</v>
          </cell>
          <cell r="C1806">
            <v>1903</v>
          </cell>
          <cell r="D1806">
            <v>7510</v>
          </cell>
          <cell r="F1806" t="str">
            <v>AW Systems of N.A., Inc</v>
          </cell>
          <cell r="G1806" t="str">
            <v>BU-905</v>
          </cell>
          <cell r="H1806" t="str">
            <v>GLOBAL / RELIANT</v>
          </cell>
          <cell r="I1806" t="str">
            <v>GLOBAL/REL</v>
          </cell>
          <cell r="J1806" t="str">
            <v>GLOBAL/RELIANT CORPORATE GROUP</v>
          </cell>
          <cell r="K1806" t="str">
            <v>CORPORATE</v>
          </cell>
          <cell r="L1806" t="str">
            <v>CORPORATE</v>
          </cell>
        </row>
        <row r="1807">
          <cell r="A1807" t="str">
            <v>ZA5</v>
          </cell>
          <cell r="B1807" t="str">
            <v>ZA5-10-A-AZ-6CO-050</v>
          </cell>
          <cell r="C1807">
            <v>1904</v>
          </cell>
          <cell r="D1807">
            <v>7511</v>
          </cell>
          <cell r="F1807" t="str">
            <v>Cecos International, Inc. AZ</v>
          </cell>
          <cell r="G1807" t="str">
            <v>BU-905</v>
          </cell>
          <cell r="H1807" t="str">
            <v>GLOBAL / RELIANT</v>
          </cell>
          <cell r="I1807" t="str">
            <v>GLOBAL/REL</v>
          </cell>
          <cell r="J1807" t="str">
            <v>GLOBAL/RELIANT CORPORATE GROUP</v>
          </cell>
          <cell r="K1807" t="str">
            <v>CORPORATE</v>
          </cell>
          <cell r="L1807" t="str">
            <v>CORPORATE</v>
          </cell>
        </row>
        <row r="1808">
          <cell r="A1808" t="str">
            <v>ZA6</v>
          </cell>
          <cell r="B1808" t="str">
            <v>ZA6-10-A-AZ-6AO-050</v>
          </cell>
          <cell r="C1808">
            <v>1905</v>
          </cell>
          <cell r="D1808">
            <v>7512</v>
          </cell>
          <cell r="F1808" t="str">
            <v>Allied Waste Puerto Rico, PR</v>
          </cell>
          <cell r="G1808" t="str">
            <v>BU-905</v>
          </cell>
          <cell r="H1808" t="str">
            <v>GLOBAL / RELIANT</v>
          </cell>
          <cell r="I1808" t="str">
            <v>GLOBAL/REL</v>
          </cell>
          <cell r="J1808" t="str">
            <v>GLOBAL/RELIANT CORPORATE GROUP</v>
          </cell>
          <cell r="K1808" t="str">
            <v>CORPORATE</v>
          </cell>
          <cell r="L1808" t="str">
            <v>CORPORATE</v>
          </cell>
        </row>
        <row r="1809">
          <cell r="A1809" t="str">
            <v>ZA7</v>
          </cell>
          <cell r="B1809" t="str">
            <v>ZA7-10-A-AZ-5ZO-050</v>
          </cell>
          <cell r="C1809">
            <v>1906</v>
          </cell>
          <cell r="D1809">
            <v>7513</v>
          </cell>
          <cell r="F1809" t="str">
            <v>AW  of Ohio, Inc. OH</v>
          </cell>
          <cell r="G1809" t="str">
            <v>BU-905</v>
          </cell>
          <cell r="H1809" t="str">
            <v>GLOBAL / RELIANT</v>
          </cell>
          <cell r="I1809" t="str">
            <v>GLOBAL/REL</v>
          </cell>
          <cell r="J1809" t="str">
            <v>GLOBAL/RELIANT CORPORATE GROUP</v>
          </cell>
          <cell r="K1809" t="str">
            <v>CORPORATE</v>
          </cell>
          <cell r="L1809" t="str">
            <v>CORPORATE</v>
          </cell>
        </row>
        <row r="1810">
          <cell r="A1810" t="str">
            <v>ZA8</v>
          </cell>
          <cell r="B1810" t="str">
            <v>ZA8-10-A-AZ-5WO-050</v>
          </cell>
          <cell r="C1810">
            <v>1907</v>
          </cell>
          <cell r="D1810">
            <v>7514</v>
          </cell>
          <cell r="F1810" t="str">
            <v>AW  of Florida, Inc. FL</v>
          </cell>
          <cell r="G1810" t="str">
            <v>BU-905</v>
          </cell>
          <cell r="H1810" t="str">
            <v>GLOBAL / RELIANT</v>
          </cell>
          <cell r="I1810" t="str">
            <v>GLOBAL/REL</v>
          </cell>
          <cell r="J1810" t="str">
            <v>GLOBAL/RELIANT CORPORATE GROUP</v>
          </cell>
          <cell r="K1810" t="str">
            <v>CORPORATE</v>
          </cell>
          <cell r="L1810" t="str">
            <v>CORPORATE</v>
          </cell>
        </row>
        <row r="1811">
          <cell r="A1811" t="str">
            <v>ZA9</v>
          </cell>
          <cell r="B1811" t="str">
            <v>ZA9-10-A-AZ-5UO-050</v>
          </cell>
          <cell r="C1811">
            <v>1908</v>
          </cell>
          <cell r="D1811">
            <v>7515</v>
          </cell>
          <cell r="F1811" t="str">
            <v>AW  of California, Inc. CA</v>
          </cell>
          <cell r="G1811" t="str">
            <v>BU-905</v>
          </cell>
          <cell r="H1811" t="str">
            <v>GLOBAL / RELIANT</v>
          </cell>
          <cell r="I1811" t="str">
            <v>GLOBAL/REL</v>
          </cell>
          <cell r="J1811" t="str">
            <v>GLOBAL/RELIANT CORPORATE GROUP</v>
          </cell>
          <cell r="K1811" t="str">
            <v>CORPORATE</v>
          </cell>
          <cell r="L1811" t="str">
            <v>CORPORATE</v>
          </cell>
        </row>
        <row r="1812">
          <cell r="A1812" t="str">
            <v>ZB0</v>
          </cell>
          <cell r="B1812" t="str">
            <v>ZB0-10-A-AZ-3FO-050</v>
          </cell>
          <cell r="C1812">
            <v>1909</v>
          </cell>
          <cell r="D1812">
            <v>7516</v>
          </cell>
          <cell r="F1812" t="str">
            <v>County Disposal of Ohio, Inc</v>
          </cell>
          <cell r="G1812" t="str">
            <v>BU-905</v>
          </cell>
          <cell r="H1812" t="str">
            <v>GLOBAL / RELIANT</v>
          </cell>
          <cell r="I1812" t="str">
            <v>GLOBAL/REL</v>
          </cell>
          <cell r="J1812" t="str">
            <v>GLOBAL/RELIANT CORPORATE GROUP</v>
          </cell>
          <cell r="K1812" t="str">
            <v>CORPORATE</v>
          </cell>
          <cell r="L1812" t="str">
            <v>CORPORATE</v>
          </cell>
        </row>
        <row r="1813">
          <cell r="A1813" t="str">
            <v>ZB1</v>
          </cell>
          <cell r="B1813" t="str">
            <v>ZB1-10-A-AZ-4KO-050</v>
          </cell>
          <cell r="C1813">
            <v>1910</v>
          </cell>
          <cell r="D1813">
            <v>7517</v>
          </cell>
          <cell r="F1813" t="str">
            <v>F.P. McNamara Rubbish Removal</v>
          </cell>
          <cell r="G1813" t="str">
            <v>BU-905</v>
          </cell>
          <cell r="H1813" t="str">
            <v>GLOBAL / RELIANT</v>
          </cell>
          <cell r="I1813" t="str">
            <v>GLOBAL/REL</v>
          </cell>
          <cell r="J1813" t="str">
            <v>GLOBAL/RELIANT CORPORATE GROUP</v>
          </cell>
          <cell r="K1813" t="str">
            <v>CORPORATE</v>
          </cell>
          <cell r="L1813" t="str">
            <v>CORPORATE</v>
          </cell>
        </row>
        <row r="1814">
          <cell r="A1814" t="str">
            <v>ZB2</v>
          </cell>
          <cell r="B1814" t="str">
            <v>ZB2-10-A-AZ-5NO-050</v>
          </cell>
          <cell r="C1814">
            <v>1911</v>
          </cell>
          <cell r="D1814">
            <v>7518</v>
          </cell>
          <cell r="F1814" t="str">
            <v>AW Systems of NJ, Inc.</v>
          </cell>
          <cell r="G1814" t="str">
            <v>BU-905</v>
          </cell>
          <cell r="H1814" t="str">
            <v>GLOBAL / RELIANT</v>
          </cell>
          <cell r="I1814" t="str">
            <v>GLOBAL/REL</v>
          </cell>
          <cell r="J1814" t="str">
            <v>GLOBAL/RELIANT CORPORATE GROUP</v>
          </cell>
          <cell r="K1814" t="str">
            <v>CORPORATE</v>
          </cell>
          <cell r="L1814" t="str">
            <v>CORPORATE</v>
          </cell>
        </row>
        <row r="1815">
          <cell r="A1815" t="str">
            <v>ZB3</v>
          </cell>
          <cell r="B1815" t="str">
            <v>ZB3-10-A-AZ-6BO-050</v>
          </cell>
          <cell r="C1815">
            <v>1912</v>
          </cell>
          <cell r="D1815">
            <v>7519</v>
          </cell>
          <cell r="F1815" t="str">
            <v>AW  of Tennessee, Inc. TN</v>
          </cell>
          <cell r="G1815" t="str">
            <v>BU-905</v>
          </cell>
          <cell r="H1815" t="str">
            <v>GLOBAL / RELIANT</v>
          </cell>
          <cell r="I1815" t="str">
            <v>GLOBAL/REL</v>
          </cell>
          <cell r="J1815" t="str">
            <v>GLOBAL/RELIANT CORPORATE GROUP</v>
          </cell>
          <cell r="K1815" t="str">
            <v>CORPORATE</v>
          </cell>
          <cell r="L1815" t="str">
            <v>CORPORATE</v>
          </cell>
        </row>
        <row r="1816">
          <cell r="A1816" t="str">
            <v>ZB4</v>
          </cell>
          <cell r="B1816" t="str">
            <v>ZB4-10-A-AZ-5TO-050</v>
          </cell>
          <cell r="C1816">
            <v>1913</v>
          </cell>
          <cell r="D1816">
            <v>7520</v>
          </cell>
          <cell r="F1816" t="str">
            <v>Allied Waste Industries</v>
          </cell>
          <cell r="G1816" t="str">
            <v>BU-905</v>
          </cell>
          <cell r="H1816" t="str">
            <v>GLOBAL / RELIANT</v>
          </cell>
          <cell r="I1816" t="str">
            <v>GLOBAL/REL</v>
          </cell>
          <cell r="J1816" t="str">
            <v>GLOBAL/RELIANT CORPORATE GROUP</v>
          </cell>
          <cell r="K1816" t="str">
            <v>CORPORATE</v>
          </cell>
          <cell r="L1816" t="str">
            <v>CORPORATE</v>
          </cell>
        </row>
        <row r="1817">
          <cell r="A1817" t="str">
            <v>ZB5</v>
          </cell>
          <cell r="B1817" t="str">
            <v>ZB5-10-A-AZ-72O-050</v>
          </cell>
          <cell r="C1817">
            <v>1914</v>
          </cell>
          <cell r="D1817">
            <v>7521</v>
          </cell>
          <cell r="F1817" t="str">
            <v>Regional Disposal Company</v>
          </cell>
          <cell r="G1817" t="str">
            <v>BU-905</v>
          </cell>
          <cell r="H1817" t="str">
            <v>GLOBAL / RELIANT</v>
          </cell>
          <cell r="I1817" t="str">
            <v>GLOBAL/REL</v>
          </cell>
          <cell r="J1817" t="str">
            <v>GLOBAL/RELIANT CORPORATE GROUP</v>
          </cell>
          <cell r="K1817" t="str">
            <v>CORPORATE</v>
          </cell>
          <cell r="L1817" t="str">
            <v>CORPORATE</v>
          </cell>
        </row>
        <row r="1818">
          <cell r="A1818" t="str">
            <v>ZB6</v>
          </cell>
          <cell r="B1818" t="str">
            <v>ZB6-10-A-AZ-7MO-050</v>
          </cell>
          <cell r="C1818">
            <v>1915</v>
          </cell>
          <cell r="D1818">
            <v>7522</v>
          </cell>
          <cell r="F1818" t="str">
            <v>Cocopah Landfill, Inc (U) AZ</v>
          </cell>
          <cell r="G1818" t="str">
            <v>BU-905</v>
          </cell>
          <cell r="H1818" t="str">
            <v>GLOBAL / RELIANT</v>
          </cell>
          <cell r="I1818" t="str">
            <v>GLOBAL/REL</v>
          </cell>
          <cell r="J1818" t="str">
            <v>GLOBAL/RELIANT CORPORATE GROUP</v>
          </cell>
          <cell r="K1818" t="str">
            <v>CORPORATE</v>
          </cell>
          <cell r="L1818" t="str">
            <v>CORPORATE</v>
          </cell>
        </row>
        <row r="1819">
          <cell r="A1819" t="str">
            <v>ZB7</v>
          </cell>
          <cell r="B1819" t="str">
            <v>ZB7-10-A-AZ-7JO-050</v>
          </cell>
          <cell r="C1819">
            <v>1916</v>
          </cell>
          <cell r="D1819">
            <v>7523</v>
          </cell>
          <cell r="F1819" t="str">
            <v>Copper Mountain L/F, Inc (U)</v>
          </cell>
          <cell r="G1819" t="str">
            <v>BU-905</v>
          </cell>
          <cell r="H1819" t="str">
            <v>GLOBAL / RELIANT</v>
          </cell>
          <cell r="I1819" t="str">
            <v>GLOBAL/REL</v>
          </cell>
          <cell r="J1819" t="str">
            <v>GLOBAL/RELIANT CORPORATE GROUP</v>
          </cell>
          <cell r="K1819" t="str">
            <v>CORPORATE</v>
          </cell>
          <cell r="L1819" t="str">
            <v>CORPORATE</v>
          </cell>
        </row>
        <row r="1820">
          <cell r="A1820" t="str">
            <v>ZB8</v>
          </cell>
          <cell r="B1820" t="str">
            <v>ZB8-10-A-AZ-63O-050</v>
          </cell>
          <cell r="C1820">
            <v>1917</v>
          </cell>
          <cell r="D1820">
            <v>7524</v>
          </cell>
          <cell r="F1820" t="str">
            <v>Allied Waste Industries, Inc</v>
          </cell>
          <cell r="G1820" t="str">
            <v>BU-905</v>
          </cell>
          <cell r="H1820" t="str">
            <v>GLOBAL / RELIANT</v>
          </cell>
          <cell r="I1820" t="str">
            <v>GLOBAL/REL</v>
          </cell>
          <cell r="J1820" t="str">
            <v>GLOBAL/RELIANT CORPORATE GROUP</v>
          </cell>
          <cell r="K1820" t="str">
            <v>CORPORATE</v>
          </cell>
          <cell r="L1820" t="str">
            <v>CORPORATE</v>
          </cell>
        </row>
        <row r="1821">
          <cell r="A1821" t="str">
            <v>ZB9</v>
          </cell>
          <cell r="B1821" t="str">
            <v>ZB9-10-A-AZ-62O-050</v>
          </cell>
          <cell r="C1821">
            <v>1918</v>
          </cell>
          <cell r="D1821">
            <v>7525</v>
          </cell>
          <cell r="F1821" t="str">
            <v>Apache Jct L/F Corp. (U) AZ</v>
          </cell>
          <cell r="G1821" t="str">
            <v>BU-905</v>
          </cell>
          <cell r="H1821" t="str">
            <v>GLOBAL / RELIANT</v>
          </cell>
          <cell r="I1821" t="str">
            <v>GLOBAL/REL</v>
          </cell>
          <cell r="J1821" t="str">
            <v>GLOBAL/RELIANT CORPORATE GROUP</v>
          </cell>
          <cell r="K1821" t="str">
            <v>CORPORATE</v>
          </cell>
          <cell r="L1821" t="str">
            <v>CORPORATE</v>
          </cell>
        </row>
        <row r="1822">
          <cell r="A1822" t="str">
            <v>ZC0</v>
          </cell>
          <cell r="B1822" t="str">
            <v>ZC0-10-A-AZ-67O-050</v>
          </cell>
          <cell r="C1822">
            <v>1919</v>
          </cell>
          <cell r="D1822">
            <v>7526</v>
          </cell>
          <cell r="F1822" t="str">
            <v>Borrego Landfill, Inc (U) CA</v>
          </cell>
          <cell r="G1822" t="str">
            <v>BU-905</v>
          </cell>
          <cell r="H1822" t="str">
            <v>GLOBAL / RELIANT</v>
          </cell>
          <cell r="I1822" t="str">
            <v>GLOBAL/REL</v>
          </cell>
          <cell r="J1822" t="str">
            <v>GLOBAL/RELIANT CORPORATE GROUP</v>
          </cell>
          <cell r="K1822" t="str">
            <v>CORPORATE</v>
          </cell>
          <cell r="L1822" t="str">
            <v>CORPORATE</v>
          </cell>
        </row>
        <row r="1823">
          <cell r="A1823" t="str">
            <v>ZC1</v>
          </cell>
          <cell r="B1823" t="str">
            <v>ZC1-10-A-AZ-64O-050</v>
          </cell>
          <cell r="C1823">
            <v>1920</v>
          </cell>
          <cell r="D1823">
            <v>7527</v>
          </cell>
          <cell r="F1823" t="str">
            <v>Sycamore Landfill, Inc. (U) CA</v>
          </cell>
          <cell r="G1823" t="str">
            <v>BU-905</v>
          </cell>
          <cell r="H1823" t="str">
            <v>GLOBAL / RELIANT</v>
          </cell>
          <cell r="I1823" t="str">
            <v>GLOBAL/REL</v>
          </cell>
          <cell r="J1823" t="str">
            <v>GLOBAL/RELIANT CORPORATE GROUP</v>
          </cell>
          <cell r="K1823" t="str">
            <v>CORPORATE</v>
          </cell>
          <cell r="L1823" t="str">
            <v>CORPORATE</v>
          </cell>
        </row>
        <row r="1824">
          <cell r="A1824" t="str">
            <v>ZC2</v>
          </cell>
          <cell r="B1824" t="str">
            <v>ZC2-10-A-AZ-85O-050</v>
          </cell>
          <cell r="C1824">
            <v>1921</v>
          </cell>
          <cell r="D1824">
            <v>7528</v>
          </cell>
          <cell r="F1824" t="str">
            <v>Forward, Inc. (U) CA</v>
          </cell>
          <cell r="G1824" t="str">
            <v>BU-905</v>
          </cell>
          <cell r="H1824" t="str">
            <v>GLOBAL / RELIANT</v>
          </cell>
          <cell r="I1824" t="str">
            <v>GLOBAL/REL</v>
          </cell>
          <cell r="J1824" t="str">
            <v>GLOBAL/RELIANT CORPORATE GROUP</v>
          </cell>
          <cell r="K1824" t="str">
            <v>CORPORATE</v>
          </cell>
          <cell r="L1824" t="str">
            <v>CORPORATE</v>
          </cell>
        </row>
        <row r="1825">
          <cell r="A1825" t="str">
            <v>ZC3</v>
          </cell>
          <cell r="B1825" t="str">
            <v>ZC3-10-A-AZ-65O-050</v>
          </cell>
          <cell r="C1825">
            <v>1922</v>
          </cell>
          <cell r="D1825">
            <v>7529</v>
          </cell>
          <cell r="F1825" t="str">
            <v>Otay Landfill, Inc. (U) CA</v>
          </cell>
          <cell r="G1825" t="str">
            <v>BU-905</v>
          </cell>
          <cell r="H1825" t="str">
            <v>GLOBAL / RELIANT</v>
          </cell>
          <cell r="I1825" t="str">
            <v>GLOBAL/REL</v>
          </cell>
          <cell r="J1825" t="str">
            <v>GLOBAL/RELIANT CORPORATE GROUP</v>
          </cell>
          <cell r="K1825" t="str">
            <v>CORPORATE</v>
          </cell>
          <cell r="L1825" t="str">
            <v>CORPORATE</v>
          </cell>
        </row>
        <row r="1826">
          <cell r="A1826" t="str">
            <v>ZC4</v>
          </cell>
          <cell r="B1826" t="str">
            <v>ZC4-10-A-AZ-3WO-050</v>
          </cell>
          <cell r="C1826">
            <v>1923</v>
          </cell>
          <cell r="D1826">
            <v>7530</v>
          </cell>
          <cell r="F1826" t="str">
            <v>Keller Canyon L/F Co. (U) CA</v>
          </cell>
          <cell r="G1826" t="str">
            <v>BU-905</v>
          </cell>
          <cell r="H1826" t="str">
            <v>GLOBAL / RELIANT</v>
          </cell>
          <cell r="I1826" t="str">
            <v>GLOBAL/REL</v>
          </cell>
          <cell r="J1826" t="str">
            <v>GLOBAL/RELIANT CORPORATE GROUP</v>
          </cell>
          <cell r="K1826" t="str">
            <v>CORPORATE</v>
          </cell>
          <cell r="L1826" t="str">
            <v>CORPORATE</v>
          </cell>
        </row>
        <row r="1827">
          <cell r="A1827" t="str">
            <v>ZC5</v>
          </cell>
          <cell r="B1827" t="str">
            <v>ZC5-10-A-AZ-66O-050</v>
          </cell>
          <cell r="C1827">
            <v>1924</v>
          </cell>
          <cell r="D1827">
            <v>7531</v>
          </cell>
          <cell r="F1827" t="str">
            <v>Ramona Landfill, Inc. (U) CA</v>
          </cell>
          <cell r="G1827" t="str">
            <v>BU-905</v>
          </cell>
          <cell r="H1827" t="str">
            <v>GLOBAL / RELIANT</v>
          </cell>
          <cell r="I1827" t="str">
            <v>GLOBAL/REL</v>
          </cell>
          <cell r="J1827" t="str">
            <v>GLOBAL/RELIANT CORPORATE GROUP</v>
          </cell>
          <cell r="K1827" t="str">
            <v>CORPORATE</v>
          </cell>
          <cell r="L1827" t="str">
            <v>CORPORATE</v>
          </cell>
        </row>
        <row r="1828">
          <cell r="A1828" t="str">
            <v>ZC6</v>
          </cell>
          <cell r="B1828" t="str">
            <v>ZC6-10-A-AZ-7NO-050</v>
          </cell>
          <cell r="C1828">
            <v>1925</v>
          </cell>
          <cell r="D1828">
            <v>7532</v>
          </cell>
          <cell r="F1828" t="str">
            <v>Imperial Landfill, Inc. (U) CA</v>
          </cell>
          <cell r="G1828" t="str">
            <v>BU-905</v>
          </cell>
          <cell r="H1828" t="str">
            <v>GLOBAL / RELIANT</v>
          </cell>
          <cell r="I1828" t="str">
            <v>GLOBAL/REL</v>
          </cell>
          <cell r="J1828" t="str">
            <v>GLOBAL/RELIANT CORPORATE GROUP</v>
          </cell>
          <cell r="K1828" t="str">
            <v>CORPORATE</v>
          </cell>
          <cell r="L1828" t="str">
            <v>CORPORATE</v>
          </cell>
        </row>
        <row r="1829">
          <cell r="A1829" t="str">
            <v>ZC7</v>
          </cell>
          <cell r="B1829" t="str">
            <v>ZC7-10-A-AZ-6YO-050</v>
          </cell>
          <cell r="C1829">
            <v>1926</v>
          </cell>
          <cell r="D1829">
            <v>7533</v>
          </cell>
          <cell r="F1829" t="str">
            <v>Elder Creek T/S, Inc. (U) CA</v>
          </cell>
          <cell r="G1829" t="str">
            <v>BU-905</v>
          </cell>
          <cell r="H1829" t="str">
            <v>GLOBAL / RELIANT</v>
          </cell>
          <cell r="I1829" t="str">
            <v>GLOBAL/REL</v>
          </cell>
          <cell r="J1829" t="str">
            <v>GLOBAL/RELIANT CORPORATE GROUP</v>
          </cell>
          <cell r="K1829" t="str">
            <v>CORPORATE</v>
          </cell>
          <cell r="L1829" t="str">
            <v>CORPORATE</v>
          </cell>
        </row>
        <row r="1830">
          <cell r="A1830" t="str">
            <v>ZC8</v>
          </cell>
          <cell r="B1830" t="str">
            <v>ZC8-10-A-AZ-1BO-050</v>
          </cell>
          <cell r="C1830">
            <v>1927</v>
          </cell>
          <cell r="D1830">
            <v>7534</v>
          </cell>
          <cell r="F1830" t="str">
            <v>Delta Container Corp (U) CA</v>
          </cell>
          <cell r="G1830" t="str">
            <v>BU-905</v>
          </cell>
          <cell r="H1830" t="str">
            <v>GLOBAL / RELIANT</v>
          </cell>
          <cell r="I1830" t="str">
            <v>GLOBAL/REL</v>
          </cell>
          <cell r="J1830" t="str">
            <v>GLOBAL/RELIANT CORPORATE GROUP</v>
          </cell>
          <cell r="K1830" t="str">
            <v>CORPORATE</v>
          </cell>
          <cell r="L1830" t="str">
            <v>CORPORATE</v>
          </cell>
        </row>
        <row r="1831">
          <cell r="A1831" t="str">
            <v>ZC9</v>
          </cell>
          <cell r="B1831" t="str">
            <v>ZC9-10-A-AZ-98O-050</v>
          </cell>
          <cell r="C1831">
            <v>1928</v>
          </cell>
          <cell r="D1831">
            <v>7535</v>
          </cell>
          <cell r="F1831" t="str">
            <v>Sunrise Sanitation Service,Inc</v>
          </cell>
          <cell r="G1831" t="str">
            <v>BU-905</v>
          </cell>
          <cell r="H1831" t="str">
            <v>GLOBAL / RELIANT</v>
          </cell>
          <cell r="I1831" t="str">
            <v>GLOBAL/REL</v>
          </cell>
          <cell r="J1831" t="str">
            <v>GLOBAL/RELIANT CORPORATE GROUP</v>
          </cell>
          <cell r="K1831" t="str">
            <v>CORPORATE</v>
          </cell>
          <cell r="L1831" t="str">
            <v>CORPORATE</v>
          </cell>
        </row>
        <row r="1832">
          <cell r="A1832" t="str">
            <v>ZD0</v>
          </cell>
          <cell r="B1832" t="str">
            <v>ZD0-10-A-AZ-99O-050</v>
          </cell>
          <cell r="C1832">
            <v>1929</v>
          </cell>
          <cell r="D1832">
            <v>7536</v>
          </cell>
          <cell r="F1832" t="str">
            <v>Sunset Disposal Services, Inc.</v>
          </cell>
          <cell r="G1832" t="str">
            <v>BU-905</v>
          </cell>
          <cell r="H1832" t="str">
            <v>GLOBAL / RELIANT</v>
          </cell>
          <cell r="I1832" t="str">
            <v>GLOBAL/REL</v>
          </cell>
          <cell r="J1832" t="str">
            <v>GLOBAL/RELIANT CORPORATE GROUP</v>
          </cell>
          <cell r="K1832" t="str">
            <v>CORPORATE</v>
          </cell>
          <cell r="L1832" t="str">
            <v>CORPORATE</v>
          </cell>
        </row>
        <row r="1833">
          <cell r="A1833" t="str">
            <v>ZD1</v>
          </cell>
          <cell r="B1833" t="str">
            <v>ZD1-10-A-AZ-1AO-050</v>
          </cell>
          <cell r="C1833">
            <v>1930</v>
          </cell>
          <cell r="D1833">
            <v>7537</v>
          </cell>
          <cell r="F1833" t="str">
            <v>Lathrop Sunrise Sanitation</v>
          </cell>
          <cell r="G1833" t="str">
            <v>BU-905</v>
          </cell>
          <cell r="H1833" t="str">
            <v>GLOBAL / RELIANT</v>
          </cell>
          <cell r="I1833" t="str">
            <v>GLOBAL/REL</v>
          </cell>
          <cell r="J1833" t="str">
            <v>GLOBAL/RELIANT CORPORATE GROUP</v>
          </cell>
          <cell r="K1833" t="str">
            <v>CORPORATE</v>
          </cell>
          <cell r="L1833" t="str">
            <v>CORPORATE</v>
          </cell>
        </row>
        <row r="1834">
          <cell r="A1834" t="str">
            <v>ZD2</v>
          </cell>
          <cell r="B1834" t="str">
            <v>ZD2-10-A-AZ-26O-050</v>
          </cell>
          <cell r="C1834">
            <v>1931</v>
          </cell>
          <cell r="D1834">
            <v>7538</v>
          </cell>
          <cell r="F1834" t="str">
            <v>Environmental Development Corp</v>
          </cell>
          <cell r="G1834" t="str">
            <v>BU-905</v>
          </cell>
          <cell r="H1834" t="str">
            <v>GLOBAL / RELIANT</v>
          </cell>
          <cell r="I1834" t="str">
            <v>GLOBAL/REL</v>
          </cell>
          <cell r="J1834" t="str">
            <v>GLOBAL/RELIANT CORPORATE GROUP</v>
          </cell>
          <cell r="K1834" t="str">
            <v>CORPORATE</v>
          </cell>
          <cell r="L1834" t="str">
            <v>CORPORATE</v>
          </cell>
        </row>
        <row r="1835">
          <cell r="A1835" t="str">
            <v>ZD3</v>
          </cell>
          <cell r="B1835" t="str">
            <v>ZD3-10-A-AZ-39O-050</v>
          </cell>
          <cell r="C1835">
            <v>1932</v>
          </cell>
          <cell r="D1835">
            <v>7539</v>
          </cell>
          <cell r="F1835" t="str">
            <v>Brickyard Disposal &amp; Recycling</v>
          </cell>
          <cell r="G1835" t="str">
            <v>BU-905</v>
          </cell>
          <cell r="H1835" t="str">
            <v>GLOBAL / RELIANT</v>
          </cell>
          <cell r="I1835" t="str">
            <v>GLOBAL/REL</v>
          </cell>
          <cell r="J1835" t="str">
            <v>GLOBAL/RELIANT CORPORATE GROUP</v>
          </cell>
          <cell r="K1835" t="str">
            <v>CORPORATE</v>
          </cell>
          <cell r="L1835" t="str">
            <v>CORPORATE</v>
          </cell>
        </row>
        <row r="1836">
          <cell r="A1836" t="str">
            <v>ZD4</v>
          </cell>
          <cell r="B1836" t="str">
            <v>ZD4-10-A-AZ-29O-050</v>
          </cell>
          <cell r="C1836">
            <v>1933</v>
          </cell>
          <cell r="D1836">
            <v>7540</v>
          </cell>
          <cell r="F1836" t="str">
            <v>Upper Rock Island Cty L/F, Inc</v>
          </cell>
          <cell r="G1836" t="str">
            <v>BU-905</v>
          </cell>
          <cell r="H1836" t="str">
            <v>GLOBAL / RELIANT</v>
          </cell>
          <cell r="I1836" t="str">
            <v>GLOBAL/REL</v>
          </cell>
          <cell r="J1836" t="str">
            <v>GLOBAL/RELIANT CORPORATE GROUP</v>
          </cell>
          <cell r="K1836" t="str">
            <v>CORPORATE</v>
          </cell>
          <cell r="L1836" t="str">
            <v>CORPORATE</v>
          </cell>
        </row>
        <row r="1837">
          <cell r="A1837" t="str">
            <v>ZD5</v>
          </cell>
          <cell r="B1837" t="str">
            <v>ZD5-10-A-AZ-43O-050</v>
          </cell>
          <cell r="C1837">
            <v>1934</v>
          </cell>
          <cell r="D1837">
            <v>7541</v>
          </cell>
          <cell r="F1837" t="str">
            <v>Wayne County L/F IL, Inc. (U)</v>
          </cell>
          <cell r="G1837" t="str">
            <v>BU-905</v>
          </cell>
          <cell r="H1837" t="str">
            <v>GLOBAL / RELIANT</v>
          </cell>
          <cell r="I1837" t="str">
            <v>GLOBAL/REL</v>
          </cell>
          <cell r="J1837" t="str">
            <v>GLOBAL/RELIANT CORPORATE GROUP</v>
          </cell>
          <cell r="K1837" t="str">
            <v>CORPORATE</v>
          </cell>
          <cell r="L1837" t="str">
            <v>CORPORATE</v>
          </cell>
        </row>
        <row r="1838">
          <cell r="A1838" t="str">
            <v>ZD6</v>
          </cell>
          <cell r="B1838" t="str">
            <v>ZD6-10-A-AZ-37O-050</v>
          </cell>
          <cell r="C1838">
            <v>1935</v>
          </cell>
          <cell r="D1838">
            <v>7542</v>
          </cell>
          <cell r="F1838" t="str">
            <v>RCS, Inc. (U) IL</v>
          </cell>
          <cell r="G1838" t="str">
            <v>BU-905</v>
          </cell>
          <cell r="H1838" t="str">
            <v>GLOBAL / RELIANT</v>
          </cell>
          <cell r="I1838" t="str">
            <v>GLOBAL/REL</v>
          </cell>
          <cell r="J1838" t="str">
            <v>GLOBAL/RELIANT CORPORATE GROUP</v>
          </cell>
          <cell r="K1838" t="str">
            <v>CORPORATE</v>
          </cell>
          <cell r="L1838" t="str">
            <v>CORPORATE</v>
          </cell>
        </row>
        <row r="1839">
          <cell r="A1839" t="str">
            <v>ZD7</v>
          </cell>
          <cell r="B1839" t="str">
            <v>ZD7-10-A-AZ-2AO-050</v>
          </cell>
          <cell r="C1839">
            <v>1936</v>
          </cell>
          <cell r="D1839">
            <v>7543</v>
          </cell>
          <cell r="F1839" t="str">
            <v>CC Landfill, Inc. (U) IL</v>
          </cell>
          <cell r="G1839" t="str">
            <v>BU-905</v>
          </cell>
          <cell r="H1839" t="str">
            <v>GLOBAL / RELIANT</v>
          </cell>
          <cell r="I1839" t="str">
            <v>GLOBAL/REL</v>
          </cell>
          <cell r="J1839" t="str">
            <v>GLOBAL/RELIANT CORPORATE GROUP</v>
          </cell>
          <cell r="K1839" t="str">
            <v>CORPORATE</v>
          </cell>
          <cell r="L1839" t="str">
            <v>CORPORATE</v>
          </cell>
        </row>
        <row r="1840">
          <cell r="A1840" t="str">
            <v>ZD8</v>
          </cell>
          <cell r="B1840" t="str">
            <v>ZD8-10-A-AZ-9HO-050</v>
          </cell>
          <cell r="C1840">
            <v>1937</v>
          </cell>
          <cell r="D1840">
            <v>7544</v>
          </cell>
          <cell r="F1840" t="str">
            <v>Lee County Landfill, Inc. (U)</v>
          </cell>
          <cell r="G1840" t="str">
            <v>BU-905</v>
          </cell>
          <cell r="H1840" t="str">
            <v>GLOBAL / RELIANT</v>
          </cell>
          <cell r="I1840" t="str">
            <v>GLOBAL/REL</v>
          </cell>
          <cell r="J1840" t="str">
            <v>GLOBAL/RELIANT CORPORATE GROUP</v>
          </cell>
          <cell r="K1840" t="str">
            <v>CORPORATE</v>
          </cell>
          <cell r="L1840" t="str">
            <v>CORPORATE</v>
          </cell>
        </row>
        <row r="1841">
          <cell r="A1841" t="str">
            <v>ZD9</v>
          </cell>
          <cell r="B1841" t="str">
            <v>ZD9-10-A-AZ-28O-050</v>
          </cell>
          <cell r="C1841">
            <v>1938</v>
          </cell>
          <cell r="D1841">
            <v>7545</v>
          </cell>
          <cell r="F1841" t="str">
            <v>Streator Area L/F, Inc. (U) IL</v>
          </cell>
          <cell r="G1841" t="str">
            <v>BU-905</v>
          </cell>
          <cell r="H1841" t="str">
            <v>GLOBAL / RELIANT</v>
          </cell>
          <cell r="I1841" t="str">
            <v>GLOBAL/REL</v>
          </cell>
          <cell r="J1841" t="str">
            <v>GLOBAL/RELIANT CORPORATE GROUP</v>
          </cell>
          <cell r="K1841" t="str">
            <v>CORPORATE</v>
          </cell>
          <cell r="L1841" t="str">
            <v>CORPORATE</v>
          </cell>
        </row>
        <row r="1842">
          <cell r="A1842" t="str">
            <v>ZE0</v>
          </cell>
          <cell r="B1842" t="str">
            <v>ZE0-10-A-AZ-38O-050</v>
          </cell>
          <cell r="C1842">
            <v>1939</v>
          </cell>
          <cell r="D1842">
            <v>7546</v>
          </cell>
          <cell r="F1842" t="str">
            <v>Environmental Reclamation Co.</v>
          </cell>
          <cell r="G1842" t="str">
            <v>BU-905</v>
          </cell>
          <cell r="H1842" t="str">
            <v>GLOBAL / RELIANT</v>
          </cell>
          <cell r="I1842" t="str">
            <v>GLOBAL/REL</v>
          </cell>
          <cell r="J1842" t="str">
            <v>GLOBAL/RELIANT CORPORATE GROUP</v>
          </cell>
          <cell r="K1842" t="str">
            <v>CORPORATE</v>
          </cell>
          <cell r="L1842" t="str">
            <v>CORPORATE</v>
          </cell>
        </row>
        <row r="1843">
          <cell r="A1843" t="str">
            <v>ZE1</v>
          </cell>
          <cell r="B1843" t="str">
            <v>ZE1-10-A-AZ-36O-050</v>
          </cell>
          <cell r="C1843">
            <v>1940</v>
          </cell>
          <cell r="D1843">
            <v>7547</v>
          </cell>
          <cell r="F1843" t="str">
            <v>Roxana Landfill, Inc. (U) IL</v>
          </cell>
          <cell r="G1843" t="str">
            <v>BU-905</v>
          </cell>
          <cell r="H1843" t="str">
            <v>GLOBAL / RELIANT</v>
          </cell>
          <cell r="I1843" t="str">
            <v>GLOBAL/REL</v>
          </cell>
          <cell r="J1843" t="str">
            <v>GLOBAL/RELIANT CORPORATE GROUP</v>
          </cell>
          <cell r="K1843" t="str">
            <v>CORPORATE</v>
          </cell>
          <cell r="L1843" t="str">
            <v>CORPORATE</v>
          </cell>
        </row>
        <row r="1844">
          <cell r="A1844" t="str">
            <v>ZE2</v>
          </cell>
          <cell r="B1844" t="str">
            <v>ZE2-10-A-AZ-4NO-050</v>
          </cell>
          <cell r="C1844">
            <v>1941</v>
          </cell>
          <cell r="D1844">
            <v>7548</v>
          </cell>
          <cell r="F1844" t="str">
            <v>Sangamon Valley L/F, Inc. (U)</v>
          </cell>
          <cell r="G1844" t="str">
            <v>BU-905</v>
          </cell>
          <cell r="H1844" t="str">
            <v>GLOBAL / RELIANT</v>
          </cell>
          <cell r="I1844" t="str">
            <v>GLOBAL/REL</v>
          </cell>
          <cell r="J1844" t="str">
            <v>GLOBAL/RELIANT CORPORATE GROUP</v>
          </cell>
          <cell r="K1844" t="str">
            <v>CORPORATE</v>
          </cell>
          <cell r="L1844" t="str">
            <v>CORPORATE</v>
          </cell>
        </row>
        <row r="1845">
          <cell r="A1845" t="str">
            <v>ZE3</v>
          </cell>
          <cell r="B1845" t="str">
            <v>ZE3-10-A-AZ-6QO-050</v>
          </cell>
          <cell r="C1845">
            <v>1942</v>
          </cell>
          <cell r="D1845">
            <v>7549</v>
          </cell>
          <cell r="F1845" t="str">
            <v>Bio-Med of Oregon, Inc. (OR)</v>
          </cell>
          <cell r="G1845" t="str">
            <v>BU-905</v>
          </cell>
          <cell r="H1845" t="str">
            <v>GLOBAL / RELIANT</v>
          </cell>
          <cell r="I1845" t="str">
            <v>GLOBAL/REL</v>
          </cell>
          <cell r="J1845" t="str">
            <v>GLOBAL/RELIANT CORPORATE GROUP</v>
          </cell>
          <cell r="K1845" t="str">
            <v>CORPORATE</v>
          </cell>
          <cell r="L1845" t="str">
            <v>CORPORATE</v>
          </cell>
        </row>
        <row r="1846">
          <cell r="A1846" t="str">
            <v>ZE4</v>
          </cell>
          <cell r="B1846" t="str">
            <v>ZE4-10-A-AZ-1ZO-050</v>
          </cell>
          <cell r="C1846">
            <v>1943</v>
          </cell>
          <cell r="D1846">
            <v>7550</v>
          </cell>
          <cell r="F1846" t="str">
            <v>Ingrum Waste Disposal, Inc (U)</v>
          </cell>
          <cell r="G1846" t="str">
            <v>BU-905</v>
          </cell>
          <cell r="H1846" t="str">
            <v>GLOBAL / RELIANT</v>
          </cell>
          <cell r="I1846" t="str">
            <v>GLOBAL/REL</v>
          </cell>
          <cell r="J1846" t="str">
            <v>GLOBAL/RELIANT CORPORATE GROUP</v>
          </cell>
          <cell r="K1846" t="str">
            <v>CORPORATE</v>
          </cell>
          <cell r="L1846" t="str">
            <v>CORPORATE</v>
          </cell>
        </row>
        <row r="1847">
          <cell r="A1847" t="str">
            <v>ZE5</v>
          </cell>
          <cell r="B1847" t="str">
            <v>ZE5-10-A-AZ-1WO-050</v>
          </cell>
          <cell r="C1847">
            <v>1944</v>
          </cell>
          <cell r="D1847">
            <v>7551</v>
          </cell>
          <cell r="F1847" t="str">
            <v>Loop Recycling, Inc. (U) IL</v>
          </cell>
          <cell r="G1847" t="str">
            <v>BU-905</v>
          </cell>
          <cell r="H1847" t="str">
            <v>GLOBAL / RELIANT</v>
          </cell>
          <cell r="I1847" t="str">
            <v>GLOBAL/REL</v>
          </cell>
          <cell r="J1847" t="str">
            <v>GLOBAL/RELIANT CORPORATE GROUP</v>
          </cell>
          <cell r="K1847" t="str">
            <v>CORPORATE</v>
          </cell>
          <cell r="L1847" t="str">
            <v>CORPORATE</v>
          </cell>
        </row>
        <row r="1848">
          <cell r="A1848" t="str">
            <v>ZE6</v>
          </cell>
          <cell r="B1848" t="str">
            <v>ZE6-10-A-AZ-1LO-050</v>
          </cell>
          <cell r="C1848">
            <v>1945</v>
          </cell>
          <cell r="D1848">
            <v>7552</v>
          </cell>
          <cell r="F1848" t="str">
            <v>Loop Transfer, Inc. (U) IL</v>
          </cell>
          <cell r="G1848" t="str">
            <v>BU-905</v>
          </cell>
          <cell r="H1848" t="str">
            <v>GLOBAL / RELIANT</v>
          </cell>
          <cell r="I1848" t="str">
            <v>GLOBAL/REL</v>
          </cell>
          <cell r="J1848" t="str">
            <v>GLOBAL/RELIANT CORPORATE GROUP</v>
          </cell>
          <cell r="K1848" t="str">
            <v>CORPORATE</v>
          </cell>
          <cell r="L1848" t="str">
            <v>CORPORATE</v>
          </cell>
        </row>
        <row r="1849">
          <cell r="A1849" t="str">
            <v>ZE8</v>
          </cell>
          <cell r="B1849" t="str">
            <v>ZE8-10-A-AZ-1VO-050</v>
          </cell>
          <cell r="C1849">
            <v>1946</v>
          </cell>
          <cell r="D1849">
            <v>7553</v>
          </cell>
          <cell r="F1849" t="str">
            <v>Suburban Warehouse, Inc. (U)</v>
          </cell>
          <cell r="G1849" t="str">
            <v>BU-905</v>
          </cell>
          <cell r="H1849" t="str">
            <v>GLOBAL / RELIANT</v>
          </cell>
          <cell r="I1849" t="str">
            <v>GLOBAL/REL</v>
          </cell>
          <cell r="J1849" t="str">
            <v>GLOBAL/RELIANT CORPORATE GROUP</v>
          </cell>
          <cell r="K1849" t="str">
            <v>CORPORATE</v>
          </cell>
          <cell r="L1849" t="str">
            <v>CORPORATE</v>
          </cell>
        </row>
        <row r="1850">
          <cell r="A1850" t="str">
            <v>ZE9</v>
          </cell>
          <cell r="B1850" t="str">
            <v>ZE9-10-A-AZ-9IO-050</v>
          </cell>
          <cell r="C1850">
            <v>1947</v>
          </cell>
          <cell r="D1850">
            <v>7554</v>
          </cell>
          <cell r="F1850" t="str">
            <v>Saline County Landfill, Inc</v>
          </cell>
          <cell r="G1850" t="str">
            <v>BU-905</v>
          </cell>
          <cell r="H1850" t="str">
            <v>GLOBAL / RELIANT</v>
          </cell>
          <cell r="I1850" t="str">
            <v>GLOBAL/REL</v>
          </cell>
          <cell r="J1850" t="str">
            <v>GLOBAL/RELIANT CORPORATE GROUP</v>
          </cell>
          <cell r="K1850" t="str">
            <v>CORPORATE</v>
          </cell>
          <cell r="L1850" t="str">
            <v>CORPORATE</v>
          </cell>
        </row>
        <row r="1851">
          <cell r="A1851" t="str">
            <v>ZF0</v>
          </cell>
          <cell r="B1851" t="str">
            <v>ZF0-10-A-AZ-2ZO-050</v>
          </cell>
          <cell r="C1851">
            <v>1948</v>
          </cell>
          <cell r="D1851">
            <v>7555</v>
          </cell>
          <cell r="F1851" t="str">
            <v>Fred Barbara Trucking Co., Inc</v>
          </cell>
          <cell r="G1851" t="str">
            <v>BU-905</v>
          </cell>
          <cell r="H1851" t="str">
            <v>GLOBAL / RELIANT</v>
          </cell>
          <cell r="I1851" t="str">
            <v>GLOBAL/REL</v>
          </cell>
          <cell r="J1851" t="str">
            <v>GLOBAL/RELIANT CORPORATE GROUP</v>
          </cell>
          <cell r="K1851" t="str">
            <v>CORPORATE</v>
          </cell>
          <cell r="L1851" t="str">
            <v>CORPORATE</v>
          </cell>
        </row>
        <row r="1852">
          <cell r="A1852" t="str">
            <v>ZF1</v>
          </cell>
          <cell r="B1852" t="str">
            <v>ZF1-10-A-AZ-2YO-050</v>
          </cell>
          <cell r="C1852">
            <v>1949</v>
          </cell>
          <cell r="D1852">
            <v>7556</v>
          </cell>
          <cell r="F1852" t="str">
            <v>Environtech, Inc. (U) IL</v>
          </cell>
          <cell r="G1852" t="str">
            <v>BU-905</v>
          </cell>
          <cell r="H1852" t="str">
            <v>GLOBAL / RELIANT</v>
          </cell>
          <cell r="I1852" t="str">
            <v>GLOBAL/REL</v>
          </cell>
          <cell r="J1852" t="str">
            <v>GLOBAL/RELIANT CORPORATE GROUP</v>
          </cell>
          <cell r="K1852" t="str">
            <v>CORPORATE</v>
          </cell>
          <cell r="L1852" t="str">
            <v>CORPORATE</v>
          </cell>
        </row>
        <row r="1853">
          <cell r="A1853" t="str">
            <v>ZF2</v>
          </cell>
          <cell r="B1853" t="str">
            <v>ZF2-10-A-AZ-3CO-050</v>
          </cell>
          <cell r="C1853">
            <v>1950</v>
          </cell>
          <cell r="D1853">
            <v>7557</v>
          </cell>
          <cell r="F1853" t="str">
            <v>ADS of Missouri, Inc.</v>
          </cell>
          <cell r="G1853" t="str">
            <v>BU-905</v>
          </cell>
          <cell r="H1853" t="str">
            <v>GLOBAL / RELIANT</v>
          </cell>
          <cell r="I1853" t="str">
            <v>GLOBAL/REL</v>
          </cell>
          <cell r="J1853" t="str">
            <v>GLOBAL/RELIANT CORPORATE GROUP</v>
          </cell>
          <cell r="K1853" t="str">
            <v>CORPORATE</v>
          </cell>
          <cell r="L1853" t="str">
            <v>CORPORATE</v>
          </cell>
        </row>
        <row r="1854">
          <cell r="A1854" t="str">
            <v>ZF3</v>
          </cell>
          <cell r="B1854" t="str">
            <v>ZF3-10-A-AZ-3JO-050</v>
          </cell>
          <cell r="C1854">
            <v>1951</v>
          </cell>
          <cell r="D1854">
            <v>7558</v>
          </cell>
          <cell r="F1854" t="str">
            <v>ADS of Kansas, Inc. (U) KS</v>
          </cell>
          <cell r="G1854" t="str">
            <v>BU-905</v>
          </cell>
          <cell r="H1854" t="str">
            <v>GLOBAL / RELIANT</v>
          </cell>
          <cell r="I1854" t="str">
            <v>GLOBAL/REL</v>
          </cell>
          <cell r="J1854" t="str">
            <v>GLOBAL/RELIANT CORPORATE GROUP</v>
          </cell>
          <cell r="K1854" t="str">
            <v>CORPORATE</v>
          </cell>
          <cell r="L1854" t="str">
            <v>CORPORATE</v>
          </cell>
        </row>
        <row r="1855">
          <cell r="A1855" t="str">
            <v>ZF4</v>
          </cell>
          <cell r="B1855" t="str">
            <v>ZF4-10-A-AZ-3DO-050</v>
          </cell>
          <cell r="C1855">
            <v>1952</v>
          </cell>
          <cell r="D1855">
            <v>7559</v>
          </cell>
          <cell r="F1855" t="str">
            <v>Sunset Disposal, Inc. (U) KS</v>
          </cell>
          <cell r="G1855" t="str">
            <v>BU-905</v>
          </cell>
          <cell r="H1855" t="str">
            <v>GLOBAL / RELIANT</v>
          </cell>
          <cell r="I1855" t="str">
            <v>GLOBAL/REL</v>
          </cell>
          <cell r="J1855" t="str">
            <v>GLOBAL/RELIANT CORPORATE GROUP</v>
          </cell>
          <cell r="K1855" t="str">
            <v>CORPORATE</v>
          </cell>
          <cell r="L1855" t="str">
            <v>CORPORATE</v>
          </cell>
        </row>
        <row r="1856">
          <cell r="A1856" t="str">
            <v>ZF5</v>
          </cell>
          <cell r="B1856" t="str">
            <v>ZF5-10-A-AZ-3KO-050</v>
          </cell>
          <cell r="C1856">
            <v>1953</v>
          </cell>
          <cell r="D1856">
            <v>7560</v>
          </cell>
          <cell r="F1856" t="str">
            <v>Resource Recovery, Inc. (U) KS</v>
          </cell>
          <cell r="G1856" t="str">
            <v>BU-905</v>
          </cell>
          <cell r="H1856" t="str">
            <v>GLOBAL / RELIANT</v>
          </cell>
          <cell r="I1856" t="str">
            <v>GLOBAL/REL</v>
          </cell>
          <cell r="J1856" t="str">
            <v>GLOBAL/RELIANT CORPORATE GROUP</v>
          </cell>
          <cell r="K1856" t="str">
            <v>CORPORATE</v>
          </cell>
          <cell r="L1856" t="str">
            <v>CORPORATE</v>
          </cell>
        </row>
        <row r="1857">
          <cell r="A1857" t="str">
            <v>ZF6</v>
          </cell>
          <cell r="B1857" t="str">
            <v>ZF6-10-A-AZ-2BO-050</v>
          </cell>
          <cell r="C1857">
            <v>1954</v>
          </cell>
          <cell r="D1857">
            <v>7561</v>
          </cell>
          <cell r="F1857" t="str">
            <v>American Dispsl Svc of IL, Inc</v>
          </cell>
          <cell r="G1857" t="str">
            <v>BU-905</v>
          </cell>
          <cell r="H1857" t="str">
            <v>GLOBAL / RELIANT</v>
          </cell>
          <cell r="I1857" t="str">
            <v>GLOBAL/REL</v>
          </cell>
          <cell r="J1857" t="str">
            <v>GLOBAL/RELIANT CORPORATE GROUP</v>
          </cell>
          <cell r="K1857" t="str">
            <v>CORPORATE</v>
          </cell>
          <cell r="L1857" t="str">
            <v>CORPORATE</v>
          </cell>
        </row>
        <row r="1858">
          <cell r="A1858" t="str">
            <v>ZF7</v>
          </cell>
          <cell r="B1858" t="str">
            <v>ZF7-10-A-AZ-3GO-050</v>
          </cell>
          <cell r="C1858">
            <v>1955</v>
          </cell>
          <cell r="D1858">
            <v>7562</v>
          </cell>
          <cell r="F1858" t="str">
            <v>ADS of West Virginia, Inc. WVA</v>
          </cell>
          <cell r="G1858" t="str">
            <v>BU-905</v>
          </cell>
          <cell r="H1858" t="str">
            <v>GLOBAL / RELIANT</v>
          </cell>
          <cell r="I1858" t="str">
            <v>GLOBAL/REL</v>
          </cell>
          <cell r="J1858" t="str">
            <v>GLOBAL/RELIANT CORPORATE GROUP</v>
          </cell>
          <cell r="K1858" t="str">
            <v>CORPORATE</v>
          </cell>
          <cell r="L1858" t="str">
            <v>CORPORATE</v>
          </cell>
        </row>
        <row r="1859">
          <cell r="A1859" t="str">
            <v>ZF8</v>
          </cell>
          <cell r="B1859" t="str">
            <v>ZF8-10-A-AZ-2DO-050</v>
          </cell>
          <cell r="C1859">
            <v>1956</v>
          </cell>
          <cell r="D1859">
            <v>7563</v>
          </cell>
          <cell r="F1859" t="str">
            <v>Standard Environmntl Svcs, Inc</v>
          </cell>
          <cell r="G1859" t="str">
            <v>BU-905</v>
          </cell>
          <cell r="H1859" t="str">
            <v>GLOBAL / RELIANT</v>
          </cell>
          <cell r="I1859" t="str">
            <v>GLOBAL/REL</v>
          </cell>
          <cell r="J1859" t="str">
            <v>GLOBAL/RELIANT CORPORATE GROUP</v>
          </cell>
          <cell r="K1859" t="str">
            <v>CORPORATE</v>
          </cell>
          <cell r="L1859" t="str">
            <v>CORPORATE</v>
          </cell>
        </row>
        <row r="1860">
          <cell r="A1860" t="str">
            <v>ZF9</v>
          </cell>
          <cell r="B1860" t="str">
            <v>ZF9-10-A-AZ-1CO-050</v>
          </cell>
          <cell r="C1860">
            <v>1957</v>
          </cell>
          <cell r="D1860">
            <v>7564</v>
          </cell>
          <cell r="F1860" t="str">
            <v>City Star Services, Inc</v>
          </cell>
          <cell r="G1860" t="str">
            <v>BU-905</v>
          </cell>
          <cell r="H1860" t="str">
            <v>GLOBAL / RELIANT</v>
          </cell>
          <cell r="I1860" t="str">
            <v>GLOBAL/REL</v>
          </cell>
          <cell r="J1860" t="str">
            <v>GLOBAL/RELIANT CORPORATE GROUP</v>
          </cell>
          <cell r="K1860" t="str">
            <v>CORPORATE</v>
          </cell>
          <cell r="L1860" t="str">
            <v>CORPORATE</v>
          </cell>
        </row>
        <row r="1861">
          <cell r="A1861" t="str">
            <v>ZG0</v>
          </cell>
          <cell r="B1861" t="str">
            <v>ZG0-10-A-AZ-74O-050</v>
          </cell>
          <cell r="C1861">
            <v>1958</v>
          </cell>
          <cell r="D1861">
            <v>7565</v>
          </cell>
          <cell r="F1861" t="str">
            <v>Dinverno, Inc. (MI)</v>
          </cell>
          <cell r="G1861" t="str">
            <v>BU-905</v>
          </cell>
          <cell r="H1861" t="str">
            <v>GLOBAL / RELIANT</v>
          </cell>
          <cell r="I1861" t="str">
            <v>GLOBAL/REL</v>
          </cell>
          <cell r="J1861" t="str">
            <v>GLOBAL/RELIANT CORPORATE GROUP</v>
          </cell>
          <cell r="K1861" t="str">
            <v>CORPORATE</v>
          </cell>
          <cell r="L1861" t="str">
            <v>CORPORATE</v>
          </cell>
        </row>
        <row r="1862">
          <cell r="A1862" t="str">
            <v>ZG1</v>
          </cell>
          <cell r="B1862" t="str">
            <v>ZG1-10-A-AZ-17O-050</v>
          </cell>
          <cell r="C1862">
            <v>1959</v>
          </cell>
          <cell r="D1862">
            <v>7566</v>
          </cell>
          <cell r="F1862" t="str">
            <v>Sauk Trail Develpmnt, Inc.(MI)</v>
          </cell>
          <cell r="G1862" t="str">
            <v>BU-905</v>
          </cell>
          <cell r="H1862" t="str">
            <v>GLOBAL / RELIANT</v>
          </cell>
          <cell r="I1862" t="str">
            <v>GLOBAL/REL</v>
          </cell>
          <cell r="J1862" t="str">
            <v>GLOBAL/RELIANT CORPORATE GROUP</v>
          </cell>
          <cell r="K1862" t="str">
            <v>CORPORATE</v>
          </cell>
          <cell r="L1862" t="str">
            <v>CORPORATE</v>
          </cell>
        </row>
        <row r="1863">
          <cell r="A1863" t="str">
            <v>ZG2</v>
          </cell>
          <cell r="B1863" t="str">
            <v>ZG2-10-A-AZ-18O-050</v>
          </cell>
          <cell r="C1863">
            <v>1960</v>
          </cell>
          <cell r="D1863">
            <v>7567</v>
          </cell>
          <cell r="F1863" t="str">
            <v>Oakland Hghts Develpmnt, Inc.</v>
          </cell>
          <cell r="G1863" t="str">
            <v>BU-905</v>
          </cell>
          <cell r="H1863" t="str">
            <v>GLOBAL / RELIANT</v>
          </cell>
          <cell r="I1863" t="str">
            <v>GLOBAL/REL</v>
          </cell>
          <cell r="J1863" t="str">
            <v>GLOBAL/RELIANT CORPORATE GROUP</v>
          </cell>
          <cell r="K1863" t="str">
            <v>CORPORATE</v>
          </cell>
          <cell r="L1863" t="str">
            <v>CORPORATE</v>
          </cell>
        </row>
        <row r="1864">
          <cell r="A1864" t="str">
            <v>ZG3</v>
          </cell>
          <cell r="B1864" t="str">
            <v>ZG3-10-A-AZ-15O-050</v>
          </cell>
          <cell r="C1864">
            <v>1961</v>
          </cell>
          <cell r="D1864">
            <v>7568</v>
          </cell>
          <cell r="F1864" t="str">
            <v>Clarkston Disposal, Inc. (MI)</v>
          </cell>
          <cell r="G1864" t="str">
            <v>BU-905</v>
          </cell>
          <cell r="H1864" t="str">
            <v>GLOBAL / RELIANT</v>
          </cell>
          <cell r="I1864" t="str">
            <v>GLOBAL/REL</v>
          </cell>
          <cell r="J1864" t="str">
            <v>GLOBAL/RELIANT CORPORATE GROUP</v>
          </cell>
          <cell r="K1864" t="str">
            <v>CORPORATE</v>
          </cell>
          <cell r="L1864" t="str">
            <v>CORPORATE</v>
          </cell>
        </row>
        <row r="1865">
          <cell r="A1865" t="str">
            <v>ZG4</v>
          </cell>
          <cell r="B1865" t="str">
            <v>ZG4-10-A-AZ-16O-050</v>
          </cell>
          <cell r="C1865">
            <v>1962</v>
          </cell>
          <cell r="D1865">
            <v>7569</v>
          </cell>
          <cell r="F1865" t="str">
            <v>Citizens Disposal, Inc. (MI)</v>
          </cell>
          <cell r="G1865" t="str">
            <v>BU-905</v>
          </cell>
          <cell r="H1865" t="str">
            <v>GLOBAL / RELIANT</v>
          </cell>
          <cell r="I1865" t="str">
            <v>GLOBAL/REL</v>
          </cell>
          <cell r="J1865" t="str">
            <v>GLOBAL/RELIANT CORPORATE GROUP</v>
          </cell>
          <cell r="K1865" t="str">
            <v>CORPORATE</v>
          </cell>
          <cell r="L1865" t="str">
            <v>CORPORATE</v>
          </cell>
        </row>
        <row r="1866">
          <cell r="A1866" t="str">
            <v>ZG5</v>
          </cell>
          <cell r="B1866" t="str">
            <v>ZG5-10-A-AZ-21O-050</v>
          </cell>
          <cell r="C1866">
            <v>1963</v>
          </cell>
          <cell r="D1866">
            <v>7570</v>
          </cell>
          <cell r="F1866" t="str">
            <v>Central Sanitary L/F, Inc.(MI)</v>
          </cell>
          <cell r="G1866" t="str">
            <v>BU-905</v>
          </cell>
          <cell r="H1866" t="str">
            <v>GLOBAL / RELIANT</v>
          </cell>
          <cell r="I1866" t="str">
            <v>GLOBAL/REL</v>
          </cell>
          <cell r="J1866" t="str">
            <v>GLOBAL/RELIANT CORPORATE GROUP</v>
          </cell>
          <cell r="K1866" t="str">
            <v>CORPORATE</v>
          </cell>
          <cell r="L1866" t="str">
            <v>CORPORATE</v>
          </cell>
        </row>
        <row r="1867">
          <cell r="A1867" t="str">
            <v>ZG6</v>
          </cell>
          <cell r="B1867" t="str">
            <v>ZG6-10-A-AZ-19O-050</v>
          </cell>
          <cell r="C1867">
            <v>1964</v>
          </cell>
          <cell r="D1867">
            <v>7571</v>
          </cell>
          <cell r="F1867" t="str">
            <v>Ottawa County L/F, Inc. (MI)</v>
          </cell>
          <cell r="G1867" t="str">
            <v>BU-905</v>
          </cell>
          <cell r="H1867" t="str">
            <v>GLOBAL / RELIANT</v>
          </cell>
          <cell r="I1867" t="str">
            <v>GLOBAL/REL</v>
          </cell>
          <cell r="J1867" t="str">
            <v>GLOBAL/RELIANT CORPORATE GROUP</v>
          </cell>
          <cell r="K1867" t="str">
            <v>CORPORATE</v>
          </cell>
          <cell r="L1867" t="str">
            <v>CORPORATE</v>
          </cell>
        </row>
        <row r="1868">
          <cell r="A1868" t="str">
            <v>ZG7</v>
          </cell>
          <cell r="B1868" t="str">
            <v>ZG7-10-A-AZ-14O-050</v>
          </cell>
          <cell r="C1868">
            <v>1965</v>
          </cell>
          <cell r="D1868">
            <v>7572</v>
          </cell>
          <cell r="F1868" t="str">
            <v>Adrian Landfill, Inc. (MI)</v>
          </cell>
          <cell r="G1868" t="str">
            <v>BU-905</v>
          </cell>
          <cell r="H1868" t="str">
            <v>GLOBAL / RELIANT</v>
          </cell>
          <cell r="I1868" t="str">
            <v>GLOBAL/REL</v>
          </cell>
          <cell r="J1868" t="str">
            <v>GLOBAL/RELIANT CORPORATE GROUP</v>
          </cell>
          <cell r="K1868" t="str">
            <v>CORPORATE</v>
          </cell>
          <cell r="L1868" t="str">
            <v>CORPORATE</v>
          </cell>
        </row>
        <row r="1869">
          <cell r="A1869" t="str">
            <v>ZG8</v>
          </cell>
          <cell r="B1869" t="str">
            <v>ZG8-10-A-AZ-20O-050</v>
          </cell>
          <cell r="C1869">
            <v>1966</v>
          </cell>
          <cell r="D1869">
            <v>7573</v>
          </cell>
          <cell r="F1869" t="str">
            <v>Harland's Sanitary L/F, Inc</v>
          </cell>
          <cell r="G1869" t="str">
            <v>BU-905</v>
          </cell>
          <cell r="H1869" t="str">
            <v>GLOBAL / RELIANT</v>
          </cell>
          <cell r="I1869" t="str">
            <v>GLOBAL/REL</v>
          </cell>
          <cell r="J1869" t="str">
            <v>GLOBAL/RELIANT CORPORATE GROUP</v>
          </cell>
          <cell r="K1869" t="str">
            <v>CORPORATE</v>
          </cell>
          <cell r="L1869" t="str">
            <v>CORPORATE</v>
          </cell>
        </row>
        <row r="1870">
          <cell r="A1870" t="str">
            <v>ZG9</v>
          </cell>
          <cell r="B1870" t="str">
            <v>ZG9-10-A-AZ-9EO-050</v>
          </cell>
          <cell r="C1870">
            <v>1967</v>
          </cell>
          <cell r="D1870">
            <v>7574</v>
          </cell>
          <cell r="F1870" t="str">
            <v>Tom Luciano's Dispsl Svc, Inc.</v>
          </cell>
          <cell r="G1870" t="str">
            <v>BU-905</v>
          </cell>
          <cell r="H1870" t="str">
            <v>GLOBAL / RELIANT</v>
          </cell>
          <cell r="I1870" t="str">
            <v>GLOBAL/REL</v>
          </cell>
          <cell r="J1870" t="str">
            <v>GLOBAL/RELIANT CORPORATE GROUP</v>
          </cell>
          <cell r="K1870" t="str">
            <v>CORPORATE</v>
          </cell>
          <cell r="L1870" t="str">
            <v>CORPORATE</v>
          </cell>
        </row>
        <row r="1871">
          <cell r="A1871" t="str">
            <v>ZH0</v>
          </cell>
          <cell r="B1871" t="str">
            <v>ZH0-10-A-AZ-75O-050</v>
          </cell>
          <cell r="C1871">
            <v>1968</v>
          </cell>
          <cell r="D1871">
            <v>7575</v>
          </cell>
          <cell r="F1871" t="str">
            <v>Louis Pinto &amp; Son, Inc. (NJ)</v>
          </cell>
          <cell r="G1871" t="str">
            <v>BU-905</v>
          </cell>
          <cell r="H1871" t="str">
            <v>GLOBAL / RELIANT</v>
          </cell>
          <cell r="I1871" t="str">
            <v>GLOBAL/REL</v>
          </cell>
          <cell r="J1871" t="str">
            <v>GLOBAL/RELIANT CORPORATE GROUP</v>
          </cell>
          <cell r="K1871" t="str">
            <v>CORPORATE</v>
          </cell>
          <cell r="L1871" t="str">
            <v>CORPORATE</v>
          </cell>
        </row>
        <row r="1872">
          <cell r="A1872" t="str">
            <v>ZH1</v>
          </cell>
          <cell r="B1872" t="str">
            <v>ZH1-10-A-AZ-3TO-050</v>
          </cell>
          <cell r="C1872">
            <v>1969</v>
          </cell>
          <cell r="D1872">
            <v>7576</v>
          </cell>
          <cell r="F1872" t="str">
            <v>Automated Modular Systms, Inc.</v>
          </cell>
          <cell r="G1872" t="str">
            <v>BU-905</v>
          </cell>
          <cell r="H1872" t="str">
            <v>GLOBAL / RELIANT</v>
          </cell>
          <cell r="I1872" t="str">
            <v>GLOBAL/REL</v>
          </cell>
          <cell r="J1872" t="str">
            <v>GLOBAL/RELIANT CORPORATE GROUP</v>
          </cell>
          <cell r="K1872" t="str">
            <v>CORPORATE</v>
          </cell>
          <cell r="L1872" t="str">
            <v>CORPORATE</v>
          </cell>
        </row>
        <row r="1873">
          <cell r="A1873" t="str">
            <v>ZH2</v>
          </cell>
          <cell r="B1873" t="str">
            <v>ZH2-10-A-AZ-3RO-050</v>
          </cell>
          <cell r="C1873">
            <v>1970</v>
          </cell>
          <cell r="D1873">
            <v>7577</v>
          </cell>
          <cell r="F1873" t="str">
            <v>Garofalo Recyc &amp; T/S Co, Inc.</v>
          </cell>
          <cell r="G1873" t="str">
            <v>BU-905</v>
          </cell>
          <cell r="H1873" t="str">
            <v>GLOBAL / RELIANT</v>
          </cell>
          <cell r="I1873" t="str">
            <v>GLOBAL/REL</v>
          </cell>
          <cell r="J1873" t="str">
            <v>GLOBAL/RELIANT CORPORATE GROUP</v>
          </cell>
          <cell r="K1873" t="str">
            <v>CORPORATE</v>
          </cell>
          <cell r="L1873" t="str">
            <v>CORPORATE</v>
          </cell>
        </row>
        <row r="1874">
          <cell r="A1874" t="str">
            <v>ZH3</v>
          </cell>
          <cell r="B1874" t="str">
            <v>ZH3-10-A-AZ-4BO-050</v>
          </cell>
          <cell r="C1874">
            <v>1971</v>
          </cell>
          <cell r="D1874">
            <v>7578</v>
          </cell>
          <cell r="F1874" t="str">
            <v>Giordano Recycling Corp (NJ)</v>
          </cell>
          <cell r="G1874" t="str">
            <v>BU-905</v>
          </cell>
          <cell r="H1874" t="str">
            <v>GLOBAL / RELIANT</v>
          </cell>
          <cell r="I1874" t="str">
            <v>GLOBAL/REL</v>
          </cell>
          <cell r="J1874" t="str">
            <v>GLOBAL/RELIANT CORPORATE GROUP</v>
          </cell>
          <cell r="K1874" t="str">
            <v>CORPORATE</v>
          </cell>
          <cell r="L1874" t="str">
            <v>CORPORATE</v>
          </cell>
        </row>
        <row r="1875">
          <cell r="A1875" t="str">
            <v>ZH4</v>
          </cell>
          <cell r="B1875" t="str">
            <v>ZH4-10-A-AZ-5MO-050</v>
          </cell>
          <cell r="C1875">
            <v>1972</v>
          </cell>
          <cell r="D1875">
            <v>7579</v>
          </cell>
          <cell r="F1875" t="str">
            <v>AW  Transfer Systems of NJ,Inc</v>
          </cell>
          <cell r="G1875" t="str">
            <v>BU-905</v>
          </cell>
          <cell r="H1875" t="str">
            <v>GLOBAL / RELIANT</v>
          </cell>
          <cell r="I1875" t="str">
            <v>GLOBAL/REL</v>
          </cell>
          <cell r="J1875" t="str">
            <v>GLOBAL/RELIANT CORPORATE GROUP</v>
          </cell>
          <cell r="K1875" t="str">
            <v>CORPORATE</v>
          </cell>
          <cell r="L1875" t="str">
            <v>CORPORATE</v>
          </cell>
        </row>
        <row r="1876">
          <cell r="A1876" t="str">
            <v>ZH5</v>
          </cell>
          <cell r="B1876" t="str">
            <v>ZH5-10-A-AZ-50O-050</v>
          </cell>
          <cell r="C1876">
            <v>1973</v>
          </cell>
          <cell r="D1876">
            <v>7580</v>
          </cell>
          <cell r="F1876" t="str">
            <v>Island Waste Services, Ltd</v>
          </cell>
          <cell r="G1876" t="str">
            <v>BU-905</v>
          </cell>
          <cell r="H1876" t="str">
            <v>GLOBAL / RELIANT</v>
          </cell>
          <cell r="I1876" t="str">
            <v>GLOBAL/REL</v>
          </cell>
          <cell r="J1876" t="str">
            <v>GLOBAL/RELIANT CORPORATE GROUP</v>
          </cell>
          <cell r="K1876" t="str">
            <v>CORPORATE</v>
          </cell>
          <cell r="L1876" t="str">
            <v>CORPORATE</v>
          </cell>
        </row>
        <row r="1877">
          <cell r="A1877" t="str">
            <v>ZH6</v>
          </cell>
          <cell r="B1877" t="str">
            <v>ZH6-10-A-AZ-3XO-050</v>
          </cell>
          <cell r="C1877">
            <v>1974</v>
          </cell>
          <cell r="D1877">
            <v>7581</v>
          </cell>
          <cell r="F1877" t="str">
            <v>Waste Svcs of New York, Inc.</v>
          </cell>
          <cell r="G1877" t="str">
            <v>BU-905</v>
          </cell>
          <cell r="H1877" t="str">
            <v>GLOBAL / RELIANT</v>
          </cell>
          <cell r="I1877" t="str">
            <v>GLOBAL/REL</v>
          </cell>
          <cell r="J1877" t="str">
            <v>GLOBAL/RELIANT CORPORATE GROUP</v>
          </cell>
          <cell r="K1877" t="str">
            <v>CORPORATE</v>
          </cell>
          <cell r="L1877" t="str">
            <v>CORPORATE</v>
          </cell>
        </row>
        <row r="1878">
          <cell r="A1878" t="str">
            <v>ZH8</v>
          </cell>
          <cell r="B1878" t="str">
            <v>ZH8-10-A-AZ-6VO-050</v>
          </cell>
          <cell r="C1878">
            <v>1975</v>
          </cell>
          <cell r="D1878">
            <v>7582</v>
          </cell>
          <cell r="F1878" t="str">
            <v>Suburban Carting Corp (NY)</v>
          </cell>
          <cell r="G1878" t="str">
            <v>BU-905</v>
          </cell>
          <cell r="H1878" t="str">
            <v>GLOBAL / RELIANT</v>
          </cell>
          <cell r="I1878" t="str">
            <v>GLOBAL/REL</v>
          </cell>
          <cell r="J1878" t="str">
            <v>GLOBAL/RELIANT CORPORATE GROUP</v>
          </cell>
          <cell r="K1878" t="str">
            <v>CORPORATE</v>
          </cell>
          <cell r="L1878" t="str">
            <v>CORPORATE</v>
          </cell>
        </row>
        <row r="1879">
          <cell r="A1879" t="str">
            <v>ZH9</v>
          </cell>
          <cell r="B1879" t="str">
            <v>ZH9-10-A-AZ-52O-050</v>
          </cell>
          <cell r="C1879">
            <v>1976</v>
          </cell>
          <cell r="D1879">
            <v>7583</v>
          </cell>
          <cell r="F1879" t="str">
            <v>Chambers Dvlpmnt of NC, Inc.</v>
          </cell>
          <cell r="G1879" t="str">
            <v>BU-905</v>
          </cell>
          <cell r="H1879" t="str">
            <v>GLOBAL / RELIANT</v>
          </cell>
          <cell r="I1879" t="str">
            <v>GLOBAL/REL</v>
          </cell>
          <cell r="J1879" t="str">
            <v>GLOBAL/RELIANT CORPORATE GROUP</v>
          </cell>
          <cell r="K1879" t="str">
            <v>CORPORATE</v>
          </cell>
          <cell r="L1879" t="str">
            <v>CORPORATE</v>
          </cell>
        </row>
        <row r="1880">
          <cell r="A1880" t="str">
            <v>ZI0</v>
          </cell>
          <cell r="B1880" t="str">
            <v>ZI0-10-A-AZ-5LO-050</v>
          </cell>
          <cell r="C1880">
            <v>1977</v>
          </cell>
          <cell r="D1880">
            <v>7584</v>
          </cell>
          <cell r="F1880" t="str">
            <v>Lake Norman Landfill, Inc. NC</v>
          </cell>
          <cell r="G1880" t="str">
            <v>BU-905</v>
          </cell>
          <cell r="H1880" t="str">
            <v>GLOBAL / RELIANT</v>
          </cell>
          <cell r="I1880" t="str">
            <v>GLOBAL/REL</v>
          </cell>
          <cell r="J1880" t="str">
            <v>GLOBAL/RELIANT CORPORATE GROUP</v>
          </cell>
          <cell r="K1880" t="str">
            <v>CORPORATE</v>
          </cell>
          <cell r="L1880" t="str">
            <v>CORPORATE</v>
          </cell>
        </row>
        <row r="1881">
          <cell r="A1881" t="str">
            <v>ZI2</v>
          </cell>
          <cell r="B1881" t="str">
            <v>ZI2-10-A-AZ-7EO-050</v>
          </cell>
          <cell r="C1881">
            <v>1978</v>
          </cell>
          <cell r="D1881">
            <v>7585</v>
          </cell>
          <cell r="F1881" t="str">
            <v>Noble Road Landfill, Inc. OH</v>
          </cell>
          <cell r="G1881" t="str">
            <v>BU-905</v>
          </cell>
          <cell r="H1881" t="str">
            <v>GLOBAL / RELIANT</v>
          </cell>
          <cell r="I1881" t="str">
            <v>GLOBAL/REL</v>
          </cell>
          <cell r="J1881" t="str">
            <v>GLOBAL/RELIANT CORPORATE GROUP</v>
          </cell>
          <cell r="K1881" t="str">
            <v>CORPORATE</v>
          </cell>
          <cell r="L1881" t="str">
            <v>CORPORATE</v>
          </cell>
        </row>
        <row r="1882">
          <cell r="A1882" t="str">
            <v>ZI3</v>
          </cell>
          <cell r="B1882" t="str">
            <v>ZI3-10-A-AZ-9FO-050</v>
          </cell>
          <cell r="C1882">
            <v>1979</v>
          </cell>
          <cell r="D1882">
            <v>7586</v>
          </cell>
          <cell r="F1882" t="str">
            <v>Dempsey Waste Systems II, Inc.</v>
          </cell>
          <cell r="G1882" t="str">
            <v>BU-905</v>
          </cell>
          <cell r="H1882" t="str">
            <v>GLOBAL / RELIANT</v>
          </cell>
          <cell r="I1882" t="str">
            <v>GLOBAL/REL</v>
          </cell>
          <cell r="J1882" t="str">
            <v>GLOBAL/RELIANT CORPORATE GROUP</v>
          </cell>
          <cell r="K1882" t="str">
            <v>CORPORATE</v>
          </cell>
          <cell r="L1882" t="str">
            <v>CORPORATE</v>
          </cell>
        </row>
        <row r="1883">
          <cell r="A1883" t="str">
            <v>ZI4</v>
          </cell>
          <cell r="B1883" t="str">
            <v>ZI4-10-A-AZ-32O-050</v>
          </cell>
          <cell r="C1883">
            <v>1980</v>
          </cell>
          <cell r="D1883">
            <v>7587</v>
          </cell>
          <cell r="F1883" t="str">
            <v>Williams Cnty L/F, Inc. OH</v>
          </cell>
          <cell r="G1883" t="str">
            <v>BU-905</v>
          </cell>
          <cell r="H1883" t="str">
            <v>GLOBAL / RELIANT</v>
          </cell>
          <cell r="I1883" t="str">
            <v>GLOBAL/REL</v>
          </cell>
          <cell r="J1883" t="str">
            <v>GLOBAL/RELIANT CORPORATE GROUP</v>
          </cell>
          <cell r="K1883" t="str">
            <v>CORPORATE</v>
          </cell>
          <cell r="L1883" t="str">
            <v>CORPORATE</v>
          </cell>
        </row>
        <row r="1884">
          <cell r="A1884" t="str">
            <v>ZI5</v>
          </cell>
          <cell r="B1884" t="str">
            <v>ZI5-10-A-AZ-30O-050</v>
          </cell>
          <cell r="C1884">
            <v>1981</v>
          </cell>
          <cell r="D1884">
            <v>7588</v>
          </cell>
          <cell r="F1884" t="str">
            <v>Celina Landfill, Inc. OH</v>
          </cell>
          <cell r="G1884" t="str">
            <v>BU-905</v>
          </cell>
          <cell r="H1884" t="str">
            <v>GLOBAL / RELIANT</v>
          </cell>
          <cell r="I1884" t="str">
            <v>GLOBAL/REL</v>
          </cell>
          <cell r="J1884" t="str">
            <v>GLOBAL/RELIANT CORPORATE GROUP</v>
          </cell>
          <cell r="K1884" t="str">
            <v>CORPORATE</v>
          </cell>
          <cell r="L1884" t="str">
            <v>CORPORATE</v>
          </cell>
        </row>
        <row r="1885">
          <cell r="A1885" t="str">
            <v>ZI6</v>
          </cell>
          <cell r="B1885" t="str">
            <v>ZI6-10-A-AZ-31O-050</v>
          </cell>
          <cell r="C1885">
            <v>1982</v>
          </cell>
          <cell r="D1885">
            <v>7589</v>
          </cell>
          <cell r="F1885" t="str">
            <v>Cherokee Run L/F, Inc. OH</v>
          </cell>
          <cell r="G1885" t="str">
            <v>BU-905</v>
          </cell>
          <cell r="H1885" t="str">
            <v>GLOBAL / RELIANT</v>
          </cell>
          <cell r="I1885" t="str">
            <v>GLOBAL/REL</v>
          </cell>
          <cell r="J1885" t="str">
            <v>GLOBAL/RELIANT CORPORATE GROUP</v>
          </cell>
          <cell r="K1885" t="str">
            <v>CORPORATE</v>
          </cell>
          <cell r="L1885" t="str">
            <v>CORPORATE</v>
          </cell>
        </row>
        <row r="1886">
          <cell r="A1886" t="str">
            <v>ZI7</v>
          </cell>
          <cell r="B1886" t="str">
            <v>ZI7-10-A-AZ-3BO-050</v>
          </cell>
          <cell r="C1886">
            <v>1983</v>
          </cell>
          <cell r="D1886">
            <v>7590</v>
          </cell>
          <cell r="F1886" t="str">
            <v>Pittsburg Cnty L/F, Inc. (OK)</v>
          </cell>
          <cell r="G1886" t="str">
            <v>BU-905</v>
          </cell>
          <cell r="H1886" t="str">
            <v>GLOBAL / RELIANT</v>
          </cell>
          <cell r="I1886" t="str">
            <v>GLOBAL/REL</v>
          </cell>
          <cell r="J1886" t="str">
            <v>GLOBAL/RELIANT CORPORATE GROUP</v>
          </cell>
          <cell r="K1886" t="str">
            <v>CORPORATE</v>
          </cell>
          <cell r="L1886" t="str">
            <v>CORPORATE</v>
          </cell>
        </row>
        <row r="1887">
          <cell r="A1887" t="str">
            <v>ZI8</v>
          </cell>
          <cell r="B1887" t="str">
            <v>ZI8-10-A-AZ-4RO-050</v>
          </cell>
          <cell r="C1887">
            <v>1984</v>
          </cell>
          <cell r="D1887">
            <v>7591</v>
          </cell>
          <cell r="F1887" t="str">
            <v>Waste Cntrl Systms, Inc. (U)OR</v>
          </cell>
          <cell r="G1887" t="str">
            <v>BU-905</v>
          </cell>
          <cell r="H1887" t="str">
            <v>GLOBAL / RELIANT</v>
          </cell>
          <cell r="I1887" t="str">
            <v>GLOBAL/REL</v>
          </cell>
          <cell r="J1887" t="str">
            <v>GLOBAL/RELIANT CORPORATE GROUP</v>
          </cell>
          <cell r="K1887" t="str">
            <v>CORPORATE</v>
          </cell>
          <cell r="L1887" t="str">
            <v>CORPORATE</v>
          </cell>
        </row>
        <row r="1888">
          <cell r="A1888" t="str">
            <v>ZI9</v>
          </cell>
          <cell r="B1888" t="str">
            <v>ZI9-10-A-AZ-7QO-050</v>
          </cell>
          <cell r="C1888">
            <v>1985</v>
          </cell>
          <cell r="D1888">
            <v>7592</v>
          </cell>
          <cell r="F1888" t="str">
            <v>Rossman Sanitary Svc, Inc. (U)</v>
          </cell>
          <cell r="G1888" t="str">
            <v>BU-905</v>
          </cell>
          <cell r="H1888" t="str">
            <v>GLOBAL / RELIANT</v>
          </cell>
          <cell r="I1888" t="str">
            <v>GLOBAL/REL</v>
          </cell>
          <cell r="J1888" t="str">
            <v>GLOBAL/RELIANT CORPORATE GROUP</v>
          </cell>
          <cell r="K1888" t="str">
            <v>CORPORATE</v>
          </cell>
          <cell r="L1888" t="str">
            <v>CORPORATE</v>
          </cell>
        </row>
        <row r="1889">
          <cell r="A1889" t="str">
            <v>ZJ0</v>
          </cell>
          <cell r="B1889" t="str">
            <v>ZJ0-10-A-AZ-6RO-050</v>
          </cell>
          <cell r="C1889">
            <v>1986</v>
          </cell>
          <cell r="D1889">
            <v>7593</v>
          </cell>
          <cell r="F1889" t="str">
            <v>Albany-Lebanon Sanitation, Inc</v>
          </cell>
          <cell r="G1889" t="str">
            <v>BU-905</v>
          </cell>
          <cell r="H1889" t="str">
            <v>GLOBAL / RELIANT</v>
          </cell>
          <cell r="I1889" t="str">
            <v>GLOBAL/REL</v>
          </cell>
          <cell r="J1889" t="str">
            <v>GLOBAL/RELIANT CORPORATE GROUP</v>
          </cell>
          <cell r="K1889" t="str">
            <v>CORPORATE</v>
          </cell>
          <cell r="L1889" t="str">
            <v>CORPORATE</v>
          </cell>
        </row>
        <row r="1890">
          <cell r="A1890" t="str">
            <v>ZJ1</v>
          </cell>
          <cell r="B1890" t="str">
            <v>ZJ1-10-A-AZ-4YO-050</v>
          </cell>
          <cell r="C1890">
            <v>1987</v>
          </cell>
          <cell r="D1890">
            <v>7594</v>
          </cell>
          <cell r="F1890" t="str">
            <v>Grants Pass Sanitation, Inc.</v>
          </cell>
          <cell r="G1890" t="str">
            <v>BU-905</v>
          </cell>
          <cell r="H1890" t="str">
            <v>GLOBAL / RELIANT</v>
          </cell>
          <cell r="I1890" t="str">
            <v>GLOBAL/REL</v>
          </cell>
          <cell r="J1890" t="str">
            <v>GLOBAL/RELIANT CORPORATE GROUP</v>
          </cell>
          <cell r="K1890" t="str">
            <v>CORPORATE</v>
          </cell>
          <cell r="L1890" t="str">
            <v>CORPORATE</v>
          </cell>
        </row>
        <row r="1891">
          <cell r="A1891" t="str">
            <v>ZJ2</v>
          </cell>
          <cell r="B1891" t="str">
            <v>ZJ2-10-A-AZ-4ZO-050</v>
          </cell>
          <cell r="C1891">
            <v>1988</v>
          </cell>
          <cell r="D1891">
            <v>7595</v>
          </cell>
          <cell r="F1891" t="str">
            <v>Dallas Disposal Co. (U) OR</v>
          </cell>
          <cell r="G1891" t="str">
            <v>BU-905</v>
          </cell>
          <cell r="H1891" t="str">
            <v>GLOBAL / RELIANT</v>
          </cell>
          <cell r="I1891" t="str">
            <v>GLOBAL/REL</v>
          </cell>
          <cell r="J1891" t="str">
            <v>GLOBAL/RELIANT CORPORATE GROUP</v>
          </cell>
          <cell r="K1891" t="str">
            <v>CORPORATE</v>
          </cell>
          <cell r="L1891" t="str">
            <v>CORPORATE</v>
          </cell>
        </row>
        <row r="1892">
          <cell r="A1892" t="str">
            <v>ZJ3</v>
          </cell>
          <cell r="B1892" t="str">
            <v>ZJ3-10-A-AZ-4TO-050</v>
          </cell>
          <cell r="C1892">
            <v>1989</v>
          </cell>
          <cell r="D1892">
            <v>7596</v>
          </cell>
          <cell r="F1892" t="str">
            <v>Valley Landfills, Inc. (U) OR</v>
          </cell>
          <cell r="G1892" t="str">
            <v>BU-905</v>
          </cell>
          <cell r="H1892" t="str">
            <v>GLOBAL / RELIANT</v>
          </cell>
          <cell r="I1892" t="str">
            <v>GLOBAL/REL</v>
          </cell>
          <cell r="J1892" t="str">
            <v>GLOBAL/RELIANT CORPORATE GROUP</v>
          </cell>
          <cell r="K1892" t="str">
            <v>CORPORATE</v>
          </cell>
          <cell r="L1892" t="str">
            <v>CORPORATE</v>
          </cell>
        </row>
        <row r="1893">
          <cell r="A1893" t="str">
            <v>ZJ4</v>
          </cell>
          <cell r="B1893" t="str">
            <v>ZJ4-10-A-AZ-4VO-050</v>
          </cell>
          <cell r="C1893">
            <v>1990</v>
          </cell>
          <cell r="D1893">
            <v>7597</v>
          </cell>
          <cell r="F1893" t="str">
            <v>Source Recycling, Inc. (U) OR</v>
          </cell>
          <cell r="G1893" t="str">
            <v>BU-905</v>
          </cell>
          <cell r="H1893" t="str">
            <v>GLOBAL / RELIANT</v>
          </cell>
          <cell r="I1893" t="str">
            <v>GLOBAL/REL</v>
          </cell>
          <cell r="J1893" t="str">
            <v>GLOBAL/RELIANT CORPORATE GROUP</v>
          </cell>
          <cell r="K1893" t="str">
            <v>CORPORATE</v>
          </cell>
          <cell r="L1893" t="str">
            <v>CORPORATE</v>
          </cell>
        </row>
        <row r="1894">
          <cell r="A1894" t="str">
            <v>ZJ5</v>
          </cell>
          <cell r="B1894" t="str">
            <v>ZJ5-10-A-AZ-4UO-050</v>
          </cell>
          <cell r="C1894">
            <v>1991</v>
          </cell>
          <cell r="D1894">
            <v>7598</v>
          </cell>
          <cell r="F1894" t="str">
            <v>United Dspsl Svc, Inc. (U) OR</v>
          </cell>
          <cell r="G1894" t="str">
            <v>BU-905</v>
          </cell>
          <cell r="H1894" t="str">
            <v>GLOBAL / RELIANT</v>
          </cell>
          <cell r="I1894" t="str">
            <v>GLOBAL/REL</v>
          </cell>
          <cell r="J1894" t="str">
            <v>GLOBAL/RELIANT CORPORATE GROUP</v>
          </cell>
          <cell r="K1894" t="str">
            <v>CORPORATE</v>
          </cell>
          <cell r="L1894" t="str">
            <v>CORPORATE</v>
          </cell>
        </row>
        <row r="1895">
          <cell r="A1895" t="str">
            <v>ZJ6</v>
          </cell>
          <cell r="B1895" t="str">
            <v>ZJ6-10-A-AZ-6PO-050</v>
          </cell>
          <cell r="C1895">
            <v>1992</v>
          </cell>
          <cell r="D1895">
            <v>7599</v>
          </cell>
          <cell r="F1895" t="str">
            <v>Capitol Recycling &amp; Dspsl, Inc</v>
          </cell>
          <cell r="G1895" t="str">
            <v>BU-905</v>
          </cell>
          <cell r="H1895" t="str">
            <v>GLOBAL / RELIANT</v>
          </cell>
          <cell r="I1895" t="str">
            <v>GLOBAL/REL</v>
          </cell>
          <cell r="J1895" t="str">
            <v>GLOBAL/RELIANT CORPORATE GROUP</v>
          </cell>
          <cell r="K1895" t="str">
            <v>CORPORATE</v>
          </cell>
          <cell r="L1895" t="str">
            <v>CORPORATE</v>
          </cell>
        </row>
        <row r="1896">
          <cell r="A1896" t="str">
            <v>ZJ7</v>
          </cell>
          <cell r="B1896" t="str">
            <v>ZJ7-10-A-AZ-6NO-050</v>
          </cell>
          <cell r="C1896">
            <v>1993</v>
          </cell>
          <cell r="D1896">
            <v>7600</v>
          </cell>
          <cell r="F1896" t="str">
            <v>Corvallis Dspsl &amp; Co. (U) OR</v>
          </cell>
          <cell r="G1896" t="str">
            <v>BU-905</v>
          </cell>
          <cell r="H1896" t="str">
            <v>GLOBAL / RELIANT</v>
          </cell>
          <cell r="I1896" t="str">
            <v>GLOBAL/REL</v>
          </cell>
          <cell r="J1896" t="str">
            <v>GLOBAL/RELIANT CORPORATE GROUP</v>
          </cell>
          <cell r="K1896" t="str">
            <v>CORPORATE</v>
          </cell>
          <cell r="L1896" t="str">
            <v>CORPORATE</v>
          </cell>
        </row>
        <row r="1897">
          <cell r="A1897" t="str">
            <v>ZJ8</v>
          </cell>
          <cell r="B1897" t="str">
            <v>ZJ8-10-A-AZ-6SO-050</v>
          </cell>
          <cell r="C1897">
            <v>1994</v>
          </cell>
          <cell r="D1897">
            <v>7601</v>
          </cell>
          <cell r="F1897" t="str">
            <v>Agri-Tech of Oregon, Inc. (U)</v>
          </cell>
          <cell r="G1897" t="str">
            <v>BU-905</v>
          </cell>
          <cell r="H1897" t="str">
            <v>GLOBAL / RELIANT</v>
          </cell>
          <cell r="I1897" t="str">
            <v>GLOBAL/REL</v>
          </cell>
          <cell r="J1897" t="str">
            <v>GLOBAL/RELIANT CORPORATE GROUP</v>
          </cell>
          <cell r="K1897" t="str">
            <v>CORPORATE</v>
          </cell>
          <cell r="L1897" t="str">
            <v>CORPORATE</v>
          </cell>
        </row>
        <row r="1898">
          <cell r="A1898" t="str">
            <v>ZJ9</v>
          </cell>
          <cell r="B1898" t="str">
            <v>ZJ9-10-A-AZ-4PO-050</v>
          </cell>
          <cell r="C1898">
            <v>1995</v>
          </cell>
          <cell r="D1898">
            <v>7602</v>
          </cell>
          <cell r="F1898" t="str">
            <v>Willamette Resources, Inc. (U)</v>
          </cell>
          <cell r="G1898" t="str">
            <v>BU-905</v>
          </cell>
          <cell r="H1898" t="str">
            <v>GLOBAL / RELIANT</v>
          </cell>
          <cell r="I1898" t="str">
            <v>GLOBAL/REL</v>
          </cell>
          <cell r="J1898" t="str">
            <v>GLOBAL/RELIANT CORPORATE GROUP</v>
          </cell>
          <cell r="K1898" t="str">
            <v>CORPORATE</v>
          </cell>
          <cell r="L1898" t="str">
            <v>CORPORATE</v>
          </cell>
        </row>
        <row r="1899">
          <cell r="A1899" t="str">
            <v>ZK0</v>
          </cell>
          <cell r="B1899" t="str">
            <v>ZK0-10-A-AZ-4XO-050</v>
          </cell>
          <cell r="C1899">
            <v>1996</v>
          </cell>
          <cell r="D1899">
            <v>7603</v>
          </cell>
          <cell r="F1899" t="str">
            <v>Keller Drop Box, Inc. (U) OR</v>
          </cell>
          <cell r="G1899" t="str">
            <v>BU-905</v>
          </cell>
          <cell r="H1899" t="str">
            <v>GLOBAL / RELIANT</v>
          </cell>
          <cell r="I1899" t="str">
            <v>GLOBAL/REL</v>
          </cell>
          <cell r="J1899" t="str">
            <v>GLOBAL/RELIANT CORPORATE GROUP</v>
          </cell>
          <cell r="K1899" t="str">
            <v>CORPORATE</v>
          </cell>
          <cell r="L1899" t="str">
            <v>CORPORATE</v>
          </cell>
        </row>
        <row r="1900">
          <cell r="A1900" t="str">
            <v>ZK1</v>
          </cell>
          <cell r="B1900" t="str">
            <v>ZK1-10-A-AZ-3EO-050</v>
          </cell>
          <cell r="C1900">
            <v>1997</v>
          </cell>
          <cell r="D1900">
            <v>7604</v>
          </cell>
          <cell r="F1900" t="str">
            <v>County Landfill, Inc. PA</v>
          </cell>
          <cell r="G1900" t="str">
            <v>BU-905</v>
          </cell>
          <cell r="H1900" t="str">
            <v>GLOBAL / RELIANT</v>
          </cell>
          <cell r="I1900" t="str">
            <v>GLOBAL/REL</v>
          </cell>
          <cell r="J1900" t="str">
            <v>GLOBAL/RELIANT CORPORATE GROUP</v>
          </cell>
          <cell r="K1900" t="str">
            <v>CORPORATE</v>
          </cell>
          <cell r="L1900" t="str">
            <v>CORPORATE</v>
          </cell>
        </row>
        <row r="1901">
          <cell r="A1901" t="str">
            <v>ZK2</v>
          </cell>
          <cell r="B1901" t="str">
            <v>ZK2-10-A-AZ-5KO-050</v>
          </cell>
          <cell r="C1901">
            <v>1998</v>
          </cell>
          <cell r="D1901">
            <v>7605</v>
          </cell>
          <cell r="F1901" t="str">
            <v>New Morgan L/F Co, Inc. PA</v>
          </cell>
          <cell r="G1901" t="str">
            <v>BU-905</v>
          </cell>
          <cell r="H1901" t="str">
            <v>GLOBAL / RELIANT</v>
          </cell>
          <cell r="I1901" t="str">
            <v>GLOBAL/REL</v>
          </cell>
          <cell r="J1901" t="str">
            <v>GLOBAL/RELIANT CORPORATE GROUP</v>
          </cell>
          <cell r="K1901" t="str">
            <v>CORPORATE</v>
          </cell>
          <cell r="L1901" t="str">
            <v>CORPORATE</v>
          </cell>
        </row>
        <row r="1902">
          <cell r="A1902" t="str">
            <v>ZK3</v>
          </cell>
          <cell r="B1902" t="str">
            <v>ZK3-10-A-AZ-9XO-050</v>
          </cell>
          <cell r="C1902">
            <v>1999</v>
          </cell>
          <cell r="D1902">
            <v>7606</v>
          </cell>
          <cell r="F1902" t="str">
            <v>Northeast Sanitary L/F, Inc SC</v>
          </cell>
          <cell r="G1902" t="str">
            <v>BU-905</v>
          </cell>
          <cell r="H1902" t="str">
            <v>GLOBAL / RELIANT</v>
          </cell>
          <cell r="I1902" t="str">
            <v>GLOBAL/REL</v>
          </cell>
          <cell r="J1902" t="str">
            <v>GLOBAL/RELIANT CORPORATE GROUP</v>
          </cell>
          <cell r="K1902" t="str">
            <v>CORPORATE</v>
          </cell>
          <cell r="L1902" t="str">
            <v>CORPORATE</v>
          </cell>
        </row>
        <row r="1903">
          <cell r="A1903" t="str">
            <v>ZK4</v>
          </cell>
          <cell r="B1903" t="str">
            <v>ZK4-10-A-AZ-70O-050</v>
          </cell>
          <cell r="C1903">
            <v>2000</v>
          </cell>
          <cell r="D1903">
            <v>7607</v>
          </cell>
          <cell r="F1903" t="str">
            <v>ECDC Holdings, Inc. (U) UT</v>
          </cell>
          <cell r="G1903" t="str">
            <v>BU-905</v>
          </cell>
          <cell r="H1903" t="str">
            <v>GLOBAL / RELIANT</v>
          </cell>
          <cell r="I1903" t="str">
            <v>GLOBAL/REL</v>
          </cell>
          <cell r="J1903" t="str">
            <v>GLOBAL/RELIANT CORPORATE GROUP</v>
          </cell>
          <cell r="K1903" t="str">
            <v>CORPORATE</v>
          </cell>
          <cell r="L1903" t="str">
            <v>CORPORATE</v>
          </cell>
        </row>
        <row r="1904">
          <cell r="A1904" t="str">
            <v>ZK8</v>
          </cell>
          <cell r="B1904" t="str">
            <v>ZK8-10-A-AZ-7GO-050</v>
          </cell>
          <cell r="C1904">
            <v>2001</v>
          </cell>
          <cell r="D1904">
            <v>7608</v>
          </cell>
          <cell r="F1904" t="str">
            <v>GEK, Inc. AL</v>
          </cell>
          <cell r="G1904" t="str">
            <v>BU-905</v>
          </cell>
          <cell r="H1904" t="str">
            <v>GLOBAL / RELIANT</v>
          </cell>
          <cell r="I1904" t="str">
            <v>GLOBAL/REL</v>
          </cell>
          <cell r="J1904" t="str">
            <v>GLOBAL/RELIANT CORPORATE GROUP</v>
          </cell>
          <cell r="K1904" t="str">
            <v>CORPORATE</v>
          </cell>
          <cell r="L1904" t="str">
            <v>CORPORATE</v>
          </cell>
        </row>
        <row r="1905">
          <cell r="A1905" t="str">
            <v>ZK9</v>
          </cell>
          <cell r="B1905" t="str">
            <v>ZK9-10-A-AZ-6UO-050</v>
          </cell>
          <cell r="C1905">
            <v>2002</v>
          </cell>
          <cell r="D1905">
            <v>7609</v>
          </cell>
          <cell r="F1905" t="str">
            <v>PSI Waste Systems, Inc. AZ</v>
          </cell>
          <cell r="G1905" t="str">
            <v>BU-905</v>
          </cell>
          <cell r="H1905" t="str">
            <v>GLOBAL / RELIANT</v>
          </cell>
          <cell r="I1905" t="str">
            <v>GLOBAL/REL</v>
          </cell>
          <cell r="J1905" t="str">
            <v>GLOBAL/RELIANT CORPORATE GROUP</v>
          </cell>
          <cell r="K1905" t="str">
            <v>CORPORATE</v>
          </cell>
          <cell r="L1905" t="str">
            <v>CORPORATE</v>
          </cell>
        </row>
        <row r="1906">
          <cell r="A1906" t="str">
            <v>ZL0</v>
          </cell>
          <cell r="B1906" t="str">
            <v>ZL0-10-A-AZ-6EO-050</v>
          </cell>
          <cell r="C1906">
            <v>2003</v>
          </cell>
          <cell r="D1906">
            <v>7610</v>
          </cell>
          <cell r="F1906" t="str">
            <v>Intl Dspsl Corp of Calif (CA)</v>
          </cell>
          <cell r="G1906" t="str">
            <v>BU-905</v>
          </cell>
          <cell r="H1906" t="str">
            <v>GLOBAL / RELIANT</v>
          </cell>
          <cell r="I1906" t="str">
            <v>GLOBAL/REL</v>
          </cell>
          <cell r="J1906" t="str">
            <v>GLOBAL/RELIANT CORPORATE GROUP</v>
          </cell>
          <cell r="K1906" t="str">
            <v>CORPORATE</v>
          </cell>
          <cell r="L1906" t="str">
            <v>CORPORATE</v>
          </cell>
        </row>
        <row r="1907">
          <cell r="A1907" t="str">
            <v>ZL1</v>
          </cell>
          <cell r="B1907" t="str">
            <v>ZL1-10-A-AZ-4QO-050</v>
          </cell>
          <cell r="C1907">
            <v>2004</v>
          </cell>
          <cell r="D1907">
            <v>7611</v>
          </cell>
          <cell r="F1907" t="str">
            <v>WDTR, Inc. OR</v>
          </cell>
          <cell r="G1907" t="str">
            <v>BU-905</v>
          </cell>
          <cell r="H1907" t="str">
            <v>GLOBAL / RELIANT</v>
          </cell>
          <cell r="I1907" t="str">
            <v>GLOBAL/REL</v>
          </cell>
          <cell r="J1907" t="str">
            <v>GLOBAL/RELIANT CORPORATE GROUP</v>
          </cell>
          <cell r="K1907" t="str">
            <v>CORPORATE</v>
          </cell>
          <cell r="L1907" t="str">
            <v>CORPORATE</v>
          </cell>
        </row>
        <row r="1908">
          <cell r="A1908" t="str">
            <v>ZL2</v>
          </cell>
          <cell r="B1908" t="str">
            <v>ZL2-10-A-AZ-92O-050</v>
          </cell>
          <cell r="C1908">
            <v>2005</v>
          </cell>
          <cell r="D1908">
            <v>7612</v>
          </cell>
          <cell r="F1908" t="str">
            <v>Rabanco Ltd. WA</v>
          </cell>
          <cell r="G1908" t="str">
            <v>BU-905</v>
          </cell>
          <cell r="H1908" t="str">
            <v>GLOBAL / RELIANT</v>
          </cell>
          <cell r="I1908" t="str">
            <v>GLOBAL/REL</v>
          </cell>
          <cell r="J1908" t="str">
            <v>GLOBAL/RELIANT CORPORATE GROUP</v>
          </cell>
          <cell r="K1908" t="str">
            <v>CORPORATE</v>
          </cell>
          <cell r="L1908" t="str">
            <v>CORPORATE</v>
          </cell>
        </row>
        <row r="1909">
          <cell r="A1909" t="str">
            <v>ZL3</v>
          </cell>
          <cell r="B1909" t="str">
            <v>ZL3-10-A-AZ-3QO-050</v>
          </cell>
          <cell r="C1909">
            <v>2006</v>
          </cell>
          <cell r="D1909">
            <v>7613</v>
          </cell>
          <cell r="F1909" t="str">
            <v>Mesa Disposal, Inc. (AZ)</v>
          </cell>
          <cell r="G1909" t="str">
            <v>BU-905</v>
          </cell>
          <cell r="H1909" t="str">
            <v>GLOBAL / RELIANT</v>
          </cell>
          <cell r="I1909" t="str">
            <v>GLOBAL/REL</v>
          </cell>
          <cell r="J1909" t="str">
            <v>GLOBAL/RELIANT CORPORATE GROUP</v>
          </cell>
          <cell r="K1909" t="str">
            <v>CORPORATE</v>
          </cell>
          <cell r="L1909" t="str">
            <v>CORPORATE</v>
          </cell>
        </row>
        <row r="1910">
          <cell r="A1910" t="str">
            <v>ZL4</v>
          </cell>
          <cell r="B1910" t="str">
            <v>ZL4-10-A-AZ-80O-050</v>
          </cell>
          <cell r="C1910">
            <v>2007</v>
          </cell>
          <cell r="D1910">
            <v>7614</v>
          </cell>
          <cell r="F1910" t="str">
            <v>Kent Meridian Disposal Co (WA)</v>
          </cell>
          <cell r="G1910" t="str">
            <v>BU-905</v>
          </cell>
          <cell r="H1910" t="str">
            <v>GLOBAL / RELIANT</v>
          </cell>
          <cell r="I1910" t="str">
            <v>GLOBAL/REL</v>
          </cell>
          <cell r="J1910" t="str">
            <v>GLOBAL/RELIANT CORPORATE GROUP</v>
          </cell>
          <cell r="K1910" t="str">
            <v>CORPORATE</v>
          </cell>
          <cell r="L1910" t="str">
            <v>CORPORATE</v>
          </cell>
        </row>
        <row r="1911">
          <cell r="A1911" t="str">
            <v>ZL7</v>
          </cell>
          <cell r="B1911" t="str">
            <v>ZL7-10-A-AZ-5JO-050</v>
          </cell>
          <cell r="C1911">
            <v>2008</v>
          </cell>
          <cell r="D1911">
            <v>7615</v>
          </cell>
          <cell r="F1911" t="str">
            <v>Allied Waste of Ponce, Inc</v>
          </cell>
          <cell r="G1911" t="str">
            <v>BU-905</v>
          </cell>
          <cell r="H1911" t="str">
            <v>GLOBAL / RELIANT</v>
          </cell>
          <cell r="I1911" t="str">
            <v>GLOBAL/REL</v>
          </cell>
          <cell r="J1911" t="str">
            <v>GLOBAL/RELIANT CORPORATE GROUP</v>
          </cell>
          <cell r="K1911" t="str">
            <v>CORPORATE</v>
          </cell>
          <cell r="L1911" t="str">
            <v>CORPORATE</v>
          </cell>
        </row>
        <row r="1912">
          <cell r="A1912" t="str">
            <v>ZL8</v>
          </cell>
          <cell r="B1912" t="str">
            <v>ZL8-10-A-AZ-3PO-050</v>
          </cell>
          <cell r="C1912">
            <v>2009</v>
          </cell>
          <cell r="D1912">
            <v>7616</v>
          </cell>
          <cell r="F1912" t="str">
            <v>AW  Med Waste of Washington</v>
          </cell>
          <cell r="G1912" t="str">
            <v>BU-905</v>
          </cell>
          <cell r="H1912" t="str">
            <v>GLOBAL / RELIANT</v>
          </cell>
          <cell r="I1912" t="str">
            <v>GLOBAL/REL</v>
          </cell>
          <cell r="J1912" t="str">
            <v>GLOBAL/RELIANT CORPORATE GROUP</v>
          </cell>
          <cell r="K1912" t="str">
            <v>CORPORATE</v>
          </cell>
          <cell r="L1912" t="str">
            <v>CORPORATE</v>
          </cell>
        </row>
        <row r="1913">
          <cell r="A1913" t="str">
            <v>ZL9</v>
          </cell>
          <cell r="B1913" t="str">
            <v>ZL9-10-A-AZ-9SO-050</v>
          </cell>
          <cell r="C1913">
            <v>2010</v>
          </cell>
          <cell r="D1913">
            <v>7617</v>
          </cell>
          <cell r="F1913" t="str">
            <v>Delta Recycling Corp.</v>
          </cell>
          <cell r="G1913" t="str">
            <v>BU-905</v>
          </cell>
          <cell r="H1913" t="str">
            <v>GLOBAL / RELIANT</v>
          </cell>
          <cell r="I1913" t="str">
            <v>GLOBAL/REL</v>
          </cell>
          <cell r="J1913" t="str">
            <v>GLOBAL/RELIANT CORPORATE GROUP</v>
          </cell>
          <cell r="K1913" t="str">
            <v>CORPORATE</v>
          </cell>
          <cell r="L1913" t="str">
            <v>CORPORATE</v>
          </cell>
        </row>
        <row r="1914">
          <cell r="A1914" t="str">
            <v>ZM0</v>
          </cell>
          <cell r="B1914" t="str">
            <v>ZM0-10-A-AZ-9GO-050</v>
          </cell>
          <cell r="C1914">
            <v>2011</v>
          </cell>
          <cell r="D1914">
            <v>7618</v>
          </cell>
          <cell r="F1914" t="str">
            <v>McInnis Waste Systems, Inc.</v>
          </cell>
          <cell r="G1914" t="str">
            <v>BU-905</v>
          </cell>
          <cell r="H1914" t="str">
            <v>GLOBAL / RELIANT</v>
          </cell>
          <cell r="I1914" t="str">
            <v>GLOBAL/REL</v>
          </cell>
          <cell r="J1914" t="str">
            <v>GLOBAL/RELIANT CORPORATE GROUP</v>
          </cell>
          <cell r="K1914" t="str">
            <v>CORPORATE</v>
          </cell>
          <cell r="L1914" t="str">
            <v>CORPORATE</v>
          </cell>
        </row>
        <row r="1915">
          <cell r="A1915" t="str">
            <v>ZM1</v>
          </cell>
          <cell r="B1915" t="str">
            <v>ZM1-10-A-AZ-3YO-050</v>
          </cell>
          <cell r="C1915">
            <v>2012</v>
          </cell>
          <cell r="D1915">
            <v>7619</v>
          </cell>
          <cell r="F1915" t="str">
            <v>Oscar's Coll Sys Fremont, Inc.</v>
          </cell>
          <cell r="G1915" t="str">
            <v>BU-905</v>
          </cell>
          <cell r="H1915" t="str">
            <v>GLOBAL / RELIANT</v>
          </cell>
          <cell r="I1915" t="str">
            <v>GLOBAL/REL</v>
          </cell>
          <cell r="J1915" t="str">
            <v>GLOBAL/RELIANT CORPORATE GROUP</v>
          </cell>
          <cell r="K1915" t="str">
            <v>CORPORATE</v>
          </cell>
          <cell r="L1915" t="str">
            <v>CORPORATE</v>
          </cell>
        </row>
        <row r="1916">
          <cell r="A1916" t="str">
            <v>ZM2</v>
          </cell>
          <cell r="B1916" t="str">
            <v>ZM2-10-A-AZ-8DO-050</v>
          </cell>
          <cell r="C1916">
            <v>2013</v>
          </cell>
          <cell r="D1916">
            <v>7620</v>
          </cell>
          <cell r="F1916" t="str">
            <v>AW Systems of AL, LLC</v>
          </cell>
          <cell r="G1916" t="str">
            <v>BU-905</v>
          </cell>
          <cell r="H1916" t="str">
            <v>GLOBAL / RELIANT</v>
          </cell>
          <cell r="I1916" t="str">
            <v>GLOBAL/REL</v>
          </cell>
          <cell r="J1916" t="str">
            <v>GLOBAL/RELIANT CORPORATE GROUP</v>
          </cell>
          <cell r="K1916" t="str">
            <v>CORPORATE</v>
          </cell>
          <cell r="L1916" t="str">
            <v>CORPORATE</v>
          </cell>
        </row>
        <row r="1917">
          <cell r="A1917" t="str">
            <v>ZM3</v>
          </cell>
          <cell r="B1917" t="str">
            <v>ZM3-10-A-AZ-8EO-050</v>
          </cell>
          <cell r="C1917">
            <v>2014</v>
          </cell>
          <cell r="D1917">
            <v>7621</v>
          </cell>
          <cell r="F1917" t="str">
            <v>AW Systems of AR, LLC</v>
          </cell>
          <cell r="G1917" t="str">
            <v>BU-905</v>
          </cell>
          <cell r="H1917" t="str">
            <v>GLOBAL / RELIANT</v>
          </cell>
          <cell r="I1917" t="str">
            <v>GLOBAL/REL</v>
          </cell>
          <cell r="J1917" t="str">
            <v>GLOBAL/RELIANT CORPORATE GROUP</v>
          </cell>
          <cell r="K1917" t="str">
            <v>CORPORATE</v>
          </cell>
          <cell r="L1917" t="str">
            <v>CORPORATE</v>
          </cell>
        </row>
        <row r="1918">
          <cell r="A1918" t="str">
            <v>ZM4</v>
          </cell>
          <cell r="B1918" t="str">
            <v>ZM4-10-A-AZ-8FO-050</v>
          </cell>
          <cell r="C1918">
            <v>2015</v>
          </cell>
          <cell r="D1918">
            <v>7622</v>
          </cell>
          <cell r="F1918" t="str">
            <v>AW Systems of GA, LLC</v>
          </cell>
          <cell r="G1918" t="str">
            <v>BU-905</v>
          </cell>
          <cell r="H1918" t="str">
            <v>GLOBAL / RELIANT</v>
          </cell>
          <cell r="I1918" t="str">
            <v>GLOBAL/REL</v>
          </cell>
          <cell r="J1918" t="str">
            <v>GLOBAL/RELIANT CORPORATE GROUP</v>
          </cell>
          <cell r="K1918" t="str">
            <v>CORPORATE</v>
          </cell>
          <cell r="L1918" t="str">
            <v>CORPORATE</v>
          </cell>
        </row>
        <row r="1919">
          <cell r="A1919" t="str">
            <v>ZM5</v>
          </cell>
          <cell r="B1919" t="str">
            <v>ZM5-10-A-AZ-8HO-050</v>
          </cell>
          <cell r="C1919">
            <v>2016</v>
          </cell>
          <cell r="D1919">
            <v>7623</v>
          </cell>
          <cell r="F1919" t="str">
            <v>AW Systems of LA, LLC</v>
          </cell>
          <cell r="G1919" t="str">
            <v>BU-905</v>
          </cell>
          <cell r="H1919" t="str">
            <v>GLOBAL / RELIANT</v>
          </cell>
          <cell r="I1919" t="str">
            <v>GLOBAL/REL</v>
          </cell>
          <cell r="J1919" t="str">
            <v>GLOBAL/RELIANT CORPORATE GROUP</v>
          </cell>
          <cell r="K1919" t="str">
            <v>CORPORATE</v>
          </cell>
          <cell r="L1919" t="str">
            <v>CORPORATE</v>
          </cell>
        </row>
        <row r="1920">
          <cell r="A1920" t="str">
            <v>ZM6</v>
          </cell>
          <cell r="B1920" t="str">
            <v>ZM6-10-A-AZ-8IO-050</v>
          </cell>
          <cell r="C1920">
            <v>2017</v>
          </cell>
          <cell r="D1920">
            <v>7624</v>
          </cell>
          <cell r="F1920" t="str">
            <v>AW Systems of MO, LLC</v>
          </cell>
          <cell r="G1920" t="str">
            <v>BU-905</v>
          </cell>
          <cell r="H1920" t="str">
            <v>GLOBAL / RELIANT</v>
          </cell>
          <cell r="I1920" t="str">
            <v>GLOBAL/REL</v>
          </cell>
          <cell r="J1920" t="str">
            <v>GLOBAL/RELIANT CORPORATE GROUP</v>
          </cell>
          <cell r="K1920" t="str">
            <v>CORPORATE</v>
          </cell>
          <cell r="L1920" t="str">
            <v>CORPORATE</v>
          </cell>
        </row>
        <row r="1921">
          <cell r="A1921" t="str">
            <v>ZM7</v>
          </cell>
          <cell r="B1921" t="str">
            <v>ZM7-10-A-AZ-8JO-050</v>
          </cell>
          <cell r="C1921">
            <v>2018</v>
          </cell>
          <cell r="D1921">
            <v>7625</v>
          </cell>
          <cell r="F1921" t="str">
            <v>AW Systems of MS, LLC</v>
          </cell>
          <cell r="G1921" t="str">
            <v>BU-905</v>
          </cell>
          <cell r="H1921" t="str">
            <v>GLOBAL / RELIANT</v>
          </cell>
          <cell r="I1921" t="str">
            <v>GLOBAL/REL</v>
          </cell>
          <cell r="J1921" t="str">
            <v>GLOBAL/RELIANT CORPORATE GROUP</v>
          </cell>
          <cell r="K1921" t="str">
            <v>CORPORATE</v>
          </cell>
          <cell r="L1921" t="str">
            <v>CORPORATE</v>
          </cell>
        </row>
        <row r="1922">
          <cell r="A1922" t="str">
            <v>ZM8</v>
          </cell>
          <cell r="B1922" t="str">
            <v>ZM8-10-A-AZ-8KO-050</v>
          </cell>
          <cell r="C1922">
            <v>2019</v>
          </cell>
          <cell r="D1922">
            <v>7626</v>
          </cell>
          <cell r="F1922" t="str">
            <v>AW Systems of OK, LLC</v>
          </cell>
          <cell r="G1922" t="str">
            <v>BU-905</v>
          </cell>
          <cell r="H1922" t="str">
            <v>GLOBAL / RELIANT</v>
          </cell>
          <cell r="I1922" t="str">
            <v>GLOBAL/REL</v>
          </cell>
          <cell r="J1922" t="str">
            <v>GLOBAL/RELIANT CORPORATE GROUP</v>
          </cell>
          <cell r="K1922" t="str">
            <v>CORPORATE</v>
          </cell>
          <cell r="L1922" t="str">
            <v>CORPORATE</v>
          </cell>
        </row>
        <row r="1923">
          <cell r="A1923" t="str">
            <v>ZM9</v>
          </cell>
          <cell r="B1923" t="str">
            <v>ZM9-10-A-AZ-8MO-050</v>
          </cell>
          <cell r="C1923">
            <v>2020</v>
          </cell>
          <cell r="D1923">
            <v>7627</v>
          </cell>
          <cell r="F1923" t="str">
            <v>AW Systems of TN, LLC</v>
          </cell>
          <cell r="G1923" t="str">
            <v>BU-905</v>
          </cell>
          <cell r="H1923" t="str">
            <v>GLOBAL / RELIANT</v>
          </cell>
          <cell r="I1923" t="str">
            <v>GLOBAL/REL</v>
          </cell>
          <cell r="J1923" t="str">
            <v>GLOBAL/RELIANT CORPORATE GROUP</v>
          </cell>
          <cell r="K1923" t="str">
            <v>CORPORATE</v>
          </cell>
          <cell r="L1923" t="str">
            <v>CORPORATE</v>
          </cell>
        </row>
        <row r="1924">
          <cell r="A1924" t="str">
            <v>ZN0</v>
          </cell>
          <cell r="B1924" t="str">
            <v>ZN0-10-A-AZ-9YO-050</v>
          </cell>
          <cell r="C1924">
            <v>2021</v>
          </cell>
          <cell r="D1924">
            <v>7628</v>
          </cell>
          <cell r="F1924" t="str">
            <v>Abilene Landfill TX, LP</v>
          </cell>
          <cell r="G1924" t="str">
            <v>BU-905</v>
          </cell>
          <cell r="H1924" t="str">
            <v>GLOBAL / RELIANT</v>
          </cell>
          <cell r="I1924" t="str">
            <v>GLOBAL/REL</v>
          </cell>
          <cell r="J1924" t="str">
            <v>GLOBAL/RELIANT CORPORATE GROUP</v>
          </cell>
          <cell r="K1924" t="str">
            <v>CORPORATE</v>
          </cell>
          <cell r="L1924" t="str">
            <v>CORPORATE</v>
          </cell>
        </row>
        <row r="1925">
          <cell r="A1925" t="str">
            <v>ZN1</v>
          </cell>
          <cell r="B1925" t="str">
            <v>ZN1-10-A-AZ-9ZO-050</v>
          </cell>
          <cell r="C1925">
            <v>2022</v>
          </cell>
          <cell r="D1925">
            <v>7629</v>
          </cell>
          <cell r="F1925" t="str">
            <v>Galveston Landfill TX, LP</v>
          </cell>
          <cell r="G1925" t="str">
            <v>BU-905</v>
          </cell>
          <cell r="H1925" t="str">
            <v>GLOBAL / RELIANT</v>
          </cell>
          <cell r="I1925" t="str">
            <v>GLOBAL/REL</v>
          </cell>
          <cell r="J1925" t="str">
            <v>GLOBAL/RELIANT CORPORATE GROUP</v>
          </cell>
          <cell r="K1925" t="str">
            <v>CORPORATE</v>
          </cell>
          <cell r="L1925" t="str">
            <v>CORPORATE</v>
          </cell>
        </row>
        <row r="1926">
          <cell r="A1926" t="str">
            <v>ZN2</v>
          </cell>
          <cell r="B1926" t="str">
            <v>ZN2-10-A-AZ-1EO-050</v>
          </cell>
          <cell r="C1926">
            <v>2023</v>
          </cell>
          <cell r="D1926">
            <v>7630</v>
          </cell>
          <cell r="F1926" t="str">
            <v>Golden Triangle LF TX, LP</v>
          </cell>
          <cell r="G1926" t="str">
            <v>BU-905</v>
          </cell>
          <cell r="H1926" t="str">
            <v>GLOBAL / RELIANT</v>
          </cell>
          <cell r="I1926" t="str">
            <v>GLOBAL/REL</v>
          </cell>
          <cell r="J1926" t="str">
            <v>GLOBAL/RELIANT CORPORATE GROUP</v>
          </cell>
          <cell r="K1926" t="str">
            <v>CORPORATE</v>
          </cell>
          <cell r="L1926" t="str">
            <v>CORPORATE</v>
          </cell>
        </row>
        <row r="1927">
          <cell r="A1927" t="str">
            <v>ZN3</v>
          </cell>
          <cell r="B1927" t="str">
            <v>ZN3-10-A-AZ-1NO-050</v>
          </cell>
          <cell r="C1927">
            <v>2024</v>
          </cell>
          <cell r="D1927">
            <v>7631</v>
          </cell>
          <cell r="F1927" t="str">
            <v>Gulf West Landfill TX, LP</v>
          </cell>
          <cell r="G1927" t="str">
            <v>BU-905</v>
          </cell>
          <cell r="H1927" t="str">
            <v>GLOBAL / RELIANT</v>
          </cell>
          <cell r="I1927" t="str">
            <v>GLOBAL/REL</v>
          </cell>
          <cell r="J1927" t="str">
            <v>GLOBAL/RELIANT CORPORATE GROUP</v>
          </cell>
          <cell r="K1927" t="str">
            <v>CORPORATE</v>
          </cell>
          <cell r="L1927" t="str">
            <v>CORPORATE</v>
          </cell>
        </row>
        <row r="1928">
          <cell r="A1928" t="str">
            <v>ZN4</v>
          </cell>
          <cell r="B1928" t="str">
            <v>ZN4-10-A-AZ-1PO-050</v>
          </cell>
          <cell r="C1928">
            <v>2025</v>
          </cell>
          <cell r="D1928">
            <v>7632</v>
          </cell>
          <cell r="F1928" t="str">
            <v>Itasca Landfill TX, LP</v>
          </cell>
          <cell r="G1928" t="str">
            <v>BU-905</v>
          </cell>
          <cell r="H1928" t="str">
            <v>GLOBAL / RELIANT</v>
          </cell>
          <cell r="I1928" t="str">
            <v>GLOBAL/REL</v>
          </cell>
          <cell r="J1928" t="str">
            <v>GLOBAL/RELIANT CORPORATE GROUP</v>
          </cell>
          <cell r="K1928" t="str">
            <v>CORPORATE</v>
          </cell>
          <cell r="L1928" t="str">
            <v>CORPORATE</v>
          </cell>
        </row>
        <row r="1929">
          <cell r="A1929" t="str">
            <v>ZN5</v>
          </cell>
          <cell r="B1929" t="str">
            <v>ZN5-10-A-AZ-1QO-050</v>
          </cell>
          <cell r="C1929">
            <v>2026</v>
          </cell>
          <cell r="D1929">
            <v>7633</v>
          </cell>
          <cell r="F1929" t="str">
            <v>Kerville Landfill TX, LP</v>
          </cell>
          <cell r="G1929" t="str">
            <v>BU-905</v>
          </cell>
          <cell r="H1929" t="str">
            <v>GLOBAL / RELIANT</v>
          </cell>
          <cell r="I1929" t="str">
            <v>GLOBAL/REL</v>
          </cell>
          <cell r="J1929" t="str">
            <v>GLOBAL/RELIANT CORPORATE GROUP</v>
          </cell>
          <cell r="K1929" t="str">
            <v>CORPORATE</v>
          </cell>
          <cell r="L1929" t="str">
            <v>CORPORATE</v>
          </cell>
        </row>
        <row r="1930">
          <cell r="A1930" t="str">
            <v>ZN6</v>
          </cell>
          <cell r="B1930" t="str">
            <v>ZN6-10-A-AZ-1RO-050</v>
          </cell>
          <cell r="C1930">
            <v>2027</v>
          </cell>
          <cell r="D1930">
            <v>7634</v>
          </cell>
          <cell r="F1930" t="str">
            <v>Lewisville Landfill TX, LP</v>
          </cell>
          <cell r="G1930" t="str">
            <v>BU-905</v>
          </cell>
          <cell r="H1930" t="str">
            <v>GLOBAL / RELIANT</v>
          </cell>
          <cell r="I1930" t="str">
            <v>GLOBAL/REL</v>
          </cell>
          <cell r="J1930" t="str">
            <v>GLOBAL/RELIANT CORPORATE GROUP</v>
          </cell>
          <cell r="K1930" t="str">
            <v>CORPORATE</v>
          </cell>
          <cell r="L1930" t="str">
            <v>CORPORATE</v>
          </cell>
        </row>
        <row r="1931">
          <cell r="A1931" t="str">
            <v>ZN7</v>
          </cell>
          <cell r="B1931" t="str">
            <v>ZN7-10-A-AZ-1SO-050</v>
          </cell>
          <cell r="C1931">
            <v>2028</v>
          </cell>
          <cell r="D1931">
            <v>7635</v>
          </cell>
          <cell r="F1931" t="str">
            <v>McCarty Road Landfill TX, LP</v>
          </cell>
          <cell r="G1931" t="str">
            <v>BU-905</v>
          </cell>
          <cell r="H1931" t="str">
            <v>GLOBAL / RELIANT</v>
          </cell>
          <cell r="I1931" t="str">
            <v>GLOBAL/REL</v>
          </cell>
          <cell r="J1931" t="str">
            <v>GLOBAL/RELIANT CORPORATE GROUP</v>
          </cell>
          <cell r="K1931" t="str">
            <v>CORPORATE</v>
          </cell>
          <cell r="L1931" t="str">
            <v>CORPORATE</v>
          </cell>
        </row>
        <row r="1932">
          <cell r="A1932" t="str">
            <v>ZN8</v>
          </cell>
          <cell r="B1932" t="str">
            <v>ZN8-10-A-AZ-1TO-050</v>
          </cell>
          <cell r="C1932">
            <v>2029</v>
          </cell>
          <cell r="D1932">
            <v>7636</v>
          </cell>
          <cell r="F1932" t="str">
            <v>Victoria Landfill TX, LP</v>
          </cell>
          <cell r="G1932" t="str">
            <v>BU-905</v>
          </cell>
          <cell r="H1932" t="str">
            <v>GLOBAL / RELIANT</v>
          </cell>
          <cell r="I1932" t="str">
            <v>GLOBAL/REL</v>
          </cell>
          <cell r="J1932" t="str">
            <v>GLOBAL/RELIANT CORPORATE GROUP</v>
          </cell>
          <cell r="K1932" t="str">
            <v>CORPORATE</v>
          </cell>
          <cell r="L1932" t="str">
            <v>CORPORATE</v>
          </cell>
        </row>
        <row r="1933">
          <cell r="A1933" t="str">
            <v>ZN9</v>
          </cell>
          <cell r="B1933" t="str">
            <v>ZN9-10-A-AZ-2QO-050</v>
          </cell>
          <cell r="C1933">
            <v>2030</v>
          </cell>
          <cell r="D1933">
            <v>7637</v>
          </cell>
          <cell r="F1933" t="str">
            <v>Whispering Pines LF TX, LP</v>
          </cell>
          <cell r="G1933" t="str">
            <v>BU-905</v>
          </cell>
          <cell r="H1933" t="str">
            <v>GLOBAL / RELIANT</v>
          </cell>
          <cell r="I1933" t="str">
            <v>GLOBAL/REL</v>
          </cell>
          <cell r="J1933" t="str">
            <v>GLOBAL/RELIANT CORPORATE GROUP</v>
          </cell>
          <cell r="K1933" t="str">
            <v>CORPORATE</v>
          </cell>
          <cell r="L1933" t="str">
            <v>CORPORATE</v>
          </cell>
        </row>
        <row r="1934">
          <cell r="A1934" t="str">
            <v>ZP0</v>
          </cell>
          <cell r="B1934" t="str">
            <v>ZP0-10-A-AZ-8NO-050</v>
          </cell>
          <cell r="C1934">
            <v>2031</v>
          </cell>
          <cell r="D1934">
            <v>7638</v>
          </cell>
          <cell r="F1934" t="str">
            <v>AW Systems of VA, LLC</v>
          </cell>
          <cell r="G1934" t="str">
            <v>BU-905</v>
          </cell>
          <cell r="H1934" t="str">
            <v>GLOBAL / RELIANT</v>
          </cell>
          <cell r="I1934" t="str">
            <v>GLOBAL/REL</v>
          </cell>
          <cell r="J1934" t="str">
            <v>GLOBAL/RELIANT CORPORATE GROUP</v>
          </cell>
          <cell r="K1934" t="str">
            <v>CORPORATE</v>
          </cell>
          <cell r="L1934" t="str">
            <v>CORPORATE</v>
          </cell>
        </row>
        <row r="1935">
          <cell r="A1935" t="str">
            <v>ZP1</v>
          </cell>
          <cell r="B1935" t="str">
            <v>ZP1-10-A-AZ-7RO-050</v>
          </cell>
          <cell r="C1935">
            <v>2032</v>
          </cell>
          <cell r="D1935">
            <v>7639</v>
          </cell>
          <cell r="F1935" t="str">
            <v>Lake County C&amp;D Development</v>
          </cell>
          <cell r="G1935" t="str">
            <v>BU-905</v>
          </cell>
          <cell r="H1935" t="str">
            <v>GLOBAL / RELIANT</v>
          </cell>
          <cell r="I1935" t="str">
            <v>GLOBAL/REL</v>
          </cell>
          <cell r="J1935" t="str">
            <v>GLOBAL/RELIANT CORPORATE GROUP</v>
          </cell>
          <cell r="K1935" t="str">
            <v>CORPORATE</v>
          </cell>
          <cell r="L1935" t="str">
            <v>CORPORATE</v>
          </cell>
        </row>
        <row r="1936">
          <cell r="A1936" t="str">
            <v>ZP2</v>
          </cell>
          <cell r="B1936" t="str">
            <v>ZP2-10-A-AZ-1DO-050</v>
          </cell>
          <cell r="C1936">
            <v>2033</v>
          </cell>
          <cell r="D1936">
            <v>7640</v>
          </cell>
          <cell r="F1936" t="str">
            <v>Landcomp Landfill</v>
          </cell>
          <cell r="G1936" t="str">
            <v>BU-905</v>
          </cell>
          <cell r="H1936" t="str">
            <v>GLOBAL / RELIANT</v>
          </cell>
          <cell r="I1936" t="str">
            <v>GLOBAL/REL</v>
          </cell>
          <cell r="J1936" t="str">
            <v>GLOBAL/RELIANT CORPORATE GROUP</v>
          </cell>
          <cell r="K1936" t="str">
            <v>CORPORATE</v>
          </cell>
          <cell r="L1936" t="str">
            <v>CORPORATE</v>
          </cell>
        </row>
        <row r="1937">
          <cell r="A1937" t="str">
            <v>ZP3</v>
          </cell>
          <cell r="B1937" t="str">
            <v>ZP3-10-A-AZ-2SO-050</v>
          </cell>
          <cell r="C1937">
            <v>2034</v>
          </cell>
          <cell r="D1937">
            <v>7641</v>
          </cell>
          <cell r="F1937" t="str">
            <v>DTC Management, Inc.</v>
          </cell>
          <cell r="G1937" t="str">
            <v>BU-905</v>
          </cell>
          <cell r="H1937" t="str">
            <v>GLOBAL / RELIANT</v>
          </cell>
          <cell r="I1937" t="str">
            <v>GLOBAL/REL</v>
          </cell>
          <cell r="J1937" t="str">
            <v>GLOBAL/RELIANT CORPORATE GROUP</v>
          </cell>
          <cell r="K1937" t="str">
            <v>CORPORATE</v>
          </cell>
          <cell r="L1937" t="str">
            <v>CORPORATE</v>
          </cell>
        </row>
        <row r="1938">
          <cell r="A1938" t="str">
            <v>ZP4</v>
          </cell>
          <cell r="B1938" t="str">
            <v>ZP4-10-A-AZ-9CO-050</v>
          </cell>
          <cell r="C1938">
            <v>2035</v>
          </cell>
          <cell r="D1938">
            <v>7642</v>
          </cell>
          <cell r="F1938" t="str">
            <v>Webster Parrish Landfill, LLC</v>
          </cell>
          <cell r="G1938" t="str">
            <v>BU-905</v>
          </cell>
          <cell r="H1938" t="str">
            <v>GLOBAL / RELIANT</v>
          </cell>
          <cell r="I1938" t="str">
            <v>GLOBAL/REL</v>
          </cell>
          <cell r="J1938" t="str">
            <v>GLOBAL/RELIANT CORPORATE GROUP</v>
          </cell>
          <cell r="K1938" t="str">
            <v>CORPORATE</v>
          </cell>
          <cell r="L1938" t="str">
            <v>CORPORATE</v>
          </cell>
        </row>
        <row r="1939">
          <cell r="A1939" t="str">
            <v>ZP5</v>
          </cell>
          <cell r="B1939" t="str">
            <v>ZP5-10-A-AZ-1XO-050</v>
          </cell>
          <cell r="C1939">
            <v>2036</v>
          </cell>
          <cell r="D1939">
            <v>7643</v>
          </cell>
          <cell r="F1939" t="str">
            <v>Camelot Landfill TX, LP</v>
          </cell>
          <cell r="G1939" t="str">
            <v>BU-905</v>
          </cell>
          <cell r="H1939" t="str">
            <v>GLOBAL / RELIANT</v>
          </cell>
          <cell r="I1939" t="str">
            <v>GLOBAL/REL</v>
          </cell>
          <cell r="J1939" t="str">
            <v>GLOBAL/RELIANT CORPORATE GROUP</v>
          </cell>
          <cell r="K1939" t="str">
            <v>CORPORATE</v>
          </cell>
          <cell r="L1939" t="str">
            <v>CORPORATE</v>
          </cell>
        </row>
        <row r="1940">
          <cell r="A1940" t="str">
            <v>ZP6</v>
          </cell>
          <cell r="B1940" t="str">
            <v>ZP6-10-A-AZ-55O-050</v>
          </cell>
          <cell r="C1940">
            <v>2037</v>
          </cell>
          <cell r="D1940">
            <v>7644</v>
          </cell>
          <cell r="F1940" t="str">
            <v>Pine-Hill Farms LF TX, LP</v>
          </cell>
          <cell r="G1940" t="str">
            <v>BU-905</v>
          </cell>
          <cell r="H1940" t="str">
            <v>GLOBAL / RELIANT</v>
          </cell>
          <cell r="I1940" t="str">
            <v>GLOBAL/REL</v>
          </cell>
          <cell r="J1940" t="str">
            <v>GLOBAL/RELIANT CORPORATE GROUP</v>
          </cell>
          <cell r="K1940" t="str">
            <v>CORPORATE</v>
          </cell>
          <cell r="L1940" t="str">
            <v>CORPORATE</v>
          </cell>
        </row>
        <row r="1941">
          <cell r="A1941" t="str">
            <v>ZP7</v>
          </cell>
          <cell r="B1941" t="str">
            <v>ZP7-10-A-AZ-57O-050</v>
          </cell>
          <cell r="C1941">
            <v>2038</v>
          </cell>
          <cell r="D1941">
            <v>7645</v>
          </cell>
          <cell r="F1941" t="str">
            <v>Ellis County Landfill TX, LP</v>
          </cell>
          <cell r="G1941" t="str">
            <v>BU-905</v>
          </cell>
          <cell r="H1941" t="str">
            <v>GLOBAL / RELIANT</v>
          </cell>
          <cell r="I1941" t="str">
            <v>GLOBAL/REL</v>
          </cell>
          <cell r="J1941" t="str">
            <v>GLOBAL/RELIANT CORPORATE GROUP</v>
          </cell>
          <cell r="K1941" t="str">
            <v>CORPORATE</v>
          </cell>
          <cell r="L1941" t="str">
            <v>CORPORATE</v>
          </cell>
        </row>
        <row r="1942">
          <cell r="A1942" t="str">
            <v>ZP8</v>
          </cell>
          <cell r="B1942" t="str">
            <v>ZP8-10-A-AZ-58O-050</v>
          </cell>
          <cell r="C1942">
            <v>2039</v>
          </cell>
          <cell r="D1942">
            <v>7646</v>
          </cell>
          <cell r="F1942" t="str">
            <v>Mesquite Landfill TX, LP</v>
          </cell>
          <cell r="G1942" t="str">
            <v>BU-905</v>
          </cell>
          <cell r="H1942" t="str">
            <v>GLOBAL / RELIANT</v>
          </cell>
          <cell r="I1942" t="str">
            <v>GLOBAL/REL</v>
          </cell>
          <cell r="J1942" t="str">
            <v>GLOBAL/RELIANT CORPORATE GROUP</v>
          </cell>
          <cell r="K1942" t="str">
            <v>CORPORATE</v>
          </cell>
          <cell r="L1942" t="str">
            <v>CORPORATE</v>
          </cell>
        </row>
        <row r="1943">
          <cell r="A1943" t="str">
            <v>ZP9</v>
          </cell>
          <cell r="B1943" t="str">
            <v>ZP9-10-A-AZ-59O-050</v>
          </cell>
          <cell r="C1943">
            <v>2040</v>
          </cell>
          <cell r="D1943">
            <v>7647</v>
          </cell>
          <cell r="F1943" t="str">
            <v>Turkey Creek Landfill TX, LP</v>
          </cell>
          <cell r="G1943" t="str">
            <v>BU-905</v>
          </cell>
          <cell r="H1943" t="str">
            <v>GLOBAL / RELIANT</v>
          </cell>
          <cell r="I1943" t="str">
            <v>GLOBAL/REL</v>
          </cell>
          <cell r="J1943" t="str">
            <v>GLOBAL/RELIANT CORPORATE GROUP</v>
          </cell>
          <cell r="K1943" t="str">
            <v>CORPORATE</v>
          </cell>
          <cell r="L1943" t="str">
            <v>CORPORATE</v>
          </cell>
        </row>
        <row r="1944">
          <cell r="A1944" t="str">
            <v>ZQ0</v>
          </cell>
          <cell r="B1944" t="str">
            <v>ZQ0-10-A-AZ-61O-050</v>
          </cell>
          <cell r="C1944">
            <v>2041</v>
          </cell>
          <cell r="D1944">
            <v>7648</v>
          </cell>
          <cell r="F1944" t="str">
            <v>Crow Landfill TX, LP</v>
          </cell>
          <cell r="G1944" t="str">
            <v>BU-905</v>
          </cell>
          <cell r="H1944" t="str">
            <v>GLOBAL / RELIANT</v>
          </cell>
          <cell r="I1944" t="str">
            <v>GLOBAL/REL</v>
          </cell>
          <cell r="J1944" t="str">
            <v>GLOBAL/RELIANT CORPORATE GROUP</v>
          </cell>
          <cell r="K1944" t="str">
            <v>CORPORATE</v>
          </cell>
          <cell r="L1944" t="str">
            <v>CORPORATE</v>
          </cell>
        </row>
        <row r="1945">
          <cell r="A1945" t="str">
            <v>ZQ1</v>
          </cell>
          <cell r="B1945" t="str">
            <v>ZQ1-10-A-AZ-89O-050</v>
          </cell>
          <cell r="C1945">
            <v>2042</v>
          </cell>
          <cell r="D1945">
            <v>7649</v>
          </cell>
          <cell r="F1945" t="str">
            <v>Pleasant Oaks Landfill TX, LP</v>
          </cell>
          <cell r="G1945" t="str">
            <v>BU-905</v>
          </cell>
          <cell r="H1945" t="str">
            <v>GLOBAL / RELIANT</v>
          </cell>
          <cell r="I1945" t="str">
            <v>GLOBAL/REL</v>
          </cell>
          <cell r="J1945" t="str">
            <v>GLOBAL/RELIANT CORPORATE GROUP</v>
          </cell>
          <cell r="K1945" t="str">
            <v>CORPORATE</v>
          </cell>
          <cell r="L1945" t="str">
            <v>CORPORATE</v>
          </cell>
        </row>
        <row r="1946">
          <cell r="A1946" t="str">
            <v>ZQ2</v>
          </cell>
          <cell r="B1946" t="str">
            <v>ZQ2-10-A-AZ-8ZO-050</v>
          </cell>
          <cell r="C1946">
            <v>2043</v>
          </cell>
          <cell r="D1946">
            <v>7650</v>
          </cell>
          <cell r="F1946" t="str">
            <v>AW Services of TX, LP</v>
          </cell>
          <cell r="G1946" t="str">
            <v>BU-905</v>
          </cell>
          <cell r="H1946" t="str">
            <v>GLOBAL / RELIANT</v>
          </cell>
          <cell r="I1946" t="str">
            <v>GLOBAL/REL</v>
          </cell>
          <cell r="J1946" t="str">
            <v>GLOBAL/RELIANT CORPORATE GROUP</v>
          </cell>
          <cell r="K1946" t="str">
            <v>CORPORATE</v>
          </cell>
          <cell r="L1946" t="str">
            <v>CORPORATE</v>
          </cell>
        </row>
        <row r="1947">
          <cell r="A1947" t="str">
            <v>ZQ3</v>
          </cell>
          <cell r="B1947" t="str">
            <v>ZQ3-10-A-AZ-9AO-050</v>
          </cell>
          <cell r="C1947">
            <v>2044</v>
          </cell>
          <cell r="D1947">
            <v>7651</v>
          </cell>
          <cell r="F1947" t="str">
            <v>AW  Transfer Systems of TX, LP</v>
          </cell>
          <cell r="G1947" t="str">
            <v>BU-905</v>
          </cell>
          <cell r="H1947" t="str">
            <v>GLOBAL / RELIANT</v>
          </cell>
          <cell r="I1947" t="str">
            <v>GLOBAL/REL</v>
          </cell>
          <cell r="J1947" t="str">
            <v>GLOBAL/RELIANT CORPORATE GROUP</v>
          </cell>
          <cell r="K1947" t="str">
            <v>CORPORATE</v>
          </cell>
          <cell r="L1947" t="str">
            <v>CORPORATE</v>
          </cell>
        </row>
        <row r="1948">
          <cell r="A1948" t="str">
            <v>ZQ4</v>
          </cell>
          <cell r="B1948" t="str">
            <v>ZQ4-10-A-AZ-71O-050</v>
          </cell>
          <cell r="C1948">
            <v>2045</v>
          </cell>
          <cell r="D1948">
            <v>7652</v>
          </cell>
          <cell r="F1948" t="str">
            <v>AW Rural Sanitation, Inc.</v>
          </cell>
          <cell r="G1948" t="str">
            <v>BU-905</v>
          </cell>
          <cell r="H1948" t="str">
            <v>GLOBAL / RELIANT</v>
          </cell>
          <cell r="I1948" t="str">
            <v>GLOBAL/REL</v>
          </cell>
          <cell r="J1948" t="str">
            <v>GLOBAL/RELIANT CORPORATE GROUP</v>
          </cell>
          <cell r="K1948" t="str">
            <v>CORPORATE</v>
          </cell>
          <cell r="L1948" t="str">
            <v>CORPORATE</v>
          </cell>
        </row>
        <row r="1949">
          <cell r="A1949" t="str">
            <v>ZQ5</v>
          </cell>
          <cell r="B1949" t="str">
            <v>ZQ5-10-A-AZ-9UO-050</v>
          </cell>
          <cell r="C1949">
            <v>2046</v>
          </cell>
          <cell r="D1949">
            <v>7653</v>
          </cell>
          <cell r="F1949" t="str">
            <v>Total Roll-offs, LLC</v>
          </cell>
          <cell r="G1949" t="str">
            <v>BU-905</v>
          </cell>
          <cell r="H1949" t="str">
            <v>GLOBAL / RELIANT</v>
          </cell>
          <cell r="I1949" t="str">
            <v>GLOBAL/REL</v>
          </cell>
          <cell r="J1949" t="str">
            <v>GLOBAL/RELIANT CORPORATE GROUP</v>
          </cell>
          <cell r="K1949" t="str">
            <v>CORPORATE</v>
          </cell>
          <cell r="L1949" t="str">
            <v>CORPORATE</v>
          </cell>
        </row>
        <row r="1950">
          <cell r="A1950" t="str">
            <v>ZQ6</v>
          </cell>
          <cell r="B1950" t="str">
            <v>ZQ6-10-A-AZ-9MO-050</v>
          </cell>
          <cell r="C1950">
            <v>2047</v>
          </cell>
          <cell r="D1950">
            <v>7654</v>
          </cell>
          <cell r="F1950" t="str">
            <v>Frontier Waste Svcs (CO), LLC</v>
          </cell>
          <cell r="G1950" t="str">
            <v>BU-905</v>
          </cell>
          <cell r="H1950" t="str">
            <v>GLOBAL / RELIANT</v>
          </cell>
          <cell r="I1950" t="str">
            <v>GLOBAL/REL</v>
          </cell>
          <cell r="J1950" t="str">
            <v>GLOBAL/RELIANT CORPORATE GROUP</v>
          </cell>
          <cell r="K1950" t="str">
            <v>CORPORATE</v>
          </cell>
          <cell r="L1950" t="str">
            <v>CORPORATE</v>
          </cell>
        </row>
        <row r="1951">
          <cell r="A1951" t="str">
            <v>ZQ7</v>
          </cell>
          <cell r="B1951" t="str">
            <v>ZQ7-10-A-AZ-9OO-050</v>
          </cell>
          <cell r="C1951">
            <v>2048</v>
          </cell>
          <cell r="D1951">
            <v>7655</v>
          </cell>
          <cell r="F1951" t="str">
            <v>Delta Dade Recycling Corp.</v>
          </cell>
          <cell r="G1951" t="str">
            <v>BU-905</v>
          </cell>
          <cell r="H1951" t="str">
            <v>GLOBAL / RELIANT</v>
          </cell>
          <cell r="I1951" t="str">
            <v>GLOBAL/REL</v>
          </cell>
          <cell r="J1951" t="str">
            <v>GLOBAL/RELIANT CORPORATE GROUP</v>
          </cell>
          <cell r="K1951" t="str">
            <v>CORPORATE</v>
          </cell>
          <cell r="L1951" t="str">
            <v>CORPORATE</v>
          </cell>
        </row>
        <row r="1952">
          <cell r="A1952" t="str">
            <v>ZQ8</v>
          </cell>
          <cell r="B1952" t="str">
            <v>ZQ8-10-A-AZ-9PO-050</v>
          </cell>
          <cell r="C1952">
            <v>2049</v>
          </cell>
          <cell r="D1952">
            <v>7656</v>
          </cell>
          <cell r="F1952" t="str">
            <v>Delta Transfer Corp.</v>
          </cell>
          <cell r="G1952" t="str">
            <v>BU-905</v>
          </cell>
          <cell r="H1952" t="str">
            <v>GLOBAL / RELIANT</v>
          </cell>
          <cell r="I1952" t="str">
            <v>GLOBAL/REL</v>
          </cell>
          <cell r="J1952" t="str">
            <v>GLOBAL/RELIANT CORPORATE GROUP</v>
          </cell>
          <cell r="K1952" t="str">
            <v>CORPORATE</v>
          </cell>
          <cell r="L1952" t="str">
            <v>CORPORATE</v>
          </cell>
        </row>
        <row r="1953">
          <cell r="A1953" t="str">
            <v>ZQ9</v>
          </cell>
          <cell r="B1953" t="str">
            <v>ZQ9-10-A-AZ-9SO-050</v>
          </cell>
          <cell r="C1953">
            <v>2050</v>
          </cell>
          <cell r="D1953">
            <v>7657</v>
          </cell>
          <cell r="F1953" t="str">
            <v>Delta Recycling Corp.</v>
          </cell>
          <cell r="G1953" t="str">
            <v>BU-905</v>
          </cell>
          <cell r="H1953" t="str">
            <v>GLOBAL / RELIANT</v>
          </cell>
          <cell r="I1953" t="str">
            <v>GLOBAL/REL</v>
          </cell>
          <cell r="J1953" t="str">
            <v>GLOBAL/RELIANT CORPORATE GROUP</v>
          </cell>
          <cell r="K1953" t="str">
            <v>CORPORATE</v>
          </cell>
          <cell r="L1953" t="str">
            <v>CORPORATE</v>
          </cell>
        </row>
        <row r="1954">
          <cell r="A1954" t="str">
            <v>ZR0</v>
          </cell>
          <cell r="B1954" t="str">
            <v>ZR0-10-A-AZ-9QO-050</v>
          </cell>
          <cell r="C1954">
            <v>2051</v>
          </cell>
          <cell r="D1954">
            <v>7658</v>
          </cell>
          <cell r="F1954" t="str">
            <v>Delta Tall Pines Corp.</v>
          </cell>
          <cell r="G1954" t="str">
            <v>BU-905</v>
          </cell>
          <cell r="H1954" t="str">
            <v>GLOBAL / RELIANT</v>
          </cell>
          <cell r="I1954" t="str">
            <v>GLOBAL/REL</v>
          </cell>
          <cell r="J1954" t="str">
            <v>GLOBAL/RELIANT CORPORATE GROUP</v>
          </cell>
          <cell r="K1954" t="str">
            <v>CORPORATE</v>
          </cell>
          <cell r="L1954" t="str">
            <v>CORPORATE</v>
          </cell>
        </row>
        <row r="1955">
          <cell r="A1955" t="str">
            <v>ZR1</v>
          </cell>
          <cell r="B1955" t="str">
            <v>ZR1-10-A-AZ-1KO-050</v>
          </cell>
          <cell r="C1955">
            <v>2052</v>
          </cell>
          <cell r="D1955">
            <v>7659</v>
          </cell>
          <cell r="F1955" t="str">
            <v>El Centro Landfill, LP</v>
          </cell>
          <cell r="G1955" t="str">
            <v>BU-905</v>
          </cell>
          <cell r="H1955" t="str">
            <v>GLOBAL / RELIANT</v>
          </cell>
          <cell r="I1955" t="str">
            <v>GLOBAL/REL</v>
          </cell>
          <cell r="J1955" t="str">
            <v>GLOBAL/RELIANT CORPORATE GROUP</v>
          </cell>
          <cell r="K1955" t="str">
            <v>CORPORATE</v>
          </cell>
          <cell r="L1955" t="str">
            <v>CORPORATE</v>
          </cell>
        </row>
        <row r="1956">
          <cell r="A1956" t="str">
            <v>ZR2</v>
          </cell>
          <cell r="B1956" t="str">
            <v>ZR2-10-A-AZ-A2O-050</v>
          </cell>
          <cell r="C1956">
            <v>2053</v>
          </cell>
          <cell r="D1956">
            <v>7660</v>
          </cell>
          <cell r="F1956" t="str">
            <v>Thomas Disposal Services, Inc.</v>
          </cell>
          <cell r="G1956" t="str">
            <v>BU-905</v>
          </cell>
          <cell r="H1956" t="str">
            <v>GLOBAL / RELIANT</v>
          </cell>
          <cell r="I1956" t="str">
            <v>GLOBAL/REL</v>
          </cell>
          <cell r="J1956" t="str">
            <v>GLOBAL/RELIANT CORPORATE GROUP</v>
          </cell>
          <cell r="K1956" t="str">
            <v>CORPORATE</v>
          </cell>
          <cell r="L1956" t="str">
            <v>CORPORATE</v>
          </cell>
        </row>
        <row r="1957">
          <cell r="A1957" t="str">
            <v>ZR3</v>
          </cell>
          <cell r="B1957" t="str">
            <v>ZR3-10-A-AZ-A5O-050</v>
          </cell>
          <cell r="C1957">
            <v>2054</v>
          </cell>
          <cell r="D1957">
            <v>7661</v>
          </cell>
          <cell r="F1957" t="str">
            <v>Southwest Landfill TX, LP</v>
          </cell>
          <cell r="G1957" t="str">
            <v>BU-905</v>
          </cell>
          <cell r="H1957" t="str">
            <v>GLOBAL / RELIANT</v>
          </cell>
          <cell r="I1957" t="str">
            <v>GLOBAL/REL</v>
          </cell>
          <cell r="J1957" t="str">
            <v>GLOBAL/RELIANT CORPORATE GROUP</v>
          </cell>
          <cell r="K1957" t="str">
            <v>CORPORATE</v>
          </cell>
          <cell r="L1957" t="str">
            <v>CORPORATE</v>
          </cell>
        </row>
        <row r="1958">
          <cell r="A1958" t="str">
            <v>ZR4</v>
          </cell>
          <cell r="B1958" t="str">
            <v>ZR4-10-A-AZ-A7O-050</v>
          </cell>
          <cell r="C1958">
            <v>2055</v>
          </cell>
          <cell r="D1958">
            <v>7662</v>
          </cell>
          <cell r="F1958" t="str">
            <v>Greenwood Landfill TX, LP</v>
          </cell>
          <cell r="G1958" t="str">
            <v>BU-905</v>
          </cell>
          <cell r="H1958" t="str">
            <v>GLOBAL / RELIANT</v>
          </cell>
          <cell r="I1958" t="str">
            <v>GLOBAL/REL</v>
          </cell>
          <cell r="J1958" t="str">
            <v>GLOBAL/RELIANT CORPORATE GROUP</v>
          </cell>
          <cell r="K1958" t="str">
            <v>CORPORATE</v>
          </cell>
          <cell r="L1958" t="str">
            <v>CORPORATE</v>
          </cell>
        </row>
        <row r="1959">
          <cell r="A1959" t="str">
            <v>ZR5</v>
          </cell>
          <cell r="B1959" t="str">
            <v>ZR5-10-A-AZ-A8O-050</v>
          </cell>
          <cell r="C1959">
            <v>2056</v>
          </cell>
          <cell r="D1959">
            <v>7663</v>
          </cell>
          <cell r="F1959" t="str">
            <v>Blue Ridge Landfill TX, LP</v>
          </cell>
          <cell r="G1959" t="str">
            <v>BU-905</v>
          </cell>
          <cell r="H1959" t="str">
            <v>GLOBAL / RELIANT</v>
          </cell>
          <cell r="I1959" t="str">
            <v>GLOBAL/REL</v>
          </cell>
          <cell r="J1959" t="str">
            <v>GLOBAL/RELIANT CORPORATE GROUP</v>
          </cell>
          <cell r="K1959" t="str">
            <v>CORPORATE</v>
          </cell>
          <cell r="L1959" t="str">
            <v>CORPORATE</v>
          </cell>
        </row>
        <row r="1960">
          <cell r="A1960" t="str">
            <v>ZR6</v>
          </cell>
          <cell r="B1960" t="str">
            <v>ZR6-10-A-AZ-B1O-050</v>
          </cell>
          <cell r="C1960">
            <v>2057</v>
          </cell>
          <cell r="D1960">
            <v>7664</v>
          </cell>
          <cell r="F1960" t="str">
            <v>Bond County Landfill, Inc.</v>
          </cell>
          <cell r="G1960" t="str">
            <v>BU-905</v>
          </cell>
          <cell r="H1960" t="str">
            <v>GLOBAL / RELIANT</v>
          </cell>
          <cell r="I1960" t="str">
            <v>GLOBAL/REL</v>
          </cell>
          <cell r="J1960" t="str">
            <v>GLOBAL/RELIANT CORPORATE GROUP</v>
          </cell>
          <cell r="K1960" t="str">
            <v>CORPORATE</v>
          </cell>
          <cell r="L1960" t="str">
            <v>CORPORATE</v>
          </cell>
        </row>
        <row r="1961">
          <cell r="A1961" t="str">
            <v>ZR7</v>
          </cell>
          <cell r="B1961" t="str">
            <v>ZR7-10-A-AZ-B2O-050</v>
          </cell>
          <cell r="C1961">
            <v>2058</v>
          </cell>
          <cell r="D1961">
            <v>7665</v>
          </cell>
          <cell r="F1961" t="str">
            <v>Mexia Landfill TX, LP</v>
          </cell>
          <cell r="G1961" t="str">
            <v>BU-905</v>
          </cell>
          <cell r="H1961" t="str">
            <v>GLOBAL / RELIANT</v>
          </cell>
          <cell r="I1961" t="str">
            <v>GLOBAL/REL</v>
          </cell>
          <cell r="J1961" t="str">
            <v>GLOBAL/RELIANT CORPORATE GROUP</v>
          </cell>
          <cell r="K1961" t="str">
            <v>CORPORATE</v>
          </cell>
          <cell r="L1961" t="str">
            <v>CORPORATE</v>
          </cell>
        </row>
        <row r="1962">
          <cell r="A1962" t="str">
            <v>ZR8</v>
          </cell>
          <cell r="B1962" t="str">
            <v>ZR8-10-A-AZ-B3O-050</v>
          </cell>
          <cell r="C1962">
            <v>2059</v>
          </cell>
          <cell r="D1962">
            <v>7666</v>
          </cell>
          <cell r="F1962" t="str">
            <v>Clinton County LF Partnership</v>
          </cell>
          <cell r="G1962" t="str">
            <v>BU-905</v>
          </cell>
          <cell r="H1962" t="str">
            <v>GLOBAL / RELIANT</v>
          </cell>
          <cell r="I1962" t="str">
            <v>GLOBAL/REL</v>
          </cell>
          <cell r="J1962" t="str">
            <v>GLOBAL/RELIANT CORPORATE GROUP</v>
          </cell>
          <cell r="K1962" t="str">
            <v>CORPORATE</v>
          </cell>
          <cell r="L1962" t="str">
            <v>CORPORATE</v>
          </cell>
        </row>
        <row r="1963">
          <cell r="A1963" t="str">
            <v>ZR9</v>
          </cell>
          <cell r="B1963" t="str">
            <v>ZR9-10-A-AZ-B6O-050</v>
          </cell>
          <cell r="C1963">
            <v>2060</v>
          </cell>
          <cell r="D1963">
            <v>7667</v>
          </cell>
          <cell r="F1963" t="str">
            <v>AW  of New York, Inc.</v>
          </cell>
          <cell r="G1963" t="str">
            <v>BU-905</v>
          </cell>
          <cell r="H1963" t="str">
            <v>GLOBAL / RELIANT</v>
          </cell>
          <cell r="I1963" t="str">
            <v>GLOBAL/REL</v>
          </cell>
          <cell r="J1963" t="str">
            <v>GLOBAL/RELIANT CORPORATE GROUP</v>
          </cell>
          <cell r="K1963" t="str">
            <v>CORPORATE</v>
          </cell>
          <cell r="L1963" t="str">
            <v>CORPORATE</v>
          </cell>
        </row>
        <row r="1964">
          <cell r="A1964" t="str">
            <v>ZS0</v>
          </cell>
          <cell r="B1964" t="str">
            <v>ZS0-10-A-AZ-B5O-050</v>
          </cell>
          <cell r="C1964">
            <v>2061</v>
          </cell>
          <cell r="D1964">
            <v>7668</v>
          </cell>
          <cell r="F1964" t="str">
            <v>TIPPECANOE COUNTY WASTE SERVIC</v>
          </cell>
          <cell r="G1964" t="str">
            <v>BU-905</v>
          </cell>
          <cell r="H1964" t="str">
            <v>GLOBAL / RELIANT</v>
          </cell>
          <cell r="I1964" t="str">
            <v>GLOBAL/REL</v>
          </cell>
          <cell r="J1964" t="str">
            <v>GLOBAL/RELIANT CORPORATE GROUP</v>
          </cell>
          <cell r="K1964" t="str">
            <v>CORPORATE</v>
          </cell>
          <cell r="L1964" t="str">
            <v>CORPORATE</v>
          </cell>
        </row>
        <row r="1965">
          <cell r="A1965" t="str">
            <v>ZS1</v>
          </cell>
          <cell r="B1965" t="str">
            <v>ZS1-10-A-AZ-B7O-050</v>
          </cell>
          <cell r="C1965">
            <v>2062</v>
          </cell>
          <cell r="D1965">
            <v>7669</v>
          </cell>
          <cell r="F1965" t="str">
            <v>ALLIED WASTE SERVICES OF STILL</v>
          </cell>
          <cell r="G1965" t="str">
            <v>BU-905</v>
          </cell>
          <cell r="H1965" t="str">
            <v>GLOBAL / RELIANT</v>
          </cell>
          <cell r="I1965" t="str">
            <v>GLOBAL/REL</v>
          </cell>
          <cell r="J1965" t="str">
            <v>GLOBAL/RELIANT CORPORATE GROUP</v>
          </cell>
          <cell r="K1965" t="str">
            <v>CORPORATE</v>
          </cell>
          <cell r="L1965" t="str">
            <v>CORPORATE</v>
          </cell>
        </row>
        <row r="1966">
          <cell r="A1966" t="str">
            <v>ZS2</v>
          </cell>
          <cell r="B1966" t="str">
            <v>ZS2-10-A-AZ-B7O-050</v>
          </cell>
          <cell r="C1966">
            <v>2063</v>
          </cell>
          <cell r="D1966">
            <v>7670</v>
          </cell>
          <cell r="F1966" t="str">
            <v>ALLIED WASTE SERVICES OF STILL</v>
          </cell>
          <cell r="G1966" t="str">
            <v>BU-905</v>
          </cell>
          <cell r="H1966" t="str">
            <v>GLOBAL / RELIANT</v>
          </cell>
          <cell r="I1966" t="str">
            <v>GLOBAL/REL</v>
          </cell>
          <cell r="J1966" t="str">
            <v>GLOBAL/RELIANT CORPORATE GROUP</v>
          </cell>
          <cell r="K1966" t="str">
            <v>CORPORATE</v>
          </cell>
          <cell r="L1966" t="str">
            <v>CORPORATE</v>
          </cell>
        </row>
        <row r="1967">
          <cell r="A1967" t="str">
            <v>ZS3</v>
          </cell>
          <cell r="B1967" t="str">
            <v>ZS3-10-A-AZ-C2O-050</v>
          </cell>
          <cell r="C1967">
            <v>2064</v>
          </cell>
          <cell r="D1967">
            <v>7671</v>
          </cell>
          <cell r="F1967" t="str">
            <v>WASATCH REGIONAL L/F</v>
          </cell>
          <cell r="G1967" t="str">
            <v>BU-905</v>
          </cell>
          <cell r="H1967" t="str">
            <v>GLOBAL / RELIANT</v>
          </cell>
          <cell r="I1967" t="str">
            <v>GLOBAL/REL</v>
          </cell>
          <cell r="J1967" t="str">
            <v>GLOBAL/RELIANT CORPORATE GROUP</v>
          </cell>
          <cell r="K1967" t="str">
            <v>CORPORATE</v>
          </cell>
          <cell r="L1967" t="str">
            <v>CORPORATE</v>
          </cell>
        </row>
        <row r="1968">
          <cell r="A1968" t="str">
            <v>ZS4</v>
          </cell>
          <cell r="B1968" t="str">
            <v>ZS4-10-A-AZ-C3O-050</v>
          </cell>
          <cell r="C1968">
            <v>2065</v>
          </cell>
          <cell r="D1968">
            <v>7672</v>
          </cell>
          <cell r="F1968" t="str">
            <v>AW SVCS OF UTAH, INC.</v>
          </cell>
          <cell r="G1968" t="str">
            <v>BU-905</v>
          </cell>
          <cell r="H1968" t="str">
            <v>GLOBAL / RELIANT</v>
          </cell>
          <cell r="I1968" t="str">
            <v>GLOBAL/REL</v>
          </cell>
          <cell r="J1968" t="str">
            <v>GLOBAL/RELIANT CORPORATE GROUP</v>
          </cell>
          <cell r="K1968" t="str">
            <v>CORPORATE</v>
          </cell>
          <cell r="L1968" t="str">
            <v>CORPORATE</v>
          </cell>
        </row>
        <row r="1969">
          <cell r="A1969" t="str">
            <v>ZS5</v>
          </cell>
          <cell r="B1969" t="str">
            <v>ZS5-10-A-AZ-A9O-050</v>
          </cell>
          <cell r="C1969">
            <v>2066</v>
          </cell>
          <cell r="D1969">
            <v>7673</v>
          </cell>
          <cell r="F1969" t="str">
            <v>Bridgeton Transfer, LLC</v>
          </cell>
          <cell r="G1969" t="str">
            <v>BU-905</v>
          </cell>
          <cell r="H1969" t="str">
            <v>GLOBAL / RELIANT</v>
          </cell>
          <cell r="I1969" t="str">
            <v>GLOBAL/REL</v>
          </cell>
          <cell r="J1969" t="str">
            <v>GLOBAL/RELIANT CORPORATE GROUP</v>
          </cell>
          <cell r="K1969" t="str">
            <v>CORPORATE</v>
          </cell>
          <cell r="L1969" t="str">
            <v>CORPORATE</v>
          </cell>
        </row>
        <row r="1970">
          <cell r="A1970" t="str">
            <v>ZS6</v>
          </cell>
          <cell r="B1970" t="str">
            <v>ZS6-10-A-AZ-B9O-050</v>
          </cell>
          <cell r="C1970">
            <v>2067</v>
          </cell>
          <cell r="D1970">
            <v>7674</v>
          </cell>
          <cell r="F1970" t="str">
            <v>Autauga County Landfill, LLC</v>
          </cell>
          <cell r="G1970" t="str">
            <v>BU-905</v>
          </cell>
          <cell r="H1970" t="str">
            <v>GLOBAL / RELIANT</v>
          </cell>
          <cell r="I1970" t="str">
            <v>GLOBAL/REL</v>
          </cell>
          <cell r="J1970" t="str">
            <v>GLOBAL/RELIANT CORPORATE GROUP</v>
          </cell>
          <cell r="K1970" t="str">
            <v>CORPORATE</v>
          </cell>
          <cell r="L1970" t="str">
            <v>CORPORATE</v>
          </cell>
        </row>
        <row r="1971">
          <cell r="A1971" t="str">
            <v>ZS7</v>
          </cell>
          <cell r="B1971" t="str">
            <v>ZS7-10-A-AZ-C1O-050</v>
          </cell>
          <cell r="C1971">
            <v>2068</v>
          </cell>
          <cell r="D1971">
            <v>7675</v>
          </cell>
          <cell r="F1971" t="str">
            <v>Allied Waste Services of North</v>
          </cell>
          <cell r="G1971" t="str">
            <v>BU-905</v>
          </cell>
          <cell r="H1971" t="str">
            <v>GLOBAL / RELIANT</v>
          </cell>
          <cell r="I1971" t="str">
            <v>GLOBAL/REL</v>
          </cell>
          <cell r="J1971" t="str">
            <v>GLOBAL/RELIANT CORPORATE GROUP</v>
          </cell>
          <cell r="K1971" t="str">
            <v>CORPORATE</v>
          </cell>
          <cell r="L1971" t="str">
            <v>CORPORATE</v>
          </cell>
        </row>
        <row r="1972">
          <cell r="A1972" t="str">
            <v>ZS8</v>
          </cell>
          <cell r="B1972" t="str">
            <v>ZS8-10-A-AZ-C4O-050</v>
          </cell>
          <cell r="C1972">
            <v>2069</v>
          </cell>
          <cell r="D1972">
            <v>7676</v>
          </cell>
          <cell r="F1972" t="str">
            <v>Allied Waste Transfer Services</v>
          </cell>
          <cell r="G1972" t="str">
            <v>BU-905</v>
          </cell>
          <cell r="H1972" t="str">
            <v>GLOBAL / RELIANT</v>
          </cell>
          <cell r="I1972" t="str">
            <v>GLOBAL/REL</v>
          </cell>
          <cell r="J1972" t="str">
            <v>GLOBAL/RELIANT CORPORATE GROUP</v>
          </cell>
          <cell r="K1972" t="str">
            <v>CORPORATE</v>
          </cell>
          <cell r="L1972" t="str">
            <v>CORPORATE</v>
          </cell>
        </row>
        <row r="1973">
          <cell r="A1973" t="str">
            <v>ZS9</v>
          </cell>
          <cell r="B1973" t="str">
            <v>ZS9-10-A-AZ-C6O-050</v>
          </cell>
          <cell r="C1973">
            <v>2070</v>
          </cell>
          <cell r="D1973">
            <v>7677</v>
          </cell>
          <cell r="F1973" t="str">
            <v>Allied Waste Transfer Services</v>
          </cell>
          <cell r="G1973" t="str">
            <v>BU-905</v>
          </cell>
          <cell r="H1973" t="str">
            <v>GLOBAL / RELIANT</v>
          </cell>
          <cell r="I1973" t="str">
            <v>GLOBAL/REL</v>
          </cell>
          <cell r="J1973" t="str">
            <v>GLOBAL/RELIANT CORPORATE GROUP</v>
          </cell>
          <cell r="K1973" t="str">
            <v>CORPORATE</v>
          </cell>
          <cell r="L1973" t="str">
            <v>CORPORATE</v>
          </cell>
        </row>
        <row r="1974">
          <cell r="A1974" t="str">
            <v>ZT0</v>
          </cell>
          <cell r="B1974" t="str">
            <v>ZT0-10-A-AZ-C7O-050</v>
          </cell>
          <cell r="C1974">
            <v>2071</v>
          </cell>
          <cell r="D1974">
            <v>7678</v>
          </cell>
          <cell r="F1974" t="str">
            <v>Allied Waste Transfer Services</v>
          </cell>
          <cell r="G1974" t="str">
            <v>BU-905</v>
          </cell>
          <cell r="H1974" t="str">
            <v>GLOBAL / RELIANT</v>
          </cell>
          <cell r="I1974" t="str">
            <v>GLOBAL/REL</v>
          </cell>
          <cell r="J1974" t="str">
            <v>GLOBAL/RELIANT CORPORATE GROUP</v>
          </cell>
          <cell r="K1974" t="str">
            <v>CORPORATE</v>
          </cell>
          <cell r="L1974" t="str">
            <v>CORPORATE</v>
          </cell>
        </row>
        <row r="1975">
          <cell r="A1975" t="str">
            <v>ZT1</v>
          </cell>
          <cell r="B1975" t="str">
            <v>ZT1-10-A-AZ-C5O-050</v>
          </cell>
          <cell r="C1975">
            <v>2072</v>
          </cell>
          <cell r="D1975">
            <v>7679</v>
          </cell>
          <cell r="F1975" t="str">
            <v>AW  ELLIOTT LANDFILL TX, LP</v>
          </cell>
          <cell r="G1975" t="str">
            <v>BU-905</v>
          </cell>
          <cell r="H1975" t="str">
            <v>GLOBAL / RELIANT</v>
          </cell>
          <cell r="I1975" t="str">
            <v>GLOBAL/REL</v>
          </cell>
          <cell r="J1975" t="str">
            <v>GLOBAL/RELIANT CORPORATE GROUP</v>
          </cell>
          <cell r="K1975" t="str">
            <v>CORPORATE</v>
          </cell>
          <cell r="L1975" t="str">
            <v>CORPORATE</v>
          </cell>
        </row>
        <row r="1976">
          <cell r="A1976" t="str">
            <v>ZT2</v>
          </cell>
          <cell r="B1976" t="str">
            <v>ZT2-10-A-AZ-8UO-050</v>
          </cell>
          <cell r="C1976">
            <v>2073</v>
          </cell>
          <cell r="D1976">
            <v>7680</v>
          </cell>
          <cell r="F1976" t="str">
            <v>AW  TRANSFER SYSTEMS OF PENNSY</v>
          </cell>
          <cell r="G1976" t="str">
            <v>BU-905</v>
          </cell>
          <cell r="H1976" t="str">
            <v>GLOBAL / RELIANT</v>
          </cell>
          <cell r="I1976" t="str">
            <v>GLOBAL/REL</v>
          </cell>
          <cell r="J1976" t="str">
            <v>GLOBAL/RELIANT CORPORATE GROUP</v>
          </cell>
          <cell r="K1976" t="str">
            <v>CORPORATE</v>
          </cell>
          <cell r="L1976" t="str">
            <v>CORPORATE</v>
          </cell>
        </row>
        <row r="1977">
          <cell r="A1977" t="str">
            <v>ZT3</v>
          </cell>
          <cell r="B1977" t="str">
            <v>ZT3-10-A-AZ-C9O-050</v>
          </cell>
          <cell r="C1977">
            <v>2074</v>
          </cell>
          <cell r="D1977">
            <v>7681</v>
          </cell>
          <cell r="F1977" t="str">
            <v>CENTRAL ARIZONA TRANSFER, INC.</v>
          </cell>
          <cell r="G1977" t="str">
            <v>BU-905</v>
          </cell>
          <cell r="H1977" t="str">
            <v>GLOBAL / RELIANT</v>
          </cell>
          <cell r="I1977" t="str">
            <v>GLOBAL/REL</v>
          </cell>
          <cell r="J1977" t="str">
            <v>GLOBAL/RELIANT CORPORATE GROUP</v>
          </cell>
          <cell r="K1977" t="str">
            <v>CORPORATE</v>
          </cell>
          <cell r="L1977" t="str">
            <v>CORPORATE</v>
          </cell>
        </row>
        <row r="1978">
          <cell r="A1978" t="str">
            <v>ZT4</v>
          </cell>
          <cell r="B1978" t="str">
            <v>ZT4-10-A-AZ-C8O-050</v>
          </cell>
          <cell r="C1978">
            <v>2075</v>
          </cell>
          <cell r="D1978">
            <v>7682</v>
          </cell>
          <cell r="F1978" t="str">
            <v>MADISON COUNTY DEVELOPMENT, LL</v>
          </cell>
          <cell r="G1978" t="str">
            <v>BU-905</v>
          </cell>
          <cell r="H1978" t="str">
            <v>GLOBAL / RELIANT</v>
          </cell>
          <cell r="I1978" t="str">
            <v>GLOBAL/REL</v>
          </cell>
          <cell r="J1978" t="str">
            <v>GLOBAL/RELIANT CORPORATE GROUP</v>
          </cell>
          <cell r="K1978" t="str">
            <v>CORPORATE</v>
          </cell>
          <cell r="L1978" t="str">
            <v>CORPORATE</v>
          </cell>
        </row>
        <row r="1979">
          <cell r="A1979" t="str">
            <v>ZT5</v>
          </cell>
          <cell r="B1979" t="str">
            <v>ZT5-10-A-AZ-D1O-050</v>
          </cell>
          <cell r="C1979">
            <v>2076</v>
          </cell>
          <cell r="D1979">
            <v>7683</v>
          </cell>
          <cell r="F1979" t="str">
            <v>AW Trans Svcs of New York, LLC</v>
          </cell>
          <cell r="G1979" t="str">
            <v>BU-905</v>
          </cell>
          <cell r="H1979" t="str">
            <v>GLOBAL / RELIANT</v>
          </cell>
          <cell r="I1979" t="str">
            <v>GLOBAL/REL</v>
          </cell>
          <cell r="J1979" t="str">
            <v>GLOBAL/RELIANT CORPORATE GROUP</v>
          </cell>
          <cell r="K1979" t="str">
            <v>CORPORATE</v>
          </cell>
          <cell r="L1979" t="str">
            <v>CORPORATE</v>
          </cell>
        </row>
        <row r="1980">
          <cell r="A1980" t="str">
            <v>ZT6</v>
          </cell>
          <cell r="B1980" t="str">
            <v>ZT6-10-A-AZ-84O-050</v>
          </cell>
          <cell r="C1980">
            <v>2077</v>
          </cell>
          <cell r="D1980">
            <v>7684</v>
          </cell>
          <cell r="F1980" t="str">
            <v>Independent Trucking,Inc.</v>
          </cell>
          <cell r="G1980" t="str">
            <v>BU-905</v>
          </cell>
          <cell r="H1980" t="str">
            <v>GLOBAL / RELIANT</v>
          </cell>
          <cell r="I1980" t="str">
            <v>GLOBAL/REL</v>
          </cell>
          <cell r="J1980" t="str">
            <v>GLOBAL/RELIANT CORPORATE GROUP</v>
          </cell>
          <cell r="K1980" t="str">
            <v>CORPORATE</v>
          </cell>
          <cell r="L1980" t="str">
            <v>CORPORATE</v>
          </cell>
        </row>
        <row r="1981">
          <cell r="A1981" t="str">
            <v>ZT7</v>
          </cell>
          <cell r="B1981" t="str">
            <v>ZT7-10-A-AZ-06O-050</v>
          </cell>
          <cell r="C1981">
            <v>2078</v>
          </cell>
          <cell r="D1981">
            <v>7685</v>
          </cell>
          <cell r="F1981" t="str">
            <v>Allied Services, LLC.</v>
          </cell>
          <cell r="G1981" t="str">
            <v>BU-905</v>
          </cell>
          <cell r="H1981" t="str">
            <v>GLOBAL / RELIANT</v>
          </cell>
          <cell r="I1981" t="str">
            <v>GLOBAL/REL</v>
          </cell>
          <cell r="J1981" t="str">
            <v>GLOBAL/RELIANT CORPORATE GROUP</v>
          </cell>
          <cell r="K1981" t="str">
            <v>CORPORATE</v>
          </cell>
          <cell r="L1981" t="str">
            <v>CORPORATE</v>
          </cell>
        </row>
        <row r="1982">
          <cell r="A1982" t="str">
            <v>ZT8</v>
          </cell>
          <cell r="B1982" t="str">
            <v>ZT8-10-A-AZ-9VO-050</v>
          </cell>
          <cell r="C1982">
            <v>2079</v>
          </cell>
          <cell r="D1982">
            <v>7686</v>
          </cell>
          <cell r="F1982" t="str">
            <v>Palamar Transfer Station, Inc.</v>
          </cell>
          <cell r="G1982" t="str">
            <v>BU-905</v>
          </cell>
          <cell r="H1982" t="str">
            <v>GLOBAL / RELIANT</v>
          </cell>
          <cell r="I1982" t="str">
            <v>GLOBAL/REL</v>
          </cell>
          <cell r="J1982" t="str">
            <v>GLOBAL/RELIANT CORPORATE GROUP</v>
          </cell>
          <cell r="K1982" t="str">
            <v>CORPORATE</v>
          </cell>
          <cell r="L1982" t="str">
            <v>CORPORATE</v>
          </cell>
        </row>
        <row r="1983">
          <cell r="A1983" t="str">
            <v>ZT9</v>
          </cell>
          <cell r="B1983" t="str">
            <v>ZT9-10-A-AZ-7LO-050</v>
          </cell>
          <cell r="C1983">
            <v>2080</v>
          </cell>
          <cell r="D1983">
            <v>7687</v>
          </cell>
          <cell r="F1983" t="str">
            <v>Springfield Environmental, GP</v>
          </cell>
          <cell r="G1983" t="str">
            <v>BU-905</v>
          </cell>
          <cell r="H1983" t="str">
            <v>GLOBAL / RELIANT</v>
          </cell>
          <cell r="I1983" t="str">
            <v>GLOBAL/REL</v>
          </cell>
          <cell r="J1983" t="str">
            <v>GLOBAL/RELIANT CORPORATE GROUP</v>
          </cell>
          <cell r="K1983" t="str">
            <v>CORPORATE</v>
          </cell>
          <cell r="L1983" t="str">
            <v>CORPORATE</v>
          </cell>
        </row>
        <row r="1984">
          <cell r="A1984" t="str">
            <v>ZU0</v>
          </cell>
          <cell r="B1984" t="str">
            <v>ZU0-10-A-AZ-D4O-050</v>
          </cell>
          <cell r="C1984">
            <v>2081</v>
          </cell>
          <cell r="D1984">
            <v>7688</v>
          </cell>
          <cell r="F1984" t="str">
            <v>AW Transfer Services of Rhode</v>
          </cell>
          <cell r="G1984" t="str">
            <v>BU-905</v>
          </cell>
          <cell r="H1984" t="str">
            <v>GLOBAL / RELIANT</v>
          </cell>
          <cell r="I1984" t="str">
            <v>GLOBAL/REL</v>
          </cell>
          <cell r="J1984" t="str">
            <v>GLOBAL/RELIANT CORPORATE GROUP</v>
          </cell>
          <cell r="K1984" t="str">
            <v>CORPORATE</v>
          </cell>
          <cell r="L1984" t="str">
            <v>CORPORATE</v>
          </cell>
        </row>
        <row r="1985">
          <cell r="A1985" t="str">
            <v>ZU1</v>
          </cell>
          <cell r="B1985" t="str">
            <v>ZU1-10-A-AZ-D3O-050</v>
          </cell>
          <cell r="C1985">
            <v>2082</v>
          </cell>
          <cell r="D1985">
            <v>7689</v>
          </cell>
          <cell r="F1985" t="str">
            <v>Missoula L/F</v>
          </cell>
          <cell r="G1985" t="str">
            <v>BU-905</v>
          </cell>
          <cell r="H1985" t="str">
            <v>GLOBAL / RELIANT</v>
          </cell>
          <cell r="I1985" t="str">
            <v>GLOBAL/REL</v>
          </cell>
          <cell r="J1985" t="str">
            <v>GLOBAL/RELIANT CORPORATE GROUP</v>
          </cell>
          <cell r="K1985" t="str">
            <v>CORPORATE</v>
          </cell>
          <cell r="L1985" t="str">
            <v>CORPORATE</v>
          </cell>
        </row>
        <row r="1986">
          <cell r="A1986" t="str">
            <v>ZU2</v>
          </cell>
          <cell r="B1986" t="str">
            <v>ZU2-10-A-AZ-D5O-050</v>
          </cell>
          <cell r="C1986">
            <v>2083</v>
          </cell>
          <cell r="D1986">
            <v>7690</v>
          </cell>
          <cell r="F1986" t="str">
            <v>AW Systems of Colorado</v>
          </cell>
          <cell r="G1986" t="str">
            <v>BU-905</v>
          </cell>
          <cell r="H1986" t="str">
            <v>GLOBAL / RELIANT</v>
          </cell>
          <cell r="I1986" t="str">
            <v>GLOBAL/REL</v>
          </cell>
          <cell r="J1986" t="str">
            <v>GLOBAL/RELIANT CORPORATE GROUP</v>
          </cell>
          <cell r="K1986" t="str">
            <v>CORPORATE</v>
          </cell>
          <cell r="L1986" t="str">
            <v>CORPORATE</v>
          </cell>
        </row>
        <row r="1987">
          <cell r="A1987" t="str">
            <v>ZU3</v>
          </cell>
          <cell r="B1987" t="str">
            <v>ZU3-10-A-AZ-D6O-050</v>
          </cell>
          <cell r="C1987">
            <v>2084</v>
          </cell>
          <cell r="D1987">
            <v>7691</v>
          </cell>
          <cell r="F1987" t="str">
            <v>AW Transfer Services of Oregon</v>
          </cell>
          <cell r="G1987" t="str">
            <v>BU-905</v>
          </cell>
          <cell r="H1987" t="str">
            <v>GLOBAL / RELIANT</v>
          </cell>
          <cell r="I1987" t="str">
            <v>GLOBAL/REL</v>
          </cell>
          <cell r="J1987" t="str">
            <v>GLOBAL/RELIANT CORPORATE GROUP</v>
          </cell>
          <cell r="K1987" t="str">
            <v>CORPORATE</v>
          </cell>
          <cell r="L1987" t="str">
            <v>CORPORATE</v>
          </cell>
        </row>
        <row r="1988">
          <cell r="A1988" t="str">
            <v>ZU4</v>
          </cell>
          <cell r="B1988" t="str">
            <v>ZU4-10-A-AZ-D9O-050</v>
          </cell>
          <cell r="C1988">
            <v>2085</v>
          </cell>
          <cell r="D1988">
            <v>7692</v>
          </cell>
          <cell r="F1988" t="str">
            <v>AW Niagara Falls L/F, LLC</v>
          </cell>
          <cell r="G1988" t="str">
            <v>BU-905</v>
          </cell>
          <cell r="H1988" t="str">
            <v>GLOBAL / RELIANT</v>
          </cell>
          <cell r="I1988" t="str">
            <v>GLOBAL/REL</v>
          </cell>
          <cell r="J1988" t="str">
            <v>GLOBAL/RELIANT CORPORATE GROUP</v>
          </cell>
          <cell r="K1988" t="str">
            <v>CORPORATE</v>
          </cell>
          <cell r="L1988" t="str">
            <v>CORPORATE</v>
          </cell>
        </row>
        <row r="1989">
          <cell r="A1989" t="str">
            <v>ZU5</v>
          </cell>
          <cell r="B1989" t="str">
            <v>ZU5-10-A-AZ-D8O-050</v>
          </cell>
          <cell r="C1989">
            <v>2086</v>
          </cell>
          <cell r="D1989">
            <v>7693</v>
          </cell>
          <cell r="F1989" t="str">
            <v>AW Systems of Arizona, LLC</v>
          </cell>
          <cell r="G1989" t="str">
            <v>BU-905</v>
          </cell>
          <cell r="H1989" t="str">
            <v>GLOBAL / RELIANT</v>
          </cell>
          <cell r="I1989" t="str">
            <v>GLOBAL/REL</v>
          </cell>
          <cell r="J1989" t="str">
            <v>GLOBAL/RELIANT CORPORATE GROUP</v>
          </cell>
          <cell r="K1989" t="str">
            <v>CORPORATE</v>
          </cell>
          <cell r="L1989" t="str">
            <v>CORPORATE</v>
          </cell>
        </row>
        <row r="1990">
          <cell r="A1990" t="str">
            <v>ZU7</v>
          </cell>
          <cell r="B1990" t="str">
            <v>ZU7-10-A-AZ-8AO-050</v>
          </cell>
          <cell r="C1990">
            <v>2087</v>
          </cell>
          <cell r="D1990">
            <v>7694</v>
          </cell>
          <cell r="F1990" t="str">
            <v>AW SERVICES OF PA, LLC</v>
          </cell>
          <cell r="G1990" t="str">
            <v>BU-905</v>
          </cell>
          <cell r="H1990" t="str">
            <v>GLOBAL / RELIANT</v>
          </cell>
          <cell r="I1990" t="str">
            <v>GLOBAL/REL</v>
          </cell>
          <cell r="J1990" t="str">
            <v>GLOBAL/RELIANT CORPORATE GROUP</v>
          </cell>
          <cell r="K1990" t="str">
            <v>CORPORATE</v>
          </cell>
          <cell r="L1990" t="str">
            <v>CORPORATE</v>
          </cell>
        </row>
        <row r="1991">
          <cell r="A1991" t="str">
            <v>ZU8</v>
          </cell>
          <cell r="B1991" t="str">
            <v>ZU8-10-A-AZ-8PO-050</v>
          </cell>
          <cell r="C1991">
            <v>2088</v>
          </cell>
          <cell r="D1991">
            <v>7695</v>
          </cell>
          <cell r="F1991" t="str">
            <v>AW  TRANSFER SYS OF AL, LLC</v>
          </cell>
          <cell r="G1991" t="str">
            <v>BU-905</v>
          </cell>
          <cell r="H1991" t="str">
            <v>GLOBAL / RELIANT</v>
          </cell>
          <cell r="I1991" t="str">
            <v>GLOBAL/REL</v>
          </cell>
          <cell r="J1991" t="str">
            <v>GLOBAL/RELIANT CORPORATE GROUP</v>
          </cell>
          <cell r="K1991" t="str">
            <v>CORPORATE</v>
          </cell>
          <cell r="L1991" t="str">
            <v>CORPORATE</v>
          </cell>
        </row>
        <row r="1992">
          <cell r="A1992" t="str">
            <v>ZU9</v>
          </cell>
          <cell r="B1992" t="str">
            <v>ZU9-10-A-AZ-8QO-050</v>
          </cell>
          <cell r="C1992">
            <v>2089</v>
          </cell>
          <cell r="D1992">
            <v>7696</v>
          </cell>
          <cell r="F1992" t="str">
            <v>AW  TRANSFER SYS OF GA, LLC</v>
          </cell>
          <cell r="G1992" t="str">
            <v>BU-905</v>
          </cell>
          <cell r="H1992" t="str">
            <v>GLOBAL / RELIANT</v>
          </cell>
          <cell r="I1992" t="str">
            <v>GLOBAL/REL</v>
          </cell>
          <cell r="J1992" t="str">
            <v>GLOBAL/RELIANT CORPORATE GROUP</v>
          </cell>
          <cell r="K1992" t="str">
            <v>CORPORATE</v>
          </cell>
          <cell r="L1992" t="str">
            <v>CORPORATE</v>
          </cell>
        </row>
        <row r="1993">
          <cell r="A1993" t="str">
            <v>ZV0</v>
          </cell>
          <cell r="B1993" t="str">
            <v>ZV0-10-A-AZ-8SO-050</v>
          </cell>
          <cell r="C1993">
            <v>2090</v>
          </cell>
          <cell r="D1993">
            <v>7697</v>
          </cell>
          <cell r="F1993" t="str">
            <v>AW  TRANSFER SYS OF MD,LLC</v>
          </cell>
          <cell r="G1993" t="str">
            <v>BU-905</v>
          </cell>
          <cell r="H1993" t="str">
            <v>GLOBAL / RELIANT</v>
          </cell>
          <cell r="I1993" t="str">
            <v>GLOBAL/REL</v>
          </cell>
          <cell r="J1993" t="str">
            <v>GLOBAL/RELIANT CORPORATE GROUP</v>
          </cell>
          <cell r="K1993" t="str">
            <v>CORPORATE</v>
          </cell>
          <cell r="L1993" t="str">
            <v>CORPORATE</v>
          </cell>
        </row>
        <row r="1994">
          <cell r="A1994" t="str">
            <v>ZV1</v>
          </cell>
          <cell r="B1994" t="str">
            <v>ZV1-10-A-AZ-8TO-050</v>
          </cell>
          <cell r="C1994">
            <v>2091</v>
          </cell>
          <cell r="D1994">
            <v>7698</v>
          </cell>
          <cell r="F1994" t="str">
            <v>AW  Transfer Sys of Missis,LLC</v>
          </cell>
          <cell r="G1994" t="str">
            <v>BU-905</v>
          </cell>
          <cell r="H1994" t="str">
            <v>GLOBAL / RELIANT</v>
          </cell>
          <cell r="I1994" t="str">
            <v>GLOBAL/REL</v>
          </cell>
          <cell r="J1994" t="str">
            <v>GLOBAL/RELIANT CORPORATE GROUP</v>
          </cell>
          <cell r="K1994" t="str">
            <v>CORPORATE</v>
          </cell>
          <cell r="L1994" t="str">
            <v>CORPORATE</v>
          </cell>
        </row>
        <row r="1995">
          <cell r="A1995" t="str">
            <v>ZV2</v>
          </cell>
          <cell r="B1995" t="str">
            <v>ZV2-10-A-AZ-8VO-050</v>
          </cell>
          <cell r="C1995">
            <v>2092</v>
          </cell>
          <cell r="D1995">
            <v>7699</v>
          </cell>
          <cell r="F1995" t="str">
            <v>AW  Transfer Sys of VA, LLC</v>
          </cell>
          <cell r="G1995" t="str">
            <v>BU-905</v>
          </cell>
          <cell r="H1995" t="str">
            <v>GLOBAL / RELIANT</v>
          </cell>
          <cell r="I1995" t="str">
            <v>GLOBAL/REL</v>
          </cell>
          <cell r="J1995" t="str">
            <v>GLOBAL/RELIANT CORPORATE GROUP</v>
          </cell>
          <cell r="K1995" t="str">
            <v>CORPORATE</v>
          </cell>
          <cell r="L1995" t="str">
            <v>CORPORATE</v>
          </cell>
        </row>
        <row r="1996">
          <cell r="A1996" t="str">
            <v>ZV3</v>
          </cell>
          <cell r="B1996" t="str">
            <v>ZV3-10-A-AZ-9BO-050</v>
          </cell>
          <cell r="C1996">
            <v>2093</v>
          </cell>
          <cell r="D1996">
            <v>7700</v>
          </cell>
          <cell r="F1996" t="str">
            <v>AW  WASTE SERVICES, LLC</v>
          </cell>
          <cell r="G1996" t="str">
            <v>BU-905</v>
          </cell>
          <cell r="H1996" t="str">
            <v>GLOBAL / RELIANT</v>
          </cell>
          <cell r="I1996" t="str">
            <v>GLOBAL/REL</v>
          </cell>
          <cell r="J1996" t="str">
            <v>GLOBAL/RELIANT CORPORATE GROUP</v>
          </cell>
          <cell r="K1996" t="str">
            <v>CORPORATE</v>
          </cell>
          <cell r="L1996" t="str">
            <v>CORPORATE</v>
          </cell>
        </row>
        <row r="1997">
          <cell r="A1997" t="str">
            <v>ZV4</v>
          </cell>
          <cell r="B1997" t="str">
            <v>ZV4-10-A-AZ-E3O-050</v>
          </cell>
          <cell r="C1997">
            <v>2094</v>
          </cell>
          <cell r="D1997">
            <v>7701</v>
          </cell>
          <cell r="F1997" t="str">
            <v>Congress Development Co</v>
          </cell>
          <cell r="G1997" t="str">
            <v>BU-905</v>
          </cell>
          <cell r="H1997" t="str">
            <v>GLOBAL / RELIANT</v>
          </cell>
          <cell r="I1997" t="str">
            <v>GLOBAL/REL</v>
          </cell>
          <cell r="J1997" t="str">
            <v>GLOBAL/RELIANT CORPORATE GROUP</v>
          </cell>
          <cell r="K1997" t="str">
            <v>CORPORATE</v>
          </cell>
          <cell r="L1997" t="str">
            <v>CORPORATE</v>
          </cell>
        </row>
        <row r="1998">
          <cell r="A1998" t="str">
            <v>ZV5</v>
          </cell>
          <cell r="B1998" t="str">
            <v>ZV5-10-A-AZ-E1O-050</v>
          </cell>
          <cell r="C1998">
            <v>2095</v>
          </cell>
          <cell r="D1998">
            <v>7702</v>
          </cell>
          <cell r="F1998" t="str">
            <v>Cactus Waste Systems, LLC</v>
          </cell>
          <cell r="G1998" t="str">
            <v>BU-905</v>
          </cell>
          <cell r="H1998" t="str">
            <v>GLOBAL / RELIANT</v>
          </cell>
          <cell r="I1998" t="str">
            <v>GLOBAL/REL</v>
          </cell>
          <cell r="J1998" t="str">
            <v>GLOBAL/RELIANT CORPORATE GROUP</v>
          </cell>
          <cell r="K1998" t="str">
            <v>CORPORATE</v>
          </cell>
          <cell r="L1998" t="str">
            <v>CORPORATE</v>
          </cell>
        </row>
        <row r="1999">
          <cell r="A1999" t="str">
            <v>ZV6</v>
          </cell>
          <cell r="B1999" t="str">
            <v>ZV6-10-A-AZ-E2O-050</v>
          </cell>
          <cell r="C1999">
            <v>2096</v>
          </cell>
          <cell r="D1999">
            <v>7703</v>
          </cell>
          <cell r="F1999" t="str">
            <v>AW Transfer Services of Arizon</v>
          </cell>
          <cell r="G1999" t="str">
            <v>BU-905</v>
          </cell>
          <cell r="H1999" t="str">
            <v>GLOBAL / RELIANT</v>
          </cell>
          <cell r="I1999" t="str">
            <v>GLOBAL/REL</v>
          </cell>
          <cell r="J1999" t="str">
            <v>GLOBAL/RELIANT CORPORATE GROUP</v>
          </cell>
          <cell r="K1999" t="str">
            <v>CORPORATE</v>
          </cell>
          <cell r="L1999" t="str">
            <v>CORPORATE</v>
          </cell>
        </row>
        <row r="2000">
          <cell r="A2000" t="str">
            <v>ZV7</v>
          </cell>
          <cell r="B2000" t="str">
            <v>ZV7-10-A-AZ-E4O-050</v>
          </cell>
          <cell r="C2000">
            <v>2097</v>
          </cell>
          <cell r="D2000">
            <v>7704</v>
          </cell>
          <cell r="F2000" t="str">
            <v>AW Transfer Serv of California</v>
          </cell>
          <cell r="G2000" t="str">
            <v>BU-905</v>
          </cell>
          <cell r="H2000" t="str">
            <v>GLOBAL / RELIANT</v>
          </cell>
          <cell r="I2000" t="str">
            <v>GLOBAL/REL</v>
          </cell>
          <cell r="J2000" t="str">
            <v>GLOBAL/RELIANT CORPORATE GROUP</v>
          </cell>
          <cell r="K2000" t="str">
            <v>CORPORATE</v>
          </cell>
          <cell r="L2000" t="str">
            <v>CORPORATE</v>
          </cell>
        </row>
        <row r="2001">
          <cell r="A2001" t="str">
            <v>ZV8</v>
          </cell>
          <cell r="B2001" t="str">
            <v>ZV8-10-A-AZ-E5O-050</v>
          </cell>
          <cell r="C2001">
            <v>2098</v>
          </cell>
          <cell r="D2001">
            <v>7705</v>
          </cell>
          <cell r="F2001" t="str">
            <v>Benson Valley LF Gnr Ptnership</v>
          </cell>
          <cell r="G2001" t="str">
            <v>BU-905</v>
          </cell>
          <cell r="H2001" t="str">
            <v>GLOBAL / RELIANT</v>
          </cell>
          <cell r="I2001" t="str">
            <v>GLOBAL/REL</v>
          </cell>
          <cell r="J2001" t="str">
            <v>GLOBAL/RELIANT CORPORATE GROUP</v>
          </cell>
          <cell r="K2001" t="str">
            <v>CORPORATE</v>
          </cell>
          <cell r="L2001" t="str">
            <v>CORPORATE</v>
          </cell>
        </row>
        <row r="2002">
          <cell r="A2002" t="str">
            <v>ZV9</v>
          </cell>
          <cell r="B2002" t="str">
            <v>ZV9-10-A-AZ-8BO-050</v>
          </cell>
          <cell r="C2002">
            <v>2099</v>
          </cell>
          <cell r="D2002">
            <v>7706</v>
          </cell>
          <cell r="F2002" t="str">
            <v>ALLIED WASTE SYS OF PENN, LLC</v>
          </cell>
          <cell r="G2002" t="str">
            <v>BU-905</v>
          </cell>
          <cell r="H2002" t="str">
            <v>GLOBAL / RELIANT</v>
          </cell>
          <cell r="I2002" t="str">
            <v>GLOBAL/REL</v>
          </cell>
          <cell r="J2002" t="str">
            <v>GLOBAL/RELIANT CORPORATE GROUP</v>
          </cell>
          <cell r="K2002" t="str">
            <v>CORPORATE</v>
          </cell>
          <cell r="L2002" t="str">
            <v>CORPORATE</v>
          </cell>
        </row>
        <row r="2003">
          <cell r="A2003" t="str">
            <v>ZW2</v>
          </cell>
          <cell r="B2003" t="str">
            <v>ZW2-10-A-AZ-E7O-050</v>
          </cell>
          <cell r="C2003">
            <v>2100</v>
          </cell>
          <cell r="D2003">
            <v>7707</v>
          </cell>
          <cell r="F2003" t="str">
            <v>C&amp;C EXPANDED SANITARY LF, LLC</v>
          </cell>
          <cell r="G2003" t="str">
            <v>BU-905</v>
          </cell>
          <cell r="H2003" t="str">
            <v>GLOBAL / RELIANT</v>
          </cell>
          <cell r="I2003" t="str">
            <v>GLOBAL/REL</v>
          </cell>
          <cell r="J2003" t="str">
            <v>GLOBAL/RELIANT CORPORATE GROUP</v>
          </cell>
          <cell r="K2003" t="str">
            <v>CORPORATE</v>
          </cell>
          <cell r="L2003" t="str">
            <v>CORPORATE</v>
          </cell>
        </row>
        <row r="2004">
          <cell r="A2004" t="str">
            <v>ZW3</v>
          </cell>
          <cell r="B2004" t="str">
            <v>ZW3-10-A-AZ-E8O-050</v>
          </cell>
          <cell r="C2004">
            <v>2101</v>
          </cell>
          <cell r="D2004">
            <v>7708</v>
          </cell>
          <cell r="F2004" t="str">
            <v>PORT CLINTON LANDFILL, INC</v>
          </cell>
          <cell r="G2004" t="str">
            <v>BU-905</v>
          </cell>
          <cell r="H2004" t="str">
            <v>GLOBAL / RELIANT</v>
          </cell>
          <cell r="I2004" t="str">
            <v>GLOBAL/REL</v>
          </cell>
          <cell r="J2004" t="str">
            <v>GLOBAL/RELIANT CORPORATE GROUP</v>
          </cell>
          <cell r="K2004" t="str">
            <v>CORPORATE</v>
          </cell>
          <cell r="L2004" t="str">
            <v>CORPORATE</v>
          </cell>
        </row>
        <row r="2005">
          <cell r="A2005" t="str">
            <v>ZW4</v>
          </cell>
          <cell r="B2005" t="str">
            <v>ZW4-10-A-AZ-E9O-050</v>
          </cell>
          <cell r="C2005">
            <v>2102</v>
          </cell>
          <cell r="D2005">
            <v>7709</v>
          </cell>
          <cell r="F2005" t="str">
            <v>LUCAS COUNTY LANDFILL, LLC</v>
          </cell>
          <cell r="G2005" t="str">
            <v>BU-905</v>
          </cell>
          <cell r="H2005" t="str">
            <v>GLOBAL / RELIANT</v>
          </cell>
          <cell r="I2005" t="str">
            <v>GLOBAL/REL</v>
          </cell>
          <cell r="J2005" t="str">
            <v>GLOBAL/RELIANT CORPORATE GROUP</v>
          </cell>
          <cell r="K2005" t="str">
            <v>CORPORATE</v>
          </cell>
          <cell r="L2005" t="str">
            <v>CORPORATE</v>
          </cell>
        </row>
        <row r="2006">
          <cell r="A2006" t="str">
            <v>ZW5</v>
          </cell>
          <cell r="B2006" t="str">
            <v>ZW5-10-A-AZ-F1O-050</v>
          </cell>
          <cell r="C2006">
            <v>2103</v>
          </cell>
          <cell r="D2006">
            <v>7710</v>
          </cell>
          <cell r="F2006" t="str">
            <v>COUNTY ENVIRONMENTAL LF, LLC</v>
          </cell>
          <cell r="G2006" t="str">
            <v>BU-905</v>
          </cell>
          <cell r="H2006" t="str">
            <v>GLOBAL / RELIANT</v>
          </cell>
          <cell r="I2006" t="str">
            <v>GLOBAL/REL</v>
          </cell>
          <cell r="J2006" t="str">
            <v>GLOBAL/RELIANT CORPORATE GROUP</v>
          </cell>
          <cell r="K2006" t="str">
            <v>CORPORATE</v>
          </cell>
          <cell r="L2006" t="str">
            <v>CORPORATE</v>
          </cell>
        </row>
        <row r="2007">
          <cell r="A2007" t="str">
            <v>ZW6</v>
          </cell>
          <cell r="B2007" t="str">
            <v>ZW6-10-A-AZ-F6O-050</v>
          </cell>
          <cell r="C2007">
            <v>2104</v>
          </cell>
          <cell r="D2007">
            <v>7711</v>
          </cell>
          <cell r="F2007" t="str">
            <v>CARBON LIMESTONE LANDFILL, LLC</v>
          </cell>
          <cell r="G2007" t="str">
            <v>BU-905</v>
          </cell>
          <cell r="H2007" t="str">
            <v>GLOBAL / RELIANT</v>
          </cell>
          <cell r="I2007" t="str">
            <v>GLOBAL/REL</v>
          </cell>
          <cell r="J2007" t="str">
            <v>GLOBAL/RELIANT CORPORATE GROUP</v>
          </cell>
          <cell r="K2007" t="str">
            <v>CORPORATE</v>
          </cell>
          <cell r="L2007" t="str">
            <v>CORPORATE</v>
          </cell>
        </row>
        <row r="2008">
          <cell r="A2008" t="str">
            <v>ZW7</v>
          </cell>
          <cell r="B2008" t="str">
            <v>ZW7-10-A-AZ-F7O-050</v>
          </cell>
          <cell r="C2008">
            <v>2105</v>
          </cell>
          <cell r="D2008">
            <v>7712</v>
          </cell>
          <cell r="F2008" t="str">
            <v>COUNTY LAND DEVELOPMENT L/F</v>
          </cell>
          <cell r="G2008" t="str">
            <v>BU-905</v>
          </cell>
          <cell r="H2008" t="str">
            <v>GLOBAL / RELIANT</v>
          </cell>
          <cell r="I2008" t="str">
            <v>GLOBAL/REL</v>
          </cell>
          <cell r="J2008" t="str">
            <v>GLOBAL/RELIANT CORPORATE GROUP</v>
          </cell>
          <cell r="K2008" t="str">
            <v>CORPORATE</v>
          </cell>
          <cell r="L2008" t="str">
            <v>CORPORATE</v>
          </cell>
        </row>
        <row r="2009">
          <cell r="A2009" t="str">
            <v>ZW8</v>
          </cell>
          <cell r="B2009" t="str">
            <v>ZW8-10-A-AZ-D2O-050</v>
          </cell>
          <cell r="C2009">
            <v>2106</v>
          </cell>
          <cell r="D2009">
            <v>7713</v>
          </cell>
          <cell r="F2009" t="str">
            <v>AW Environmental Mgmt Group,LL</v>
          </cell>
          <cell r="G2009" t="str">
            <v>BU-905</v>
          </cell>
          <cell r="H2009" t="str">
            <v>GLOBAL / RELIANT</v>
          </cell>
          <cell r="I2009" t="str">
            <v>GLOBAL/REL</v>
          </cell>
          <cell r="J2009" t="str">
            <v>GLOBAL/RELIANT CORPORATE GROUP</v>
          </cell>
          <cell r="K2009" t="str">
            <v>CORPORATE</v>
          </cell>
          <cell r="L2009" t="str">
            <v>CORPORATE</v>
          </cell>
        </row>
        <row r="2010">
          <cell r="A2010" t="str">
            <v>ELM</v>
          </cell>
          <cell r="B2010" t="str">
            <v>ELM-10-A-AZ-01O-050</v>
          </cell>
          <cell r="C2010">
            <v>558</v>
          </cell>
          <cell r="D2010">
            <v>7801</v>
          </cell>
          <cell r="F2010" t="str">
            <v>Disco Ops Elimination Company</v>
          </cell>
          <cell r="G2010" t="str">
            <v>BU-911</v>
          </cell>
          <cell r="H2010" t="str">
            <v>DISCO OPS ELIM BUSINESS UNIT</v>
          </cell>
          <cell r="I2010" t="str">
            <v>DISCO OPS</v>
          </cell>
          <cell r="J2010" t="str">
            <v>DISCONTINUED OPERATIONS</v>
          </cell>
          <cell r="K2010" t="str">
            <v>CORPORATE</v>
          </cell>
          <cell r="L2010" t="str">
            <v>CORPORATE</v>
          </cell>
        </row>
        <row r="2011">
          <cell r="A2011" t="str">
            <v>F38</v>
          </cell>
          <cell r="B2011" t="str">
            <v>F38-10-A-KY-7CO-050</v>
          </cell>
          <cell r="C2011">
            <v>578</v>
          </cell>
          <cell r="D2011">
            <v>7802</v>
          </cell>
          <cell r="F2011" t="str">
            <v>Morehead Landfill</v>
          </cell>
          <cell r="G2011" t="str">
            <v>BU-983</v>
          </cell>
          <cell r="H2011" t="str">
            <v>MW VEOLIA DIVEST</v>
          </cell>
          <cell r="I2011" t="str">
            <v>DISCO OPS</v>
          </cell>
          <cell r="J2011" t="str">
            <v>DISCONTINUED OPERATIONS</v>
          </cell>
          <cell r="K2011" t="str">
            <v>CORPORATE</v>
          </cell>
          <cell r="L2011" t="str">
            <v>CORPORATE</v>
          </cell>
        </row>
        <row r="2012">
          <cell r="A2012" t="str">
            <v>F39</v>
          </cell>
          <cell r="B2012" t="str">
            <v>F39-10-A-KY-7DO-050</v>
          </cell>
          <cell r="C2012">
            <v>579</v>
          </cell>
          <cell r="D2012">
            <v>7803</v>
          </cell>
          <cell r="F2012" t="str">
            <v>Blue Ridge Landfill</v>
          </cell>
          <cell r="G2012" t="str">
            <v>BU-983</v>
          </cell>
          <cell r="H2012" t="str">
            <v>MW VEOLIA DIVEST</v>
          </cell>
          <cell r="I2012" t="str">
            <v>DISCO OPS</v>
          </cell>
          <cell r="J2012" t="str">
            <v>DISCONTINUED OPERATIONS</v>
          </cell>
          <cell r="K2012" t="str">
            <v>CORPORATE</v>
          </cell>
          <cell r="L2012" t="str">
            <v>CORPORATE</v>
          </cell>
        </row>
        <row r="2013">
          <cell r="A2013" t="str">
            <v>R36</v>
          </cell>
          <cell r="B2013" t="str">
            <v>R36-10-A-FL-3PO-050</v>
          </cell>
          <cell r="C2013">
            <v>1280</v>
          </cell>
          <cell r="D2013">
            <v>7804</v>
          </cell>
          <cell r="F2013" t="str">
            <v>Tamp Recyclery</v>
          </cell>
          <cell r="G2013" t="str">
            <v>BU-177</v>
          </cell>
          <cell r="H2013" t="str">
            <v>TAMPA</v>
          </cell>
          <cell r="I2013" t="str">
            <v>DISCO OPS</v>
          </cell>
          <cell r="J2013" t="str">
            <v>DISCONTINUED OPERATIONS</v>
          </cell>
          <cell r="K2013" t="str">
            <v>CORPORATE</v>
          </cell>
          <cell r="L2013" t="str">
            <v>CORPORATE</v>
          </cell>
        </row>
        <row r="2014">
          <cell r="A2014" t="str">
            <v>R37</v>
          </cell>
          <cell r="B2014" t="str">
            <v>R37-10-A-FL-3PO-050</v>
          </cell>
          <cell r="C2014">
            <v>1281</v>
          </cell>
          <cell r="D2014">
            <v>7805</v>
          </cell>
          <cell r="F2014" t="str">
            <v>AW -Pasco Recyclery</v>
          </cell>
          <cell r="G2014" t="str">
            <v>BU-176</v>
          </cell>
          <cell r="H2014" t="str">
            <v>PASCO</v>
          </cell>
          <cell r="I2014" t="str">
            <v>DISCO OPS</v>
          </cell>
          <cell r="J2014" t="str">
            <v>DISCONTINUED OPERATIONS</v>
          </cell>
          <cell r="K2014" t="str">
            <v>CORPORATE</v>
          </cell>
          <cell r="L2014" t="str">
            <v>CORPORATE</v>
          </cell>
        </row>
        <row r="2015">
          <cell r="A2015" t="str">
            <v>R65</v>
          </cell>
          <cell r="B2015" t="str">
            <v>R65-10-A-FL-3PO-050</v>
          </cell>
          <cell r="C2015">
            <v>1290</v>
          </cell>
          <cell r="D2015">
            <v>7806</v>
          </cell>
          <cell r="F2015" t="str">
            <v>Wood Resources Recovery</v>
          </cell>
          <cell r="G2015" t="str">
            <v>BU-172</v>
          </cell>
          <cell r="H2015" t="str">
            <v>JACKSONVILLE</v>
          </cell>
          <cell r="I2015" t="str">
            <v>DISCO OPS</v>
          </cell>
          <cell r="J2015" t="str">
            <v>DISCONTINUED OPERATIONS</v>
          </cell>
          <cell r="K2015" t="str">
            <v>CORPORATE</v>
          </cell>
          <cell r="L2015" t="str">
            <v>CORPORATE</v>
          </cell>
        </row>
        <row r="2016">
          <cell r="A2016" t="str">
            <v>R67</v>
          </cell>
          <cell r="B2016" t="str">
            <v>R67-10-A-NJ-4BO-050</v>
          </cell>
          <cell r="C2016">
            <v>1292</v>
          </cell>
          <cell r="D2016">
            <v>7807</v>
          </cell>
          <cell r="F2016" t="str">
            <v>Giordano Recycling Co</v>
          </cell>
          <cell r="G2016" t="str">
            <v>BU-167</v>
          </cell>
          <cell r="H2016" t="str">
            <v>GIORDANO</v>
          </cell>
          <cell r="I2016" t="str">
            <v>DISCO OPS</v>
          </cell>
          <cell r="J2016" t="str">
            <v>DISCONTINUED OPERATIONS</v>
          </cell>
          <cell r="K2016" t="str">
            <v>CORPORATE</v>
          </cell>
          <cell r="L2016" t="str">
            <v>CORPORATE</v>
          </cell>
        </row>
        <row r="2017">
          <cell r="A2017" t="str">
            <v>R87</v>
          </cell>
          <cell r="B2017" t="str">
            <v>R87-10-A-FL-3PO-050</v>
          </cell>
          <cell r="C2017">
            <v>1309</v>
          </cell>
          <cell r="D2017">
            <v>7808</v>
          </cell>
          <cell r="F2017" t="str">
            <v>Ft Lauderdale MRF</v>
          </cell>
          <cell r="G2017" t="str">
            <v>BU-179</v>
          </cell>
          <cell r="H2017" t="str">
            <v>S FLORIDA DISCO OPS</v>
          </cell>
          <cell r="I2017" t="str">
            <v>DISCO OPS</v>
          </cell>
          <cell r="J2017" t="str">
            <v>DISCONTINUED OPERATIONS</v>
          </cell>
          <cell r="K2017" t="str">
            <v>CORPORATE</v>
          </cell>
          <cell r="L2017" t="str">
            <v>CORPORATE</v>
          </cell>
        </row>
        <row r="2018">
          <cell r="A2018" t="str">
            <v>R88</v>
          </cell>
          <cell r="B2018" t="str">
            <v>R88-10-A-FL-3PO-050</v>
          </cell>
          <cell r="C2018">
            <v>1310</v>
          </cell>
          <cell r="D2018">
            <v>7809</v>
          </cell>
          <cell r="F2018" t="str">
            <v>Sarasota MRF</v>
          </cell>
          <cell r="G2018" t="str">
            <v>BU-177</v>
          </cell>
          <cell r="H2018" t="str">
            <v>TAMPA</v>
          </cell>
          <cell r="I2018" t="str">
            <v>DISCO OPS</v>
          </cell>
          <cell r="J2018" t="str">
            <v>DISCONTINUED OPERATIONS</v>
          </cell>
          <cell r="K2018" t="str">
            <v>CORPORATE</v>
          </cell>
          <cell r="L2018" t="str">
            <v>CORPORATE</v>
          </cell>
        </row>
        <row r="2019">
          <cell r="A2019" t="str">
            <v>R89</v>
          </cell>
          <cell r="B2019" t="str">
            <v>R89-10-A-FL-3PO-050</v>
          </cell>
          <cell r="C2019">
            <v>1311</v>
          </cell>
          <cell r="D2019">
            <v>7810</v>
          </cell>
          <cell r="F2019" t="str">
            <v>Miami MRF</v>
          </cell>
          <cell r="G2019" t="str">
            <v>BU-174</v>
          </cell>
          <cell r="H2019" t="str">
            <v>MIAMI</v>
          </cell>
          <cell r="I2019" t="str">
            <v>DISCO OPS</v>
          </cell>
          <cell r="J2019" t="str">
            <v>DISCONTINUED OPERATIONS</v>
          </cell>
          <cell r="K2019" t="str">
            <v>CORPORATE</v>
          </cell>
          <cell r="L2019" t="str">
            <v>CORPORATE</v>
          </cell>
        </row>
        <row r="2020">
          <cell r="A2020" t="str">
            <v>R90</v>
          </cell>
          <cell r="B2020" t="str">
            <v>R90-10-A-FL-5WO-050</v>
          </cell>
          <cell r="C2020">
            <v>1312</v>
          </cell>
          <cell r="D2020">
            <v>7811</v>
          </cell>
          <cell r="F2020" t="str">
            <v>Jacksonville MRF</v>
          </cell>
          <cell r="G2020" t="str">
            <v>BU-249</v>
          </cell>
          <cell r="H2020" t="str">
            <v>NORTH CENTRAL FLORIDA</v>
          </cell>
          <cell r="I2020" t="str">
            <v>DISCO OPS</v>
          </cell>
          <cell r="J2020" t="str">
            <v>DISCONTINUED OPERATIONS</v>
          </cell>
          <cell r="K2020" t="str">
            <v>CORPORATE</v>
          </cell>
          <cell r="L2020" t="str">
            <v>CORPORATE</v>
          </cell>
        </row>
        <row r="2021">
          <cell r="A2021" t="str">
            <v>T12</v>
          </cell>
          <cell r="B2021" t="str">
            <v>T12-10-A-NJ-5MO-050</v>
          </cell>
          <cell r="C2021">
            <v>1324</v>
          </cell>
          <cell r="D2021">
            <v>7812</v>
          </cell>
          <cell r="F2021" t="str">
            <v>Fairview Street T/S</v>
          </cell>
          <cell r="G2021" t="str">
            <v>BU-143</v>
          </cell>
          <cell r="H2021" t="str">
            <v>FAIRVIEW / GARAFALO</v>
          </cell>
          <cell r="I2021" t="str">
            <v>DISCO OPS</v>
          </cell>
          <cell r="J2021" t="str">
            <v>DISCONTINUED OPERATIONS</v>
          </cell>
          <cell r="K2021" t="str">
            <v>CORPORATE</v>
          </cell>
          <cell r="L2021" t="str">
            <v>CORPORATE</v>
          </cell>
        </row>
        <row r="2022">
          <cell r="A2022" t="str">
            <v>U14</v>
          </cell>
          <cell r="B2022" t="str">
            <v>U14-10-A-NJ-3TO-050</v>
          </cell>
          <cell r="C2022">
            <v>1391</v>
          </cell>
          <cell r="D2022">
            <v>7813</v>
          </cell>
          <cell r="F2022" t="str">
            <v>AMS Transfer Station</v>
          </cell>
          <cell r="G2022" t="str">
            <v>BU-168</v>
          </cell>
          <cell r="H2022" t="str">
            <v>MADDALUNA</v>
          </cell>
          <cell r="I2022" t="str">
            <v>DISCO OPS</v>
          </cell>
          <cell r="J2022" t="str">
            <v>DISCONTINUED OPERATIONS</v>
          </cell>
          <cell r="K2022" t="str">
            <v>CORPORATE</v>
          </cell>
          <cell r="L2022" t="str">
            <v>CORPORATE</v>
          </cell>
        </row>
        <row r="2023">
          <cell r="A2023" t="str">
            <v>U20</v>
          </cell>
          <cell r="B2023" t="str">
            <v>U20-10-A-FL-9QO-050</v>
          </cell>
          <cell r="C2023">
            <v>1395</v>
          </cell>
          <cell r="D2023">
            <v>7814</v>
          </cell>
          <cell r="F2023" t="str">
            <v>Delta Tall Pines Corp</v>
          </cell>
          <cell r="G2023" t="str">
            <v>BU-179</v>
          </cell>
          <cell r="H2023" t="str">
            <v>S FLORIDA DISCO OPS</v>
          </cell>
          <cell r="I2023" t="str">
            <v>DISCO OPS</v>
          </cell>
          <cell r="J2023" t="str">
            <v>DISCONTINUED OPERATIONS</v>
          </cell>
          <cell r="K2023" t="str">
            <v>CORPORATE</v>
          </cell>
          <cell r="L2023" t="str">
            <v>CORPORATE</v>
          </cell>
        </row>
        <row r="2024">
          <cell r="A2024" t="str">
            <v>U45</v>
          </cell>
          <cell r="B2024" t="str">
            <v>U45-10-A-CO-07O-050</v>
          </cell>
          <cell r="C2024">
            <v>1418</v>
          </cell>
          <cell r="D2024">
            <v>7815</v>
          </cell>
          <cell r="F2024" t="str">
            <v>Basalt CWS Transfer Station</v>
          </cell>
          <cell r="G2024" t="str">
            <v>BU-075</v>
          </cell>
          <cell r="H2024" t="str">
            <v>WEST SLOPE OF COLORADO</v>
          </cell>
          <cell r="I2024" t="str">
            <v>DISCO OPS</v>
          </cell>
          <cell r="J2024" t="str">
            <v>DISCONTINUED OPERATIONS</v>
          </cell>
          <cell r="K2024" t="str">
            <v>CORPORATE</v>
          </cell>
          <cell r="L2024" t="str">
            <v>CORPORATE</v>
          </cell>
        </row>
        <row r="2025">
          <cell r="A2025" t="str">
            <v>U59</v>
          </cell>
          <cell r="B2025" t="str">
            <v>U59-10-A-FL-3PO-050</v>
          </cell>
          <cell r="C2025">
            <v>1432</v>
          </cell>
          <cell r="D2025">
            <v>7816</v>
          </cell>
          <cell r="F2025" t="str">
            <v>Miami Transfer Station</v>
          </cell>
          <cell r="G2025" t="str">
            <v>BU-174</v>
          </cell>
          <cell r="H2025" t="str">
            <v>MIAMI</v>
          </cell>
          <cell r="I2025" t="str">
            <v>DISCO OPS</v>
          </cell>
          <cell r="J2025" t="str">
            <v>DISCONTINUED OPERATIONS</v>
          </cell>
          <cell r="K2025" t="str">
            <v>CORPORATE</v>
          </cell>
          <cell r="L2025" t="str">
            <v>CORPORATE</v>
          </cell>
        </row>
        <row r="2026">
          <cell r="A2026" t="str">
            <v>U60</v>
          </cell>
          <cell r="B2026" t="str">
            <v>U60-10-A-GA-06O-050</v>
          </cell>
          <cell r="C2026">
            <v>1433</v>
          </cell>
          <cell r="D2026">
            <v>7817</v>
          </cell>
          <cell r="F2026" t="str">
            <v>Columbus Transfer Station</v>
          </cell>
          <cell r="G2026" t="str">
            <v>BU-185</v>
          </cell>
          <cell r="H2026" t="str">
            <v>CENTRAL GEORGIA</v>
          </cell>
          <cell r="I2026" t="str">
            <v>DISCO OPS</v>
          </cell>
          <cell r="J2026" t="str">
            <v>DISCONTINUED OPERATIONS</v>
          </cell>
          <cell r="K2026" t="str">
            <v>CORPORATE</v>
          </cell>
          <cell r="L2026" t="str">
            <v>CORPORATE</v>
          </cell>
        </row>
        <row r="2027">
          <cell r="A2027" t="str">
            <v>U61</v>
          </cell>
          <cell r="B2027" t="str">
            <v>U61-10-A-GA-06O-050</v>
          </cell>
          <cell r="C2027">
            <v>1434</v>
          </cell>
          <cell r="D2027">
            <v>7818</v>
          </cell>
          <cell r="F2027" t="str">
            <v>Thomaston Transfer Station</v>
          </cell>
          <cell r="G2027" t="str">
            <v>BU-185</v>
          </cell>
          <cell r="H2027" t="str">
            <v>CENTRAL GEORGIA</v>
          </cell>
          <cell r="I2027" t="str">
            <v>DISCO OPS</v>
          </cell>
          <cell r="J2027" t="str">
            <v>DISCONTINUED OPERATIONS</v>
          </cell>
          <cell r="K2027" t="str">
            <v>CORPORATE</v>
          </cell>
          <cell r="L2027" t="str">
            <v>CORPORATE</v>
          </cell>
        </row>
        <row r="2028">
          <cell r="A2028" t="str">
            <v>U62</v>
          </cell>
          <cell r="B2028" t="str">
            <v>U62-10-A-FL-3PO-050</v>
          </cell>
          <cell r="C2028">
            <v>1435</v>
          </cell>
          <cell r="D2028">
            <v>7819</v>
          </cell>
          <cell r="F2028" t="str">
            <v>Sarasota Transfer Station</v>
          </cell>
          <cell r="G2028" t="str">
            <v>BU-177</v>
          </cell>
          <cell r="H2028" t="str">
            <v>TAMPA</v>
          </cell>
          <cell r="I2028" t="str">
            <v>DISCO OPS</v>
          </cell>
          <cell r="J2028" t="str">
            <v>DISCONTINUED OPERATIONS</v>
          </cell>
          <cell r="K2028" t="str">
            <v>CORPORATE</v>
          </cell>
          <cell r="L2028" t="str">
            <v>CORPORATE</v>
          </cell>
        </row>
        <row r="2029">
          <cell r="A2029" t="str">
            <v>U66</v>
          </cell>
          <cell r="B2029" t="str">
            <v>U66-10-A-FL-3PO-050</v>
          </cell>
          <cell r="C2029">
            <v>1439</v>
          </cell>
          <cell r="D2029">
            <v>7820</v>
          </cell>
          <cell r="F2029" t="str">
            <v>McKay Bay T/S</v>
          </cell>
          <cell r="G2029" t="str">
            <v>BU-175</v>
          </cell>
          <cell r="H2029" t="str">
            <v>NASSAU</v>
          </cell>
          <cell r="I2029" t="str">
            <v>DISCO OPS</v>
          </cell>
          <cell r="J2029" t="str">
            <v>DISCONTINUED OPERATIONS</v>
          </cell>
          <cell r="K2029" t="str">
            <v>CORPORATE</v>
          </cell>
          <cell r="L2029" t="str">
            <v>CORPORATE</v>
          </cell>
        </row>
        <row r="2030">
          <cell r="A2030" t="str">
            <v>V10</v>
          </cell>
          <cell r="B2030" t="str">
            <v>V10-10-A-CO-3PO-050</v>
          </cell>
          <cell r="C2030">
            <v>1477</v>
          </cell>
          <cell r="D2030">
            <v>7821</v>
          </cell>
          <cell r="F2030" t="str">
            <v>Grand Junction MRF</v>
          </cell>
          <cell r="G2030" t="str">
            <v>BU-075</v>
          </cell>
          <cell r="H2030" t="str">
            <v>WEST SLOPE OF COLORADO</v>
          </cell>
          <cell r="I2030" t="str">
            <v>DISCO OPS</v>
          </cell>
          <cell r="J2030" t="str">
            <v>DISCONTINUED OPERATIONS</v>
          </cell>
          <cell r="K2030" t="str">
            <v>CORPORATE</v>
          </cell>
          <cell r="L2030" t="str">
            <v>CORPORATE</v>
          </cell>
        </row>
        <row r="2031">
          <cell r="A2031">
            <v>279</v>
          </cell>
          <cell r="B2031" t="str">
            <v>279-10-A-NJ-3TO-050</v>
          </cell>
          <cell r="C2031">
            <v>117</v>
          </cell>
          <cell r="D2031">
            <v>7822</v>
          </cell>
          <cell r="F2031" t="str">
            <v>Automated Modular Systems</v>
          </cell>
          <cell r="G2031" t="str">
            <v>BU-168</v>
          </cell>
          <cell r="H2031" t="str">
            <v>MADDALUNA</v>
          </cell>
          <cell r="I2031" t="str">
            <v>DISCO OPS</v>
          </cell>
          <cell r="J2031" t="str">
            <v>DISCONTINUED OPERATIONS</v>
          </cell>
          <cell r="K2031" t="str">
            <v>CORPORATE</v>
          </cell>
          <cell r="L2031" t="str">
            <v>CORPORATE</v>
          </cell>
        </row>
        <row r="2032">
          <cell r="A2032">
            <v>284</v>
          </cell>
          <cell r="B2032" t="str">
            <v>284-10-A-NJ-75O-050</v>
          </cell>
          <cell r="C2032">
            <v>118</v>
          </cell>
          <cell r="D2032">
            <v>7823</v>
          </cell>
          <cell r="F2032" t="str">
            <v>Louis Pinto &amp; Son</v>
          </cell>
          <cell r="G2032" t="str">
            <v>BU-169</v>
          </cell>
          <cell r="H2032" t="str">
            <v>VMI WASTE SERVICES</v>
          </cell>
          <cell r="I2032" t="str">
            <v>DISCO OPS</v>
          </cell>
          <cell r="J2032" t="str">
            <v>DISCONTINUED OPERATIONS</v>
          </cell>
          <cell r="K2032" t="str">
            <v>CORPORATE</v>
          </cell>
          <cell r="L2032" t="str">
            <v>CORPORATE</v>
          </cell>
        </row>
        <row r="2033">
          <cell r="A2033">
            <v>285</v>
          </cell>
          <cell r="B2033" t="str">
            <v>285-10-A-NJ-9EO-050</v>
          </cell>
          <cell r="C2033">
            <v>119</v>
          </cell>
          <cell r="D2033">
            <v>7824</v>
          </cell>
          <cell r="F2033" t="str">
            <v>VMI Waste Services</v>
          </cell>
          <cell r="G2033" t="str">
            <v>BU-169</v>
          </cell>
          <cell r="H2033" t="str">
            <v>VMI WASTE SERVICES</v>
          </cell>
          <cell r="I2033" t="str">
            <v>DISCO OPS</v>
          </cell>
          <cell r="J2033" t="str">
            <v>DISCONTINUED OPERATIONS</v>
          </cell>
          <cell r="K2033" t="str">
            <v>CORPORATE</v>
          </cell>
          <cell r="L2033" t="str">
            <v>CORPORATE</v>
          </cell>
        </row>
        <row r="2034">
          <cell r="A2034">
            <v>286</v>
          </cell>
          <cell r="B2034" t="str">
            <v>286-10-A-NJ-3RO-050</v>
          </cell>
          <cell r="C2034">
            <v>120</v>
          </cell>
          <cell r="D2034">
            <v>7825</v>
          </cell>
          <cell r="F2034" t="str">
            <v>Garofalo Recycling &amp; T/S</v>
          </cell>
          <cell r="G2034" t="str">
            <v>BU-143</v>
          </cell>
          <cell r="H2034" t="str">
            <v>FAIRVIEW / GARAFALO</v>
          </cell>
          <cell r="I2034" t="str">
            <v>DISCO OPS</v>
          </cell>
          <cell r="J2034" t="str">
            <v>DISCONTINUED OPERATIONS</v>
          </cell>
          <cell r="K2034" t="str">
            <v>CORPORATE</v>
          </cell>
          <cell r="L2034" t="str">
            <v>CORPORATE</v>
          </cell>
        </row>
        <row r="2035">
          <cell r="A2035">
            <v>309</v>
          </cell>
          <cell r="B2035" t="str">
            <v>309-10-A-IN-2UO-050</v>
          </cell>
          <cell r="C2035">
            <v>131</v>
          </cell>
          <cell r="D2035">
            <v>7826</v>
          </cell>
          <cell r="F2035" t="str">
            <v>AWS - Claypool</v>
          </cell>
          <cell r="G2035" t="str">
            <v>BU-983</v>
          </cell>
          <cell r="H2035" t="str">
            <v>MW VEOLIA DIVEST</v>
          </cell>
          <cell r="I2035" t="str">
            <v>DISCO OPS</v>
          </cell>
          <cell r="J2035" t="str">
            <v>DISCONTINUED OPERATIONS</v>
          </cell>
          <cell r="K2035" t="str">
            <v>CORPORATE</v>
          </cell>
          <cell r="L2035" t="str">
            <v>CORPORATE</v>
          </cell>
        </row>
        <row r="2036">
          <cell r="A2036">
            <v>310</v>
          </cell>
          <cell r="B2036" t="str">
            <v>310-10-A-IN-2UO-050</v>
          </cell>
          <cell r="C2036">
            <v>132</v>
          </cell>
          <cell r="D2036">
            <v>7827</v>
          </cell>
          <cell r="F2036" t="str">
            <v>Kosuisko County Landfill</v>
          </cell>
          <cell r="G2036" t="str">
            <v>BU-983</v>
          </cell>
          <cell r="H2036" t="str">
            <v>MW VEOLIA DIVEST</v>
          </cell>
          <cell r="I2036" t="str">
            <v>DISCO OPS</v>
          </cell>
          <cell r="J2036" t="str">
            <v>DISCONTINUED OPERATIONS</v>
          </cell>
          <cell r="K2036" t="str">
            <v>CORPORATE</v>
          </cell>
          <cell r="L2036" t="str">
            <v>CORPORATE</v>
          </cell>
        </row>
        <row r="2037">
          <cell r="A2037">
            <v>329</v>
          </cell>
          <cell r="B2037" t="str">
            <v>329-10-A-IL-43O-050</v>
          </cell>
          <cell r="C2037">
            <v>139</v>
          </cell>
          <cell r="D2037">
            <v>7828</v>
          </cell>
          <cell r="F2037" t="str">
            <v>Wayne County L/F</v>
          </cell>
          <cell r="G2037" t="str">
            <v>BU-983</v>
          </cell>
          <cell r="H2037" t="str">
            <v>MW VEOLIA DIVEST</v>
          </cell>
          <cell r="I2037" t="str">
            <v>DISCO OPS</v>
          </cell>
          <cell r="J2037" t="str">
            <v>DISCONTINUED OPERATIONS</v>
          </cell>
          <cell r="K2037" t="str">
            <v>CORPORATE</v>
          </cell>
          <cell r="L2037" t="str">
            <v>CORPORATE</v>
          </cell>
        </row>
        <row r="2038">
          <cell r="A2038">
            <v>330</v>
          </cell>
          <cell r="B2038" t="str">
            <v>330-10-A-IL-07O-050</v>
          </cell>
          <cell r="C2038">
            <v>140</v>
          </cell>
          <cell r="D2038">
            <v>7829</v>
          </cell>
          <cell r="F2038" t="str">
            <v>AWS - Southern Illinois</v>
          </cell>
          <cell r="G2038" t="str">
            <v>BU-983</v>
          </cell>
          <cell r="H2038" t="str">
            <v>MW VEOLIA DIVEST</v>
          </cell>
          <cell r="I2038" t="str">
            <v>DISCO OPS</v>
          </cell>
          <cell r="J2038" t="str">
            <v>DISCONTINUED OPERATIONS</v>
          </cell>
          <cell r="K2038" t="str">
            <v>CORPORATE</v>
          </cell>
          <cell r="L2038" t="str">
            <v>CORPORATE</v>
          </cell>
        </row>
        <row r="2039">
          <cell r="A2039">
            <v>416</v>
          </cell>
          <cell r="B2039" t="str">
            <v>416-10-A-VA-9BO-050</v>
          </cell>
          <cell r="C2039">
            <v>186</v>
          </cell>
          <cell r="D2039">
            <v>7830</v>
          </cell>
          <cell r="F2039" t="str">
            <v>North Virginia</v>
          </cell>
          <cell r="G2039" t="str">
            <v>BU-219</v>
          </cell>
          <cell r="H2039" t="str">
            <v>DIVISION 416</v>
          </cell>
          <cell r="I2039" t="str">
            <v>DISCO OPS</v>
          </cell>
          <cell r="J2039" t="str">
            <v>DISCONTINUED OPERATIONS</v>
          </cell>
          <cell r="K2039" t="str">
            <v>CORPORATE</v>
          </cell>
          <cell r="L2039" t="str">
            <v>CORPORATE</v>
          </cell>
        </row>
        <row r="2040">
          <cell r="A2040">
            <v>457</v>
          </cell>
          <cell r="B2040" t="str">
            <v>457-10-A-KY-9BO-050</v>
          </cell>
          <cell r="C2040">
            <v>200</v>
          </cell>
          <cell r="D2040">
            <v>7831</v>
          </cell>
          <cell r="F2040" t="str">
            <v>AWS - Kentucky - Morehead</v>
          </cell>
          <cell r="G2040" t="str">
            <v>BU-983</v>
          </cell>
          <cell r="H2040" t="str">
            <v>MW VEOLIA DIVEST</v>
          </cell>
          <cell r="I2040" t="str">
            <v>DISCO OPS</v>
          </cell>
          <cell r="J2040" t="str">
            <v>DISCONTINUED OPERATIONS</v>
          </cell>
          <cell r="K2040" t="str">
            <v>CORPORATE</v>
          </cell>
          <cell r="L2040" t="str">
            <v>CORPORATE</v>
          </cell>
        </row>
        <row r="2041">
          <cell r="A2041">
            <v>458</v>
          </cell>
          <cell r="B2041" t="str">
            <v>458-10-A-KY-9BO-050</v>
          </cell>
          <cell r="C2041">
            <v>201</v>
          </cell>
          <cell r="D2041">
            <v>7832</v>
          </cell>
          <cell r="F2041" t="str">
            <v>AWS - Kentucky - Irvine</v>
          </cell>
          <cell r="G2041" t="str">
            <v>BU-983</v>
          </cell>
          <cell r="H2041" t="str">
            <v>MW VEOLIA DIVEST</v>
          </cell>
          <cell r="I2041" t="str">
            <v>DISCO OPS</v>
          </cell>
          <cell r="J2041" t="str">
            <v>DISCONTINUED OPERATIONS</v>
          </cell>
          <cell r="K2041" t="str">
            <v>CORPORATE</v>
          </cell>
          <cell r="L2041" t="str">
            <v>CORPORATE</v>
          </cell>
        </row>
        <row r="2042">
          <cell r="A2042">
            <v>478</v>
          </cell>
          <cell r="B2042" t="str">
            <v>478-10-A-FL-9PO-050</v>
          </cell>
          <cell r="C2042">
            <v>216</v>
          </cell>
          <cell r="D2042">
            <v>7833</v>
          </cell>
          <cell r="F2042" t="str">
            <v>Delta Transfer Corp</v>
          </cell>
          <cell r="G2042" t="str">
            <v>BU-179</v>
          </cell>
          <cell r="H2042" t="str">
            <v>S FLORIDA DISCO OPS</v>
          </cell>
          <cell r="I2042" t="str">
            <v>DISCO OPS</v>
          </cell>
          <cell r="J2042" t="str">
            <v>DISCONTINUED OPERATIONS</v>
          </cell>
          <cell r="K2042" t="str">
            <v>CORPORATE</v>
          </cell>
          <cell r="L2042" t="str">
            <v>CORPORATE</v>
          </cell>
        </row>
        <row r="2043">
          <cell r="A2043">
            <v>479</v>
          </cell>
          <cell r="B2043" t="str">
            <v>479-10-A-FL-9SO-050</v>
          </cell>
          <cell r="C2043">
            <v>217</v>
          </cell>
          <cell r="D2043">
            <v>7834</v>
          </cell>
          <cell r="F2043" t="str">
            <v>Delta Recycling Corp.</v>
          </cell>
          <cell r="G2043" t="str">
            <v>BU-179</v>
          </cell>
          <cell r="H2043" t="str">
            <v>S FLORIDA DISCO OPS</v>
          </cell>
          <cell r="I2043" t="str">
            <v>DISCO OPS</v>
          </cell>
          <cell r="J2043" t="str">
            <v>DISCONTINUED OPERATIONS</v>
          </cell>
          <cell r="K2043" t="str">
            <v>CORPORATE</v>
          </cell>
          <cell r="L2043" t="str">
            <v>CORPORATE</v>
          </cell>
        </row>
        <row r="2044">
          <cell r="A2044">
            <v>546</v>
          </cell>
          <cell r="B2044" t="str">
            <v>546-10-A-CO-07O-050</v>
          </cell>
          <cell r="C2044">
            <v>259</v>
          </cell>
          <cell r="D2044">
            <v>7835</v>
          </cell>
          <cell r="F2044" t="str">
            <v>Western Slope</v>
          </cell>
          <cell r="G2044" t="str">
            <v>BU-075</v>
          </cell>
          <cell r="H2044" t="str">
            <v>WEST SLOPE OF COLORADO</v>
          </cell>
          <cell r="I2044" t="str">
            <v>DISCO OPS</v>
          </cell>
          <cell r="J2044" t="str">
            <v>DISCONTINUED OPERATIONS</v>
          </cell>
          <cell r="K2044" t="str">
            <v>CORPORATE</v>
          </cell>
          <cell r="L2044" t="str">
            <v>CORPORATE</v>
          </cell>
        </row>
        <row r="2045">
          <cell r="A2045">
            <v>746</v>
          </cell>
          <cell r="B2045" t="str">
            <v>746-10-A-GA-06O-050</v>
          </cell>
          <cell r="C2045">
            <v>314</v>
          </cell>
          <cell r="D2045">
            <v>7836</v>
          </cell>
          <cell r="F2045" t="str">
            <v>AWS - South Georgia</v>
          </cell>
          <cell r="G2045" t="str">
            <v>BU-173</v>
          </cell>
          <cell r="H2045" t="str">
            <v>SOUTH GEORGIA</v>
          </cell>
          <cell r="I2045" t="str">
            <v>DISCO OPS</v>
          </cell>
          <cell r="J2045" t="str">
            <v>DISCONTINUED OPERATIONS</v>
          </cell>
          <cell r="K2045" t="str">
            <v>CORPORATE</v>
          </cell>
          <cell r="L2045" t="str">
            <v>CORPORATE</v>
          </cell>
        </row>
        <row r="2046">
          <cell r="A2046">
            <v>747</v>
          </cell>
          <cell r="B2046" t="str">
            <v>747-10-A-GA-06O-050</v>
          </cell>
          <cell r="C2046">
            <v>315</v>
          </cell>
          <cell r="D2046">
            <v>7837</v>
          </cell>
          <cell r="F2046" t="str">
            <v>AWS - Columbus</v>
          </cell>
          <cell r="G2046" t="str">
            <v>BU-185</v>
          </cell>
          <cell r="H2046" t="str">
            <v>CENTRAL GEORGIA</v>
          </cell>
          <cell r="I2046" t="str">
            <v>DISCO OPS</v>
          </cell>
          <cell r="J2046" t="str">
            <v>DISCONTINUED OPERATIONS</v>
          </cell>
          <cell r="K2046" t="str">
            <v>CORPORATE</v>
          </cell>
          <cell r="L2046" t="str">
            <v>CORPORATE</v>
          </cell>
        </row>
        <row r="2047">
          <cell r="A2047">
            <v>763</v>
          </cell>
          <cell r="B2047" t="str">
            <v>763-10-A-SC-71O-050</v>
          </cell>
          <cell r="C2047">
            <v>320</v>
          </cell>
          <cell r="D2047">
            <v>7838</v>
          </cell>
          <cell r="F2047" t="str">
            <v>Rural Sanitation Svcs</v>
          </cell>
          <cell r="G2047" t="str">
            <v>BU-151</v>
          </cell>
          <cell r="H2047" t="str">
            <v>RURAL SANITATION</v>
          </cell>
          <cell r="I2047" t="str">
            <v>DISCO OPS</v>
          </cell>
          <cell r="J2047" t="str">
            <v>DISCONTINUED OPERATIONS</v>
          </cell>
          <cell r="K2047" t="str">
            <v>CORPORATE</v>
          </cell>
          <cell r="L2047" t="str">
            <v>CORPORATE</v>
          </cell>
        </row>
        <row r="2048">
          <cell r="A2048">
            <v>773</v>
          </cell>
          <cell r="B2048" t="str">
            <v>773-10-A-GA-06O-050</v>
          </cell>
          <cell r="C2048">
            <v>329</v>
          </cell>
          <cell r="D2048">
            <v>7839</v>
          </cell>
          <cell r="F2048" t="str">
            <v>Taylor County L/F</v>
          </cell>
          <cell r="G2048" t="str">
            <v>BU-185</v>
          </cell>
          <cell r="H2048" t="str">
            <v>CENTRAL GEORGIA</v>
          </cell>
          <cell r="I2048" t="str">
            <v>DISCO OPS</v>
          </cell>
          <cell r="J2048" t="str">
            <v>DISCONTINUED OPERATIONS</v>
          </cell>
          <cell r="K2048" t="str">
            <v>CORPORATE</v>
          </cell>
          <cell r="L2048" t="str">
            <v>CORPORATE</v>
          </cell>
        </row>
        <row r="2049">
          <cell r="A2049">
            <v>815</v>
          </cell>
          <cell r="B2049" t="str">
            <v>815-10-A-FL-5WO-050</v>
          </cell>
          <cell r="C2049">
            <v>354</v>
          </cell>
          <cell r="D2049">
            <v>7840</v>
          </cell>
          <cell r="F2049" t="str">
            <v>Jacksonville</v>
          </cell>
          <cell r="G2049" t="str">
            <v>BU-249</v>
          </cell>
          <cell r="H2049" t="str">
            <v>NORTH CENTRAL FLORIDA</v>
          </cell>
          <cell r="I2049" t="str">
            <v>DISCO OPS</v>
          </cell>
          <cell r="J2049" t="str">
            <v>DISCONTINUED OPERATIONS</v>
          </cell>
          <cell r="K2049" t="str">
            <v>CORPORATE</v>
          </cell>
          <cell r="L2049" t="str">
            <v>CORPORATE</v>
          </cell>
        </row>
        <row r="2050">
          <cell r="A2050">
            <v>817</v>
          </cell>
          <cell r="B2050" t="str">
            <v>817-10-A-FL-5WO-050</v>
          </cell>
          <cell r="C2050">
            <v>355</v>
          </cell>
          <cell r="D2050">
            <v>7841</v>
          </cell>
          <cell r="F2050" t="str">
            <v>Naussau Sanitation</v>
          </cell>
          <cell r="G2050" t="str">
            <v>BU-249</v>
          </cell>
          <cell r="H2050" t="str">
            <v>NORTH CENTRAL FLORIDA</v>
          </cell>
          <cell r="I2050" t="str">
            <v>DISCO OPS</v>
          </cell>
          <cell r="J2050" t="str">
            <v>DISCONTINUED OPERATIONS</v>
          </cell>
          <cell r="K2050" t="str">
            <v>CORPORATE</v>
          </cell>
          <cell r="L2050" t="str">
            <v>CORPORATE</v>
          </cell>
        </row>
        <row r="2051">
          <cell r="A2051">
            <v>819</v>
          </cell>
          <cell r="B2051" t="str">
            <v>819-10-A-FL-3PO-050</v>
          </cell>
          <cell r="C2051">
            <v>356</v>
          </cell>
          <cell r="D2051">
            <v>7842</v>
          </cell>
          <cell r="F2051" t="str">
            <v>Tampa Bay</v>
          </cell>
          <cell r="G2051" t="str">
            <v>BU-177</v>
          </cell>
          <cell r="H2051" t="str">
            <v>TAMPA</v>
          </cell>
          <cell r="I2051" t="str">
            <v>DISCO OPS</v>
          </cell>
          <cell r="J2051" t="str">
            <v>DISCONTINUED OPERATIONS</v>
          </cell>
          <cell r="K2051" t="str">
            <v>CORPORATE</v>
          </cell>
          <cell r="L2051" t="str">
            <v>CORPORATE</v>
          </cell>
        </row>
        <row r="2052">
          <cell r="A2052">
            <v>861</v>
          </cell>
          <cell r="B2052" t="str">
            <v>861-10-A-FL-3PO-050</v>
          </cell>
          <cell r="C2052">
            <v>379</v>
          </cell>
          <cell r="D2052">
            <v>7843</v>
          </cell>
          <cell r="F2052" t="str">
            <v>AWS - Miami</v>
          </cell>
          <cell r="G2052" t="str">
            <v>BU-174</v>
          </cell>
          <cell r="H2052" t="str">
            <v>MIAMI</v>
          </cell>
          <cell r="I2052" t="str">
            <v>DISCO OPS</v>
          </cell>
          <cell r="J2052" t="str">
            <v>DISCONTINUED OPERATIONS</v>
          </cell>
          <cell r="K2052" t="str">
            <v>CORPORATE</v>
          </cell>
          <cell r="L2052" t="str">
            <v>CORPORATE</v>
          </cell>
        </row>
        <row r="2053">
          <cell r="A2053">
            <v>881</v>
          </cell>
          <cell r="B2053" t="str">
            <v>881-10-A-CO-3PO-050</v>
          </cell>
          <cell r="C2053">
            <v>390</v>
          </cell>
          <cell r="D2053">
            <v>7844</v>
          </cell>
          <cell r="F2053" t="str">
            <v>Grand Junction</v>
          </cell>
          <cell r="G2053" t="str">
            <v>BU-075</v>
          </cell>
          <cell r="H2053" t="str">
            <v>WEST SLOPE OF COLORADO</v>
          </cell>
          <cell r="I2053" t="str">
            <v>DISCO OPS</v>
          </cell>
          <cell r="J2053" t="str">
            <v>DISCONTINUED OPERATIONS</v>
          </cell>
          <cell r="K2053" t="str">
            <v>CORPORATE</v>
          </cell>
          <cell r="L2053" t="str">
            <v>CORPORATE</v>
          </cell>
        </row>
        <row r="2054">
          <cell r="A2054">
            <v>929</v>
          </cell>
          <cell r="B2054" t="str">
            <v>929-10-A-FL-3PO-050</v>
          </cell>
          <cell r="C2054">
            <v>416</v>
          </cell>
          <cell r="D2054">
            <v>7845</v>
          </cell>
          <cell r="F2054" t="str">
            <v>Pasco County</v>
          </cell>
          <cell r="G2054" t="str">
            <v>BU-176</v>
          </cell>
          <cell r="H2054" t="str">
            <v>PASCO</v>
          </cell>
          <cell r="I2054" t="str">
            <v>DISCO OPS</v>
          </cell>
          <cell r="J2054" t="str">
            <v>DISCONTINUED OPERATIONS</v>
          </cell>
          <cell r="K2054" t="str">
            <v>CORPORATE</v>
          </cell>
          <cell r="L2054" t="str">
            <v>CORPORATE</v>
          </cell>
        </row>
        <row r="2055">
          <cell r="A2055">
            <v>948</v>
          </cell>
          <cell r="B2055" t="str">
            <v>948-10-A-FL-3PO-050</v>
          </cell>
          <cell r="C2055">
            <v>421</v>
          </cell>
          <cell r="D2055">
            <v>7846</v>
          </cell>
          <cell r="F2055" t="str">
            <v>Sarasota</v>
          </cell>
          <cell r="G2055" t="str">
            <v>BU-177</v>
          </cell>
          <cell r="H2055" t="str">
            <v>TAMPA</v>
          </cell>
          <cell r="I2055" t="str">
            <v>DISCO OPS</v>
          </cell>
          <cell r="J2055" t="str">
            <v>DISCONTINUED OPERATIONS</v>
          </cell>
          <cell r="K2055" t="str">
            <v>CORPORATE</v>
          </cell>
          <cell r="L2055" t="str">
            <v>CORPORATE</v>
          </cell>
        </row>
        <row r="2056">
          <cell r="A2056">
            <v>960</v>
          </cell>
          <cell r="B2056" t="str">
            <v>960-10-A-FL-3PO-050</v>
          </cell>
          <cell r="C2056">
            <v>428</v>
          </cell>
          <cell r="D2056">
            <v>7847</v>
          </cell>
          <cell r="F2056" t="str">
            <v>Fort Lauderdale</v>
          </cell>
          <cell r="G2056" t="str">
            <v>BU-179</v>
          </cell>
          <cell r="H2056" t="str">
            <v>S FLORIDA DISCO OPS</v>
          </cell>
          <cell r="I2056" t="str">
            <v>DISCO OPS</v>
          </cell>
          <cell r="J2056" t="str">
            <v>DISCONTINUED OPERATIONS</v>
          </cell>
          <cell r="K2056" t="str">
            <v>CORPORATE</v>
          </cell>
          <cell r="L2056" t="str">
            <v>CORPORATE</v>
          </cell>
        </row>
        <row r="2057">
          <cell r="A2057">
            <v>984</v>
          </cell>
          <cell r="B2057" t="str">
            <v>984-10-A-GA-9BO-050</v>
          </cell>
          <cell r="C2057">
            <v>439</v>
          </cell>
          <cell r="D2057">
            <v>7848</v>
          </cell>
          <cell r="F2057" t="str">
            <v>Augusta</v>
          </cell>
          <cell r="G2057" t="str">
            <v>BU-182</v>
          </cell>
          <cell r="H2057" t="str">
            <v>AUGUSTA</v>
          </cell>
          <cell r="I2057" t="str">
            <v>DISCO OPS</v>
          </cell>
          <cell r="J2057" t="str">
            <v>DISCONTINUED OPERATIONS</v>
          </cell>
          <cell r="K2057" t="str">
            <v>CORPORATE</v>
          </cell>
          <cell r="L2057" t="str">
            <v>CORPORATE</v>
          </cell>
        </row>
        <row r="2058">
          <cell r="A2058">
            <v>985</v>
          </cell>
          <cell r="B2058" t="str">
            <v>985-10-A-FL-3PO-050</v>
          </cell>
          <cell r="C2058">
            <v>440</v>
          </cell>
          <cell r="D2058">
            <v>7849</v>
          </cell>
          <cell r="F2058" t="str">
            <v>Palm Beach County</v>
          </cell>
          <cell r="G2058" t="str">
            <v>BU-179</v>
          </cell>
          <cell r="H2058" t="str">
            <v>S FLORIDA DISCO OPS</v>
          </cell>
          <cell r="I2058" t="str">
            <v>DISCO OPS</v>
          </cell>
          <cell r="J2058" t="str">
            <v>DISCONTINUED OPERATIONS</v>
          </cell>
          <cell r="K2058" t="str">
            <v>CORPORATE</v>
          </cell>
          <cell r="L2058" t="str">
            <v>CORPORATE</v>
          </cell>
        </row>
        <row r="2059">
          <cell r="A2059" t="str">
            <v>L31</v>
          </cell>
          <cell r="B2059" t="str">
            <v>L31-10-A-FL-6ZO-050</v>
          </cell>
          <cell r="C2059">
            <v>829</v>
          </cell>
          <cell r="D2059">
            <v>7850</v>
          </cell>
          <cell r="F2059" t="str">
            <v>Jones Road Landfill</v>
          </cell>
          <cell r="G2059" t="str">
            <v>BU-172</v>
          </cell>
          <cell r="H2059" t="str">
            <v>JACKSONVILLE</v>
          </cell>
          <cell r="I2059" t="str">
            <v>DISCO OPS</v>
          </cell>
          <cell r="J2059" t="str">
            <v>DISCONTINUED OPERATIONS</v>
          </cell>
          <cell r="K2059" t="str">
            <v>CORPORATE</v>
          </cell>
          <cell r="L2059" t="str">
            <v>CORPORATE</v>
          </cell>
        </row>
        <row r="2060">
          <cell r="A2060" t="str">
            <v>L32</v>
          </cell>
          <cell r="B2060" t="str">
            <v>L32-10-A-FL-3PO-050</v>
          </cell>
          <cell r="C2060">
            <v>830</v>
          </cell>
          <cell r="D2060">
            <v>7851</v>
          </cell>
          <cell r="F2060" t="str">
            <v>Nassau Landfill</v>
          </cell>
          <cell r="G2060" t="str">
            <v>BU-175</v>
          </cell>
          <cell r="H2060" t="str">
            <v>NASSAU</v>
          </cell>
          <cell r="I2060" t="str">
            <v>DISCO OPS</v>
          </cell>
          <cell r="J2060" t="str">
            <v>DISCONTINUED OPERATIONS</v>
          </cell>
          <cell r="K2060" t="str">
            <v>CORPORATE</v>
          </cell>
          <cell r="L2060" t="str">
            <v>CORPORATE</v>
          </cell>
        </row>
        <row r="2061">
          <cell r="A2061">
            <v>274</v>
          </cell>
          <cell r="B2061" t="str">
            <v>274-10-A-NY-13O-050</v>
          </cell>
          <cell r="C2061">
            <v>115</v>
          </cell>
          <cell r="D2061">
            <v>7852</v>
          </cell>
          <cell r="F2061" t="str">
            <v>AWS - Briarcliff Manor</v>
          </cell>
          <cell r="G2061" t="str">
            <v>BU-900</v>
          </cell>
          <cell r="H2061" t="str">
            <v>CORPORATE DIVESTITURE</v>
          </cell>
          <cell r="I2061" t="str">
            <v>DIVESTED</v>
          </cell>
          <cell r="J2061" t="str">
            <v>DIVESTED DIVS NON DISCO OPS</v>
          </cell>
          <cell r="K2061" t="str">
            <v>CORPORATE</v>
          </cell>
          <cell r="L2061" t="str">
            <v>CORPORATE</v>
          </cell>
        </row>
        <row r="2062">
          <cell r="A2062">
            <v>289</v>
          </cell>
          <cell r="B2062" t="str">
            <v>289-10-A-NY-50O-050</v>
          </cell>
          <cell r="C2062">
            <v>122</v>
          </cell>
          <cell r="D2062">
            <v>7853</v>
          </cell>
          <cell r="F2062" t="str">
            <v>AWS - Long Island</v>
          </cell>
          <cell r="G2062" t="str">
            <v>BU-900</v>
          </cell>
          <cell r="H2062" t="str">
            <v>CORPORATE DIVESTITURE</v>
          </cell>
          <cell r="I2062" t="str">
            <v>DIVESTED</v>
          </cell>
          <cell r="J2062" t="str">
            <v>DIVESTED DIVS NON DISCO OPS</v>
          </cell>
          <cell r="K2062" t="str">
            <v>CORPORATE</v>
          </cell>
          <cell r="L2062" t="str">
            <v>CORPORATE</v>
          </cell>
        </row>
        <row r="2063">
          <cell r="A2063">
            <v>293</v>
          </cell>
          <cell r="B2063" t="str">
            <v>293-10-A-NY-6VO-050</v>
          </cell>
          <cell r="C2063">
            <v>124</v>
          </cell>
          <cell r="D2063">
            <v>7854</v>
          </cell>
          <cell r="F2063" t="str">
            <v>AWS - Westchester County</v>
          </cell>
          <cell r="G2063" t="str">
            <v>BU-900</v>
          </cell>
          <cell r="H2063" t="str">
            <v>CORPORATE DIVESTITURE</v>
          </cell>
          <cell r="I2063" t="str">
            <v>DIVESTED</v>
          </cell>
          <cell r="J2063" t="str">
            <v>DIVESTED DIVS NON DISCO OPS</v>
          </cell>
          <cell r="K2063" t="str">
            <v>CORPORATE</v>
          </cell>
          <cell r="L2063" t="str">
            <v>CORPORATE</v>
          </cell>
        </row>
        <row r="2064">
          <cell r="A2064">
            <v>354</v>
          </cell>
          <cell r="B2064" t="str">
            <v>354-10-A-IL-1ZO-050</v>
          </cell>
          <cell r="C2064">
            <v>149</v>
          </cell>
          <cell r="D2064">
            <v>7855</v>
          </cell>
          <cell r="F2064" t="str">
            <v>Ingrum Waste Disposal</v>
          </cell>
          <cell r="G2064" t="str">
            <v>BU-900</v>
          </cell>
          <cell r="H2064" t="str">
            <v>CORPORATE DIVESTITURE</v>
          </cell>
          <cell r="I2064" t="str">
            <v>DIVESTED</v>
          </cell>
          <cell r="J2064" t="str">
            <v>DIVESTED DIVS NON DISCO OPS</v>
          </cell>
          <cell r="K2064" t="str">
            <v>CORPORATE</v>
          </cell>
          <cell r="L2064" t="str">
            <v>CORPORATE</v>
          </cell>
        </row>
        <row r="2065">
          <cell r="A2065">
            <v>355</v>
          </cell>
          <cell r="B2065" t="str">
            <v>355-10-A-IL-07O-050</v>
          </cell>
          <cell r="C2065">
            <v>150</v>
          </cell>
          <cell r="D2065">
            <v>7856</v>
          </cell>
          <cell r="F2065" t="str">
            <v>AWS - Charleston</v>
          </cell>
          <cell r="G2065" t="str">
            <v>BU-900</v>
          </cell>
          <cell r="H2065" t="str">
            <v>CORPORATE DIVESTITURE</v>
          </cell>
          <cell r="I2065" t="str">
            <v>DIVESTED</v>
          </cell>
          <cell r="J2065" t="str">
            <v>DIVESTED DIVS NON DISCO OPS</v>
          </cell>
          <cell r="K2065" t="str">
            <v>CORPORATE</v>
          </cell>
          <cell r="L2065" t="str">
            <v>CORPORATE</v>
          </cell>
        </row>
        <row r="2066">
          <cell r="A2066">
            <v>381</v>
          </cell>
          <cell r="B2066" t="str">
            <v>381-10-A-PA-3EO-050</v>
          </cell>
          <cell r="C2066">
            <v>168</v>
          </cell>
          <cell r="D2066">
            <v>7857</v>
          </cell>
          <cell r="F2066" t="str">
            <v>AWS - Clarion County</v>
          </cell>
          <cell r="G2066" t="str">
            <v>BU-900</v>
          </cell>
          <cell r="H2066" t="str">
            <v>CORPORATE DIVESTITURE</v>
          </cell>
          <cell r="I2066" t="str">
            <v>DIVESTED</v>
          </cell>
          <cell r="J2066" t="str">
            <v>DIVESTED DIVS NON DISCO OPS</v>
          </cell>
          <cell r="K2066" t="str">
            <v>CORPORATE</v>
          </cell>
          <cell r="L2066" t="str">
            <v>CORPORATE</v>
          </cell>
        </row>
        <row r="2067">
          <cell r="A2067">
            <v>397</v>
          </cell>
          <cell r="B2067" t="str">
            <v>397-10-A-IN-3CO-050</v>
          </cell>
          <cell r="C2067">
            <v>180</v>
          </cell>
          <cell r="D2067">
            <v>7858</v>
          </cell>
          <cell r="F2067" t="str">
            <v>AWS - Daviess County</v>
          </cell>
          <cell r="G2067" t="str">
            <v>BU-900</v>
          </cell>
          <cell r="H2067" t="str">
            <v>CORPORATE DIVESTITURE</v>
          </cell>
          <cell r="I2067" t="str">
            <v>DIVESTED</v>
          </cell>
          <cell r="J2067" t="str">
            <v>DIVESTED DIVS NON DISCO OPS</v>
          </cell>
          <cell r="K2067" t="str">
            <v>CORPORATE</v>
          </cell>
          <cell r="L2067" t="str">
            <v>CORPORATE</v>
          </cell>
        </row>
        <row r="2068">
          <cell r="A2068">
            <v>413</v>
          </cell>
          <cell r="B2068" t="str">
            <v>413-10-A-MD-9BO-050</v>
          </cell>
          <cell r="C2068">
            <v>185</v>
          </cell>
          <cell r="D2068">
            <v>7859</v>
          </cell>
          <cell r="F2068" t="str">
            <v>AWS - Prince George's County</v>
          </cell>
          <cell r="G2068" t="str">
            <v>BU-900</v>
          </cell>
          <cell r="H2068" t="str">
            <v>CORPORATE DIVESTITURE</v>
          </cell>
          <cell r="I2068" t="str">
            <v>DIVESTED</v>
          </cell>
          <cell r="J2068" t="str">
            <v>DIVESTED DIVS NON DISCO OPS</v>
          </cell>
          <cell r="K2068" t="str">
            <v>CORPORATE</v>
          </cell>
          <cell r="L2068" t="str">
            <v>CORPORATE</v>
          </cell>
        </row>
        <row r="2069">
          <cell r="A2069">
            <v>462</v>
          </cell>
          <cell r="B2069" t="str">
            <v>462-10-A-FL-2GO-050</v>
          </cell>
          <cell r="C2069">
            <v>202</v>
          </cell>
          <cell r="D2069">
            <v>7860</v>
          </cell>
          <cell r="F2069" t="str">
            <v>Manumit of Florida, Inc.</v>
          </cell>
          <cell r="G2069" t="str">
            <v>BU-900</v>
          </cell>
          <cell r="H2069" t="str">
            <v>CORPORATE DIVESTITURE</v>
          </cell>
          <cell r="I2069" t="str">
            <v>DIVESTED</v>
          </cell>
          <cell r="J2069" t="str">
            <v>DIVESTED DIVS NON DISCO OPS</v>
          </cell>
          <cell r="K2069" t="str">
            <v>CORPORATE</v>
          </cell>
          <cell r="L2069" t="str">
            <v>CORPORATE</v>
          </cell>
        </row>
        <row r="2070">
          <cell r="A2070">
            <v>465</v>
          </cell>
          <cell r="B2070" t="str">
            <v>465-10-A-TN-6BO-050</v>
          </cell>
          <cell r="C2070">
            <v>205</v>
          </cell>
          <cell r="D2070">
            <v>7861</v>
          </cell>
          <cell r="F2070" t="str">
            <v>Dependable Disposal</v>
          </cell>
          <cell r="G2070" t="str">
            <v>BU-900</v>
          </cell>
          <cell r="H2070" t="str">
            <v>CORPORATE DIVESTITURE</v>
          </cell>
          <cell r="I2070" t="str">
            <v>DIVESTED</v>
          </cell>
          <cell r="J2070" t="str">
            <v>DIVESTED DIVS NON DISCO OPS</v>
          </cell>
          <cell r="K2070" t="str">
            <v>CORPORATE</v>
          </cell>
          <cell r="L2070" t="str">
            <v>CORPORATE</v>
          </cell>
        </row>
        <row r="2071">
          <cell r="A2071">
            <v>476</v>
          </cell>
          <cell r="B2071" t="str">
            <v>476-10-A-NY-9NO-050</v>
          </cell>
          <cell r="C2071">
            <v>214</v>
          </cell>
          <cell r="D2071">
            <v>7862</v>
          </cell>
          <cell r="F2071" t="str">
            <v>Volks Montauk/Stanley Resid</v>
          </cell>
          <cell r="G2071" t="str">
            <v>BU-900</v>
          </cell>
          <cell r="H2071" t="str">
            <v>CORPORATE DIVESTITURE</v>
          </cell>
          <cell r="I2071" t="str">
            <v>DIVESTED</v>
          </cell>
          <cell r="J2071" t="str">
            <v>DIVESTED DIVS NON DISCO OPS</v>
          </cell>
          <cell r="K2071" t="str">
            <v>CORPORATE</v>
          </cell>
          <cell r="L2071" t="str">
            <v>CORPORATE</v>
          </cell>
        </row>
        <row r="2072">
          <cell r="A2072">
            <v>481</v>
          </cell>
          <cell r="B2072" t="str">
            <v>481-10-A-NY-13O-050</v>
          </cell>
          <cell r="C2072">
            <v>219</v>
          </cell>
          <cell r="D2072">
            <v>7863</v>
          </cell>
          <cell r="F2072" t="str">
            <v>Valley Carting Divested</v>
          </cell>
          <cell r="G2072" t="str">
            <v>BU-900</v>
          </cell>
          <cell r="H2072" t="str">
            <v>CORPORATE DIVESTITURE</v>
          </cell>
          <cell r="I2072" t="str">
            <v>DIVESTED</v>
          </cell>
          <cell r="J2072" t="str">
            <v>DIVESTED DIVS NON DISCO OPS</v>
          </cell>
          <cell r="K2072" t="str">
            <v>CORPORATE</v>
          </cell>
          <cell r="L2072" t="str">
            <v>CORPORATE</v>
          </cell>
        </row>
        <row r="2073">
          <cell r="A2073">
            <v>824</v>
          </cell>
          <cell r="B2073" t="str">
            <v>824-10-A-TN-9BO-050</v>
          </cell>
          <cell r="C2073">
            <v>361</v>
          </cell>
          <cell r="D2073">
            <v>7864</v>
          </cell>
          <cell r="F2073" t="str">
            <v>Knoxville</v>
          </cell>
          <cell r="G2073" t="str">
            <v>BU-900</v>
          </cell>
          <cell r="H2073" t="str">
            <v>CORPORATE DIVESTITURE</v>
          </cell>
          <cell r="I2073" t="str">
            <v>DIVESTED</v>
          </cell>
          <cell r="J2073" t="str">
            <v>DIVESTED DIVS NON DISCO OPS</v>
          </cell>
          <cell r="K2073" t="str">
            <v>CORPORATE</v>
          </cell>
          <cell r="L2073" t="str">
            <v>CORPORATE</v>
          </cell>
        </row>
        <row r="2074">
          <cell r="A2074">
            <v>828</v>
          </cell>
          <cell r="B2074" t="str">
            <v>828-10-A-KY-9BO-050</v>
          </cell>
          <cell r="C2074">
            <v>363</v>
          </cell>
          <cell r="D2074">
            <v>7865</v>
          </cell>
          <cell r="F2074" t="str">
            <v>AWS - Elizabethtown</v>
          </cell>
          <cell r="G2074" t="str">
            <v>BU-900</v>
          </cell>
          <cell r="H2074" t="str">
            <v>CORPORATE DIVESTITURE</v>
          </cell>
          <cell r="I2074" t="str">
            <v>DIVESTED</v>
          </cell>
          <cell r="J2074" t="str">
            <v>DIVESTED DIVS NON DISCO OPS</v>
          </cell>
          <cell r="K2074" t="str">
            <v>CORPORATE</v>
          </cell>
          <cell r="L2074" t="str">
            <v>CORPORATE</v>
          </cell>
        </row>
        <row r="2075">
          <cell r="A2075">
            <v>901</v>
          </cell>
          <cell r="B2075" t="str">
            <v>901-10-A-WY-3PO-050</v>
          </cell>
          <cell r="C2075">
            <v>401</v>
          </cell>
          <cell r="D2075">
            <v>7866</v>
          </cell>
          <cell r="F2075" t="str">
            <v>Westbank Sanitation</v>
          </cell>
          <cell r="G2075" t="str">
            <v>BU-900</v>
          </cell>
          <cell r="H2075" t="str">
            <v>CORPORATE DIVESTITURE</v>
          </cell>
          <cell r="I2075" t="str">
            <v>DIVESTED</v>
          </cell>
          <cell r="J2075" t="str">
            <v>DIVESTED DIVS NON DISCO OPS</v>
          </cell>
          <cell r="K2075" t="str">
            <v>CORPORATE</v>
          </cell>
          <cell r="L2075" t="str">
            <v>CORPORATE</v>
          </cell>
        </row>
        <row r="2076">
          <cell r="A2076">
            <v>905</v>
          </cell>
          <cell r="B2076" t="str">
            <v>905-10-A-WY-3PO-050</v>
          </cell>
          <cell r="C2076">
            <v>403</v>
          </cell>
          <cell r="D2076">
            <v>7867</v>
          </cell>
          <cell r="F2076" t="str">
            <v>Rock Springs</v>
          </cell>
          <cell r="G2076" t="str">
            <v>BU-900</v>
          </cell>
          <cell r="H2076" t="str">
            <v>CORPORATE DIVESTITURE</v>
          </cell>
          <cell r="I2076" t="str">
            <v>DIVESTED</v>
          </cell>
          <cell r="J2076" t="str">
            <v>DIVESTED DIVS NON DISCO OPS</v>
          </cell>
          <cell r="K2076" t="str">
            <v>CORPORATE</v>
          </cell>
          <cell r="L2076" t="str">
            <v>CORPORATE</v>
          </cell>
        </row>
        <row r="2077">
          <cell r="A2077">
            <v>909</v>
          </cell>
          <cell r="B2077" t="str">
            <v>909-10-A-ID-6UO-050</v>
          </cell>
          <cell r="C2077">
            <v>405</v>
          </cell>
          <cell r="D2077">
            <v>7868</v>
          </cell>
          <cell r="F2077" t="str">
            <v>PSI Waste Systems - Twin Falls</v>
          </cell>
          <cell r="G2077" t="str">
            <v>BU-900</v>
          </cell>
          <cell r="H2077" t="str">
            <v>CORPORATE DIVESTITURE</v>
          </cell>
          <cell r="I2077" t="str">
            <v>DIVESTED</v>
          </cell>
          <cell r="J2077" t="str">
            <v>DIVESTED DIVS NON DISCO OPS</v>
          </cell>
          <cell r="K2077" t="str">
            <v>CORPORATE</v>
          </cell>
          <cell r="L2077" t="str">
            <v>CORPORATE</v>
          </cell>
        </row>
        <row r="2078">
          <cell r="A2078">
            <v>926</v>
          </cell>
          <cell r="B2078" t="str">
            <v>926-10-A-CO-3PO-050</v>
          </cell>
          <cell r="C2078">
            <v>414</v>
          </cell>
          <cell r="D2078">
            <v>7869</v>
          </cell>
          <cell r="F2078" t="str">
            <v>Greeley</v>
          </cell>
          <cell r="G2078" t="str">
            <v>BU-900</v>
          </cell>
          <cell r="H2078" t="str">
            <v>CORPORATE DIVESTITURE</v>
          </cell>
          <cell r="I2078" t="str">
            <v>DIVESTED</v>
          </cell>
          <cell r="J2078" t="str">
            <v>DIVESTED DIVS NON DISCO OPS</v>
          </cell>
          <cell r="K2078" t="str">
            <v>CORPORATE</v>
          </cell>
          <cell r="L2078" t="str">
            <v>CORPORATE</v>
          </cell>
        </row>
        <row r="2079">
          <cell r="A2079">
            <v>958</v>
          </cell>
          <cell r="B2079" t="str">
            <v>958-10-A-VA-9BO-050</v>
          </cell>
          <cell r="C2079">
            <v>426</v>
          </cell>
          <cell r="D2079">
            <v>7870</v>
          </cell>
          <cell r="F2079" t="str">
            <v>Tidewater</v>
          </cell>
          <cell r="G2079" t="str">
            <v>BU-900</v>
          </cell>
          <cell r="H2079" t="str">
            <v>CORPORATE DIVESTITURE</v>
          </cell>
          <cell r="I2079" t="str">
            <v>DIVESTED</v>
          </cell>
          <cell r="J2079" t="str">
            <v>DIVESTED DIVS NON DISCO OPS</v>
          </cell>
          <cell r="K2079" t="str">
            <v>CORPORATE</v>
          </cell>
          <cell r="L2079" t="str">
            <v>CORPORATE</v>
          </cell>
        </row>
        <row r="2080">
          <cell r="A2080">
            <v>996</v>
          </cell>
          <cell r="B2080" t="str">
            <v>996-10-A-KY-9BO-050</v>
          </cell>
          <cell r="C2080">
            <v>445</v>
          </cell>
          <cell r="D2080">
            <v>7871</v>
          </cell>
          <cell r="F2080" t="str">
            <v>AWS - Owensboro</v>
          </cell>
          <cell r="G2080" t="str">
            <v>BU-900</v>
          </cell>
          <cell r="H2080" t="str">
            <v>CORPORATE DIVESTITURE</v>
          </cell>
          <cell r="I2080" t="str">
            <v>DIVESTED</v>
          </cell>
          <cell r="J2080" t="str">
            <v>DIVESTED DIVS NON DISCO OPS</v>
          </cell>
          <cell r="K2080" t="str">
            <v>CORPORATE</v>
          </cell>
          <cell r="L2080" t="str">
            <v>CORPORATE</v>
          </cell>
        </row>
        <row r="2081">
          <cell r="A2081" t="str">
            <v>AAA</v>
          </cell>
          <cell r="B2081" t="str">
            <v>AAA-10-A-WY-00O-050</v>
          </cell>
          <cell r="C2081">
            <v>461</v>
          </cell>
          <cell r="D2081">
            <v>7872</v>
          </cell>
          <cell r="F2081" t="str">
            <v>PSI Waste Systems - Twin Falls</v>
          </cell>
          <cell r="G2081" t="str">
            <v>BU-900</v>
          </cell>
          <cell r="H2081" t="str">
            <v>CORPORATE DIVESTITURE</v>
          </cell>
          <cell r="I2081" t="str">
            <v>DIVESTED</v>
          </cell>
          <cell r="J2081" t="str">
            <v>DIVESTED DIVS NON DISCO OPS</v>
          </cell>
          <cell r="K2081" t="str">
            <v>CORPORATE</v>
          </cell>
          <cell r="L2081" t="str">
            <v>CORPORATE</v>
          </cell>
        </row>
        <row r="2082">
          <cell r="A2082" t="str">
            <v>ACC</v>
          </cell>
          <cell r="B2082" t="str">
            <v>ACC-10-A-WY-00O-050</v>
          </cell>
          <cell r="C2082">
            <v>462</v>
          </cell>
          <cell r="D2082">
            <v>7873</v>
          </cell>
          <cell r="F2082" t="str">
            <v>Westbank Sanitation</v>
          </cell>
          <cell r="G2082" t="str">
            <v>BU-900</v>
          </cell>
          <cell r="H2082" t="str">
            <v>CORPORATE DIVESTITURE</v>
          </cell>
          <cell r="I2082" t="str">
            <v>DIVESTED</v>
          </cell>
          <cell r="J2082" t="str">
            <v>DIVESTED DIVS NON DISCO OPS</v>
          </cell>
          <cell r="K2082" t="str">
            <v>CORPORATE</v>
          </cell>
          <cell r="L2082" t="str">
            <v>CORPORATE</v>
          </cell>
        </row>
        <row r="2083">
          <cell r="A2083" t="str">
            <v>ADD</v>
          </cell>
          <cell r="B2083" t="str">
            <v>ADD-10-A-WY-00O-050</v>
          </cell>
          <cell r="C2083">
            <v>463</v>
          </cell>
          <cell r="D2083">
            <v>7874</v>
          </cell>
          <cell r="F2083" t="str">
            <v>Rock Springs</v>
          </cell>
          <cell r="G2083" t="str">
            <v>BU-900</v>
          </cell>
          <cell r="H2083" t="str">
            <v>CORPORATE DIVESTITURE</v>
          </cell>
          <cell r="I2083" t="str">
            <v>DIVESTED</v>
          </cell>
          <cell r="J2083" t="str">
            <v>DIVESTED DIVS NON DISCO OPS</v>
          </cell>
          <cell r="K2083" t="str">
            <v>CORPORATE</v>
          </cell>
          <cell r="L2083" t="str">
            <v>CORPORATE</v>
          </cell>
        </row>
        <row r="2084">
          <cell r="A2084" t="str">
            <v>AEE</v>
          </cell>
          <cell r="B2084" t="str">
            <v>AEE-10-A-WY-00O-050</v>
          </cell>
          <cell r="C2084">
            <v>465</v>
          </cell>
          <cell r="D2084">
            <v>7875</v>
          </cell>
          <cell r="F2084" t="str">
            <v>Westbank Sanitation</v>
          </cell>
          <cell r="G2084" t="str">
            <v>BU-900</v>
          </cell>
          <cell r="H2084" t="str">
            <v>CORPORATE DIVESTITURE</v>
          </cell>
          <cell r="I2084" t="str">
            <v>DIVESTED</v>
          </cell>
          <cell r="J2084" t="str">
            <v>DIVESTED DIVS NON DISCO OPS</v>
          </cell>
          <cell r="K2084" t="str">
            <v>CORPORATE</v>
          </cell>
          <cell r="L2084" t="str">
            <v>CORPORATE</v>
          </cell>
        </row>
        <row r="2085">
          <cell r="A2085" t="str">
            <v>D51</v>
          </cell>
          <cell r="B2085" t="str">
            <v>D51-10-A-TX-8ZO-050</v>
          </cell>
          <cell r="C2085">
            <v>496</v>
          </cell>
          <cell r="D2085">
            <v>7876</v>
          </cell>
          <cell r="F2085" t="str">
            <v>Dallas SGP</v>
          </cell>
          <cell r="G2085" t="str">
            <v>BU-900</v>
          </cell>
          <cell r="H2085" t="str">
            <v>CORPORATE DIVESTITURE</v>
          </cell>
          <cell r="I2085" t="str">
            <v>DIVESTED</v>
          </cell>
          <cell r="J2085" t="str">
            <v>DIVESTED DIVS NON DISCO OPS</v>
          </cell>
          <cell r="K2085" t="str">
            <v>CORPORATE</v>
          </cell>
          <cell r="L2085" t="str">
            <v>CORPORATE</v>
          </cell>
        </row>
        <row r="2086">
          <cell r="A2086" t="str">
            <v>E01</v>
          </cell>
          <cell r="B2086" t="str">
            <v>E01-10-A-TX-3PO-050</v>
          </cell>
          <cell r="C2086">
            <v>515</v>
          </cell>
          <cell r="D2086">
            <v>7877</v>
          </cell>
          <cell r="F2086" t="str">
            <v>Medical District Elimination</v>
          </cell>
          <cell r="G2086" t="str">
            <v>BU-900</v>
          </cell>
          <cell r="H2086" t="str">
            <v>CORPORATE DIVESTITURE</v>
          </cell>
          <cell r="I2086" t="str">
            <v>DIVESTED</v>
          </cell>
          <cell r="J2086" t="str">
            <v>DIVESTED DIVS NON DISCO OPS</v>
          </cell>
          <cell r="K2086" t="str">
            <v>CORPORATE</v>
          </cell>
          <cell r="L2086" t="str">
            <v>CORPORATE</v>
          </cell>
        </row>
        <row r="2087">
          <cell r="A2087" t="str">
            <v>E02</v>
          </cell>
          <cell r="B2087" t="str">
            <v>E02-10-A-TX-5AO-050</v>
          </cell>
          <cell r="C2087">
            <v>516</v>
          </cell>
          <cell r="D2087">
            <v>7878</v>
          </cell>
          <cell r="F2087" t="str">
            <v>BFGSI District Elimination Co.</v>
          </cell>
          <cell r="G2087" t="str">
            <v>BU-900</v>
          </cell>
          <cell r="H2087" t="str">
            <v>CORPORATE DIVESTITURE</v>
          </cell>
          <cell r="I2087" t="str">
            <v>DIVESTED</v>
          </cell>
          <cell r="J2087" t="str">
            <v>DIVESTED DIVS NON DISCO OPS</v>
          </cell>
          <cell r="K2087" t="str">
            <v>CORPORATE</v>
          </cell>
          <cell r="L2087" t="str">
            <v>CORPORATE</v>
          </cell>
        </row>
        <row r="2088">
          <cell r="A2088" t="str">
            <v>E03</v>
          </cell>
          <cell r="B2088" t="str">
            <v>E03-10-A-TX-3PO-050</v>
          </cell>
          <cell r="C2088">
            <v>517</v>
          </cell>
          <cell r="D2088">
            <v>7879</v>
          </cell>
          <cell r="F2088" t="str">
            <v>Divest District Elimination Co</v>
          </cell>
          <cell r="G2088" t="str">
            <v>BU-900</v>
          </cell>
          <cell r="H2088" t="str">
            <v>CORPORATE DIVESTITURE</v>
          </cell>
          <cell r="I2088" t="str">
            <v>DIVESTED</v>
          </cell>
          <cell r="J2088" t="str">
            <v>DIVESTED DIVS NON DISCO OPS</v>
          </cell>
          <cell r="K2088" t="str">
            <v>CORPORATE</v>
          </cell>
          <cell r="L2088" t="str">
            <v>CORPORATE</v>
          </cell>
        </row>
        <row r="2089">
          <cell r="A2089" t="str">
            <v>F36</v>
          </cell>
          <cell r="B2089" t="str">
            <v>F36-10-A-AL-7AO-050</v>
          </cell>
          <cell r="C2089">
            <v>576</v>
          </cell>
          <cell r="D2089">
            <v>7880</v>
          </cell>
          <cell r="F2089" t="str">
            <v>Brundidge Landfill</v>
          </cell>
          <cell r="G2089" t="str">
            <v>BU-900</v>
          </cell>
          <cell r="H2089" t="str">
            <v>CORPORATE DIVESTITURE</v>
          </cell>
          <cell r="I2089" t="str">
            <v>DIVESTED</v>
          </cell>
          <cell r="J2089" t="str">
            <v>DIVESTED DIVS NON DISCO OPS</v>
          </cell>
          <cell r="K2089" t="str">
            <v>CORPORATE</v>
          </cell>
          <cell r="L2089" t="str">
            <v>CORPORATE</v>
          </cell>
        </row>
        <row r="2090">
          <cell r="A2090" t="str">
            <v>F64</v>
          </cell>
          <cell r="B2090" t="str">
            <v>F64-10-A-MO-B4O-050</v>
          </cell>
          <cell r="C2090">
            <v>602</v>
          </cell>
          <cell r="D2090">
            <v>7881</v>
          </cell>
          <cell r="F2090" t="str">
            <v>SW (Tate's) Landfill</v>
          </cell>
          <cell r="G2090" t="str">
            <v>BU-900</v>
          </cell>
          <cell r="H2090" t="str">
            <v>CORPORATE DIVESTITURE</v>
          </cell>
          <cell r="I2090" t="str">
            <v>DIVESTED</v>
          </cell>
          <cell r="J2090" t="str">
            <v>DIVESTED DIVS NON DISCO OPS</v>
          </cell>
          <cell r="K2090" t="str">
            <v>CORPORATE</v>
          </cell>
          <cell r="L2090" t="str">
            <v>CORPORATE</v>
          </cell>
        </row>
        <row r="2091">
          <cell r="A2091" t="str">
            <v>R07</v>
          </cell>
          <cell r="B2091" t="str">
            <v>R07-10-A-TN-9BO-050</v>
          </cell>
          <cell r="C2091">
            <v>1270</v>
          </cell>
          <cell r="D2091">
            <v>7882</v>
          </cell>
          <cell r="F2091" t="str">
            <v>Knoxville Recylery</v>
          </cell>
          <cell r="G2091" t="str">
            <v>BU-900</v>
          </cell>
          <cell r="H2091" t="str">
            <v>CORPORATE DIVESTITURE</v>
          </cell>
          <cell r="I2091" t="str">
            <v>DIVESTED</v>
          </cell>
          <cell r="J2091" t="str">
            <v>DIVESTED DIVS NON DISCO OPS</v>
          </cell>
          <cell r="K2091" t="str">
            <v>CORPORATE</v>
          </cell>
          <cell r="L2091" t="str">
            <v>CORPORATE</v>
          </cell>
        </row>
        <row r="2092">
          <cell r="A2092" t="str">
            <v>R85</v>
          </cell>
          <cell r="B2092" t="str">
            <v>R85-10-A-IL-07O-050</v>
          </cell>
          <cell r="C2092">
            <v>1307</v>
          </cell>
          <cell r="D2092">
            <v>7883</v>
          </cell>
          <cell r="F2092" t="str">
            <v>Okaw Valley Recycling</v>
          </cell>
          <cell r="G2092" t="str">
            <v>BU-900</v>
          </cell>
          <cell r="H2092" t="str">
            <v>CORPORATE DIVESTITURE</v>
          </cell>
          <cell r="I2092" t="str">
            <v>DIVESTED</v>
          </cell>
          <cell r="J2092" t="str">
            <v>DIVESTED DIVS NON DISCO OPS</v>
          </cell>
          <cell r="K2092" t="str">
            <v>CORPORATE</v>
          </cell>
          <cell r="L2092" t="str">
            <v>CORPORATE</v>
          </cell>
        </row>
        <row r="2093">
          <cell r="A2093" t="str">
            <v>T33</v>
          </cell>
          <cell r="B2093" t="str">
            <v>T33-10-A-NY-6VO-050</v>
          </cell>
          <cell r="C2093">
            <v>1342</v>
          </cell>
          <cell r="D2093">
            <v>7884</v>
          </cell>
          <cell r="F2093" t="str">
            <v>Recycling Industries, Inc</v>
          </cell>
          <cell r="G2093" t="str">
            <v>BU-900</v>
          </cell>
          <cell r="H2093" t="str">
            <v>CORPORATE DIVESTITURE</v>
          </cell>
          <cell r="I2093" t="str">
            <v>DIVESTED</v>
          </cell>
          <cell r="J2093" t="str">
            <v>DIVESTED DIVS NON DISCO OPS</v>
          </cell>
          <cell r="K2093" t="str">
            <v>CORPORATE</v>
          </cell>
          <cell r="L2093" t="str">
            <v>CORPORATE</v>
          </cell>
        </row>
        <row r="2094">
          <cell r="A2094" t="str">
            <v>T40</v>
          </cell>
          <cell r="B2094" t="str">
            <v>T40-10-A-NY-13O-050</v>
          </cell>
          <cell r="C2094">
            <v>1347</v>
          </cell>
          <cell r="D2094">
            <v>7885</v>
          </cell>
          <cell r="F2094" t="str">
            <v>Mt Kisco Transfer Station</v>
          </cell>
          <cell r="G2094" t="str">
            <v>BU-900</v>
          </cell>
          <cell r="H2094" t="str">
            <v>CORPORATE DIVESTITURE</v>
          </cell>
          <cell r="I2094" t="str">
            <v>DIVESTED</v>
          </cell>
          <cell r="J2094" t="str">
            <v>DIVESTED DIVS NON DISCO OPS</v>
          </cell>
          <cell r="K2094" t="str">
            <v>CORPORATE</v>
          </cell>
          <cell r="L2094" t="str">
            <v>CORPORATE</v>
          </cell>
        </row>
        <row r="2095">
          <cell r="A2095" t="str">
            <v>T46</v>
          </cell>
          <cell r="B2095" t="str">
            <v>T46-10-A-NY-6XO-050</v>
          </cell>
          <cell r="C2095">
            <v>1349</v>
          </cell>
          <cell r="D2095">
            <v>7886</v>
          </cell>
          <cell r="F2095" t="str">
            <v>Metro Enviro Transfer</v>
          </cell>
          <cell r="G2095" t="str">
            <v>BU-900</v>
          </cell>
          <cell r="H2095" t="str">
            <v>CORPORATE DIVESTITURE</v>
          </cell>
          <cell r="I2095" t="str">
            <v>DIVESTED</v>
          </cell>
          <cell r="J2095" t="str">
            <v>DIVESTED DIVS NON DISCO OPS</v>
          </cell>
          <cell r="K2095" t="str">
            <v>CORPORATE</v>
          </cell>
          <cell r="L2095" t="str">
            <v>CORPORATE</v>
          </cell>
        </row>
        <row r="2096">
          <cell r="A2096" t="str">
            <v>U13</v>
          </cell>
          <cell r="B2096" t="str">
            <v>U13-10-A-NY-50O-050</v>
          </cell>
          <cell r="C2096">
            <v>1390</v>
          </cell>
          <cell r="D2096">
            <v>7887</v>
          </cell>
          <cell r="F2096" t="str">
            <v>Selas Transfer</v>
          </cell>
          <cell r="G2096" t="str">
            <v>BU-900</v>
          </cell>
          <cell r="H2096" t="str">
            <v>CORPORATE DIVESTITURE</v>
          </cell>
          <cell r="I2096" t="str">
            <v>DIVESTED</v>
          </cell>
          <cell r="J2096" t="str">
            <v>DIVESTED DIVS NON DISCO OPS</v>
          </cell>
          <cell r="K2096" t="str">
            <v>CORPORATE</v>
          </cell>
          <cell r="L2096" t="str">
            <v>CORPORATE</v>
          </cell>
        </row>
        <row r="2097">
          <cell r="A2097" t="str">
            <v>U17</v>
          </cell>
          <cell r="B2097" t="str">
            <v>U17-10-A-IL-07O-050</v>
          </cell>
          <cell r="C2097">
            <v>1392</v>
          </cell>
          <cell r="D2097">
            <v>7888</v>
          </cell>
          <cell r="F2097" t="str">
            <v>Herrin Transfer Station</v>
          </cell>
          <cell r="G2097" t="str">
            <v>BU-900</v>
          </cell>
          <cell r="H2097" t="str">
            <v>CORPORATE DIVESTITURE</v>
          </cell>
          <cell r="I2097" t="str">
            <v>DIVESTED</v>
          </cell>
          <cell r="J2097" t="str">
            <v>DIVESTED DIVS NON DISCO OPS</v>
          </cell>
          <cell r="K2097" t="str">
            <v>CORPORATE</v>
          </cell>
          <cell r="L2097" t="str">
            <v>CORPORATE</v>
          </cell>
        </row>
        <row r="2098">
          <cell r="A2098" t="str">
            <v>U25</v>
          </cell>
          <cell r="B2098" t="str">
            <v>U25-10-A-VA-9BO-050</v>
          </cell>
          <cell r="C2098">
            <v>1400</v>
          </cell>
          <cell r="D2098">
            <v>7889</v>
          </cell>
          <cell r="F2098" t="str">
            <v>Tidewater T/S</v>
          </cell>
          <cell r="G2098" t="str">
            <v>BU-900</v>
          </cell>
          <cell r="H2098" t="str">
            <v>CORPORATE DIVESTITURE</v>
          </cell>
          <cell r="I2098" t="str">
            <v>DIVESTED</v>
          </cell>
          <cell r="J2098" t="str">
            <v>DIVESTED DIVS NON DISCO OPS</v>
          </cell>
          <cell r="K2098" t="str">
            <v>CORPORATE</v>
          </cell>
          <cell r="L2098" t="str">
            <v>CORPORATE</v>
          </cell>
        </row>
        <row r="2099">
          <cell r="A2099" t="str">
            <v>U40</v>
          </cell>
          <cell r="B2099" t="str">
            <v>U40-10-A-IL-1ZO-050</v>
          </cell>
          <cell r="C2099">
            <v>1413</v>
          </cell>
          <cell r="D2099">
            <v>7890</v>
          </cell>
          <cell r="F2099" t="str">
            <v>City of Paris Transfer</v>
          </cell>
          <cell r="G2099" t="str">
            <v>BU-900</v>
          </cell>
          <cell r="H2099" t="str">
            <v>CORPORATE DIVESTITURE</v>
          </cell>
          <cell r="I2099" t="str">
            <v>DIVESTED</v>
          </cell>
          <cell r="J2099" t="str">
            <v>DIVESTED DIVS NON DISCO OPS</v>
          </cell>
          <cell r="K2099" t="str">
            <v>CORPORATE</v>
          </cell>
          <cell r="L2099" t="str">
            <v>CORPORATE</v>
          </cell>
        </row>
        <row r="2100">
          <cell r="A2100" t="str">
            <v>U44</v>
          </cell>
          <cell r="B2100" t="str">
            <v>U44-10-A-WY-3PO-050</v>
          </cell>
          <cell r="C2100">
            <v>1417</v>
          </cell>
          <cell r="D2100">
            <v>7891</v>
          </cell>
          <cell r="F2100" t="str">
            <v>Westbank Sanitation</v>
          </cell>
          <cell r="G2100" t="str">
            <v>BU-900</v>
          </cell>
          <cell r="H2100" t="str">
            <v>CORPORATE DIVESTITURE</v>
          </cell>
          <cell r="I2100" t="str">
            <v>DIVESTED</v>
          </cell>
          <cell r="J2100" t="str">
            <v>DIVESTED DIVS NON DISCO OPS</v>
          </cell>
          <cell r="K2100" t="str">
            <v>CORPORATE</v>
          </cell>
          <cell r="L2100" t="str">
            <v>CORPORATE</v>
          </cell>
        </row>
        <row r="2101">
          <cell r="A2101" t="str">
            <v>U46</v>
          </cell>
          <cell r="B2101" t="str">
            <v>U46-10-A-CO-3PO-050</v>
          </cell>
          <cell r="C2101">
            <v>1419</v>
          </cell>
          <cell r="D2101">
            <v>7892</v>
          </cell>
          <cell r="F2101" t="str">
            <v>Greeley Transfer Station</v>
          </cell>
          <cell r="G2101" t="str">
            <v>BU-900</v>
          </cell>
          <cell r="H2101" t="str">
            <v>CORPORATE DIVESTITURE</v>
          </cell>
          <cell r="I2101" t="str">
            <v>DIVESTED</v>
          </cell>
          <cell r="J2101" t="str">
            <v>DIVESTED DIVS NON DISCO OPS</v>
          </cell>
          <cell r="K2101" t="str">
            <v>CORPORATE</v>
          </cell>
          <cell r="L2101" t="str">
            <v>CORPORATE</v>
          </cell>
        </row>
        <row r="2102">
          <cell r="A2102" t="str">
            <v>U51</v>
          </cell>
          <cell r="B2102" t="str">
            <v>U51-10-A-KY-9BO-050</v>
          </cell>
          <cell r="C2102">
            <v>1424</v>
          </cell>
          <cell r="D2102">
            <v>7893</v>
          </cell>
          <cell r="F2102" t="str">
            <v>AW  Elizabethtown TS</v>
          </cell>
          <cell r="G2102" t="str">
            <v>BU-900</v>
          </cell>
          <cell r="H2102" t="str">
            <v>CORPORATE DIVESTITURE</v>
          </cell>
          <cell r="I2102" t="str">
            <v>DIVESTED</v>
          </cell>
          <cell r="J2102" t="str">
            <v>DIVESTED DIVS NON DISCO OPS</v>
          </cell>
          <cell r="K2102" t="str">
            <v>CORPORATE</v>
          </cell>
          <cell r="L2102" t="str">
            <v>CORPORATE</v>
          </cell>
        </row>
        <row r="2103">
          <cell r="A2103" t="str">
            <v>U57</v>
          </cell>
          <cell r="B2103" t="str">
            <v>U57-10-A-MO-06O-050</v>
          </cell>
          <cell r="C2103">
            <v>1430</v>
          </cell>
          <cell r="D2103">
            <v>7894</v>
          </cell>
          <cell r="F2103" t="str">
            <v>Harrisonville Transfer</v>
          </cell>
          <cell r="G2103" t="str">
            <v>BU-900</v>
          </cell>
          <cell r="H2103" t="str">
            <v>CORPORATE DIVESTITURE</v>
          </cell>
          <cell r="I2103" t="str">
            <v>DIVESTED</v>
          </cell>
          <cell r="J2103" t="str">
            <v>DIVESTED DIVS NON DISCO OPS</v>
          </cell>
          <cell r="K2103" t="str">
            <v>CORPORATE</v>
          </cell>
          <cell r="L2103" t="str">
            <v>CORPORATE</v>
          </cell>
        </row>
        <row r="2104">
          <cell r="A2104" t="str">
            <v>U69</v>
          </cell>
          <cell r="B2104" t="str">
            <v>U69-10-A-NY-5NO-050</v>
          </cell>
          <cell r="C2104">
            <v>1442</v>
          </cell>
          <cell r="D2104">
            <v>7895</v>
          </cell>
          <cell r="F2104" t="str">
            <v>Scott Ave C&amp;D T/S</v>
          </cell>
          <cell r="G2104" t="str">
            <v>BU-900</v>
          </cell>
          <cell r="H2104" t="str">
            <v>CORPORATE DIVESTITURE</v>
          </cell>
          <cell r="I2104" t="str">
            <v>DIVESTED</v>
          </cell>
          <cell r="J2104" t="str">
            <v>DIVESTED DIVS NON DISCO OPS</v>
          </cell>
          <cell r="K2104" t="str">
            <v>CORPORATE</v>
          </cell>
          <cell r="L2104" t="str">
            <v>CORPORATE</v>
          </cell>
        </row>
        <row r="2105">
          <cell r="A2105" t="str">
            <v>V09</v>
          </cell>
          <cell r="B2105" t="str">
            <v>V09-10-A-CT-3CO-050</v>
          </cell>
          <cell r="C2105">
            <v>1476</v>
          </cell>
          <cell r="D2105">
            <v>7896</v>
          </cell>
          <cell r="F2105" t="str">
            <v>Capital Recycling Brokerage</v>
          </cell>
          <cell r="G2105" t="str">
            <v>BU-900</v>
          </cell>
          <cell r="H2105" t="str">
            <v>CORPORATE DIVESTITURE</v>
          </cell>
          <cell r="I2105" t="str">
            <v>DIVESTED</v>
          </cell>
          <cell r="J2105" t="str">
            <v>DIVESTED DIVS NON DISCO OPS</v>
          </cell>
          <cell r="K2105" t="str">
            <v>CORPORATE</v>
          </cell>
          <cell r="L2105" t="str">
            <v>CORPORATE</v>
          </cell>
        </row>
        <row r="2106">
          <cell r="A2106" t="str">
            <v>V13</v>
          </cell>
          <cell r="B2106" t="str">
            <v>V13-10-A-NY-50O-050</v>
          </cell>
          <cell r="C2106">
            <v>1480</v>
          </cell>
          <cell r="D2106">
            <v>7897</v>
          </cell>
          <cell r="F2106" t="str">
            <v>Island Waste Services MRF</v>
          </cell>
          <cell r="G2106" t="str">
            <v>BU-900</v>
          </cell>
          <cell r="H2106" t="str">
            <v>CORPORATE DIVESTITURE</v>
          </cell>
          <cell r="I2106" t="str">
            <v>DIVESTED</v>
          </cell>
          <cell r="J2106" t="str">
            <v>DIVESTED DIVS NON DISCO OPS</v>
          </cell>
          <cell r="K2106" t="str">
            <v>CORPORATE</v>
          </cell>
          <cell r="L2106" t="str">
            <v>CORPORATE</v>
          </cell>
        </row>
        <row r="2107">
          <cell r="A2107" t="str">
            <v>Y27</v>
          </cell>
          <cell r="B2107" t="str">
            <v>Y27-10-A-IL-3PO-050</v>
          </cell>
          <cell r="C2107">
            <v>1895</v>
          </cell>
          <cell r="D2107">
            <v>7898</v>
          </cell>
          <cell r="F2107" t="str">
            <v>Spoon Ridge Landfill (Contra+)</v>
          </cell>
          <cell r="G2107" t="str">
            <v>BU-900</v>
          </cell>
          <cell r="H2107" t="str">
            <v>CORPORATE DIVESTITURE</v>
          </cell>
          <cell r="I2107" t="str">
            <v>DIVESTED</v>
          </cell>
          <cell r="J2107" t="str">
            <v>DIVESTED DIVS NON DISCO OPS</v>
          </cell>
          <cell r="K2107" t="str">
            <v>CORPORATE</v>
          </cell>
          <cell r="L2107" t="str">
            <v>CORPORATE</v>
          </cell>
        </row>
      </sheetData>
      <sheetData sheetId="12" refreshError="1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LOAD"/>
      <sheetName val="UPLOAD2"/>
      <sheetName val="FB165 Job"/>
      <sheetName val="IC Div Input"/>
      <sheetName val="IC Summary"/>
      <sheetName val="Reporting"/>
      <sheetName val="Labor Reconciliation"/>
      <sheetName val="SALES Auto-Populate Key"/>
      <sheetName val="OTHER Auto-Populate Key"/>
      <sheetName val="COM LOB Summary"/>
      <sheetName val="COM Svce Rev"/>
      <sheetName val="COM Svce Rev Sum"/>
      <sheetName val="COM Direct Labor"/>
      <sheetName val="COM Repairs &amp; Maint"/>
      <sheetName val="COM Int Growth"/>
      <sheetName val="IND LOB Summary"/>
      <sheetName val="IND Perm OS Rev"/>
      <sheetName val="IND Temp OS Rev"/>
      <sheetName val="IND Svce Rev Sum"/>
      <sheetName val="IND Int Growth"/>
      <sheetName val="IND Direct Labor"/>
      <sheetName val="IND Repairs &amp; Maint"/>
      <sheetName val="RES LOB Summary"/>
      <sheetName val="RES Svce Rev"/>
      <sheetName val="RES Svce Rev Sum"/>
      <sheetName val="RES Int Growth"/>
      <sheetName val="RES Direct Labor"/>
      <sheetName val="Allocs"/>
      <sheetName val="RES Repairs &amp; Maint"/>
      <sheetName val="COTH LOB Summary"/>
      <sheetName val="COTH Svce Rev"/>
      <sheetName val="COTH Int Growth"/>
      <sheetName val="COTH Direct Labor"/>
      <sheetName val="COTH Repairs &amp; Maint"/>
      <sheetName val="Risk"/>
      <sheetName val="2019 Risk Rates"/>
      <sheetName val="Risk Rates Bud"/>
      <sheetName val="Risk Rates Q4"/>
      <sheetName val="Disposal"/>
      <sheetName val="Sale of Mat'l"/>
      <sheetName val="Supervisory Labor"/>
      <sheetName val="Supr Benefits"/>
      <sheetName val="AM255"/>
      <sheetName val="Productivity Builder (optional)"/>
      <sheetName val="PASTE HEADCOUNT DATA (Optional)"/>
      <sheetName val="IC Disposal"/>
      <sheetName val="IC Rev"/>
      <sheetName val="IND Hauls"/>
      <sheetName val="4178A TS Direct Haul "/>
      <sheetName val="2018 P&amp;L"/>
    </sheetNames>
    <sheetDataSet>
      <sheetData sheetId="0">
        <row r="8">
          <cell r="G8">
            <v>2018</v>
          </cell>
          <cell r="N8">
            <v>2019</v>
          </cell>
          <cell r="AG8">
            <v>2017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>
            <v>1.3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 map"/>
      <sheetName val="IC subs rev map"/>
      <sheetName val="expenses map"/>
      <sheetName val="IC sub exp map"/>
      <sheetName val="GL09-REV"/>
      <sheetName val="GL09-ICREV"/>
      <sheetName val="GL09-EXP"/>
      <sheetName val="GL09-ICEXP"/>
      <sheetName val="lawson extra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2">
          <cell r="D2" t="str">
            <v>1100.0</v>
          </cell>
          <cell r="E2" t="str">
            <v>Ind Revenue/Route</v>
          </cell>
        </row>
        <row r="3">
          <cell r="D3" t="str">
            <v>1101.0</v>
          </cell>
          <cell r="E3" t="str">
            <v>Ind Revenue/Haul</v>
          </cell>
        </row>
        <row r="4">
          <cell r="D4" t="str">
            <v>1102.0</v>
          </cell>
          <cell r="E4" t="str">
            <v>Ind Net Revenue/Haul</v>
          </cell>
        </row>
        <row r="5">
          <cell r="D5" t="str">
            <v>1105.0</v>
          </cell>
          <cell r="E5" t="str">
            <v>Ind Recyc. Revenue/Ton</v>
          </cell>
        </row>
        <row r="6">
          <cell r="D6" t="str">
            <v>1110.0</v>
          </cell>
          <cell r="E6" t="str">
            <v>Ind Tons/Haul</v>
          </cell>
        </row>
        <row r="7">
          <cell r="D7" t="str">
            <v>1120.0</v>
          </cell>
          <cell r="E7" t="str">
            <v>Ind Hours/Haul</v>
          </cell>
        </row>
        <row r="8">
          <cell r="D8" t="str">
            <v>1121.0</v>
          </cell>
          <cell r="E8" t="str">
            <v>Ind Hauls/Day</v>
          </cell>
        </row>
        <row r="9">
          <cell r="D9" t="str">
            <v>1122.0</v>
          </cell>
          <cell r="E9" t="str">
            <v>Ind Routes/Day</v>
          </cell>
        </row>
        <row r="10">
          <cell r="D10" t="str">
            <v>1125.0</v>
          </cell>
          <cell r="E10" t="str">
            <v>Ind Hauls/Route/Day</v>
          </cell>
        </row>
        <row r="11">
          <cell r="D11" t="str">
            <v>1140.0</v>
          </cell>
          <cell r="E11" t="str">
            <v>Ind Truck Utilization</v>
          </cell>
        </row>
        <row r="12">
          <cell r="D12" t="str">
            <v>1150.0</v>
          </cell>
          <cell r="E12" t="str">
            <v>Ind Maint. Cost/Route</v>
          </cell>
        </row>
        <row r="13">
          <cell r="D13" t="str">
            <v>1200.0</v>
          </cell>
          <cell r="E13" t="str">
            <v>Com Revenue/Route</v>
          </cell>
        </row>
        <row r="14">
          <cell r="D14" t="str">
            <v>1201.0</v>
          </cell>
          <cell r="E14" t="str">
            <v>Com Revenue/Yards Srvd</v>
          </cell>
        </row>
        <row r="15">
          <cell r="D15" t="str">
            <v>1205.0</v>
          </cell>
          <cell r="E15" t="str">
            <v>Com Recyc. Revenue/Ton</v>
          </cell>
        </row>
        <row r="16">
          <cell r="D16" t="str">
            <v>1210.0</v>
          </cell>
          <cell r="E16" t="str">
            <v>Com Lbs/Yards Serviced</v>
          </cell>
        </row>
        <row r="17">
          <cell r="D17" t="str">
            <v>1220.0</v>
          </cell>
          <cell r="E17" t="str">
            <v>Com Yards Serviced/Hour</v>
          </cell>
        </row>
        <row r="18">
          <cell r="D18" t="str">
            <v>1221.0</v>
          </cell>
          <cell r="E18" t="str">
            <v>Com Yards Serviced/Day</v>
          </cell>
        </row>
        <row r="19">
          <cell r="D19" t="str">
            <v>1222.0</v>
          </cell>
          <cell r="E19" t="str">
            <v>Com Routes/Day</v>
          </cell>
        </row>
        <row r="20">
          <cell r="D20" t="str">
            <v>1225.0</v>
          </cell>
          <cell r="E20" t="str">
            <v>Com Yards Serv/Route/Day</v>
          </cell>
        </row>
        <row r="21">
          <cell r="D21" t="str">
            <v>1240.0</v>
          </cell>
          <cell r="E21" t="str">
            <v>Com Truck Utilization</v>
          </cell>
        </row>
        <row r="22">
          <cell r="D22" t="str">
            <v>1250.0</v>
          </cell>
          <cell r="E22" t="str">
            <v>Com Maint. Cost/Route</v>
          </cell>
        </row>
        <row r="23">
          <cell r="D23" t="str">
            <v>1300.0</v>
          </cell>
          <cell r="E23" t="str">
            <v>Resi Revenue/Route</v>
          </cell>
        </row>
        <row r="24">
          <cell r="D24" t="str">
            <v>1301.0</v>
          </cell>
          <cell r="E24" t="str">
            <v>Resi Revenue/Cust Billed</v>
          </cell>
        </row>
        <row r="25">
          <cell r="D25" t="str">
            <v>1305.0</v>
          </cell>
          <cell r="E25" t="str">
            <v>Resi Recyc. Revenue/Ton</v>
          </cell>
        </row>
        <row r="26">
          <cell r="D26" t="str">
            <v>1310.0</v>
          </cell>
          <cell r="E26" t="str">
            <v>Resi Lbs/Cust Serviced</v>
          </cell>
        </row>
        <row r="27">
          <cell r="D27" t="str">
            <v>1320.0</v>
          </cell>
          <cell r="E27" t="str">
            <v>Resi Cust Serviced/Hour</v>
          </cell>
        </row>
        <row r="28">
          <cell r="D28" t="str">
            <v>1321.0</v>
          </cell>
          <cell r="E28" t="str">
            <v>Resi Cust Serviced/Day</v>
          </cell>
        </row>
        <row r="29">
          <cell r="D29" t="str">
            <v>1322.0</v>
          </cell>
          <cell r="E29" t="str">
            <v>Resi Routes/Day</v>
          </cell>
        </row>
        <row r="30">
          <cell r="D30" t="str">
            <v>1325.0</v>
          </cell>
          <cell r="E30" t="str">
            <v>Resi Cust Serv/Route/Day</v>
          </cell>
        </row>
        <row r="31">
          <cell r="D31" t="str">
            <v>1340.0</v>
          </cell>
          <cell r="E31" t="str">
            <v>Resi Truck Utilization</v>
          </cell>
        </row>
        <row r="32">
          <cell r="D32" t="str">
            <v>1350.0</v>
          </cell>
          <cell r="E32" t="str">
            <v>Resi Maint. Cost/Route</v>
          </cell>
        </row>
        <row r="33">
          <cell r="D33" t="str">
            <v>6001.0</v>
          </cell>
          <cell r="E33" t="str">
            <v>LF Revenue/Ton</v>
          </cell>
        </row>
        <row r="34">
          <cell r="D34" t="str">
            <v>6002.0</v>
          </cell>
          <cell r="E34" t="str">
            <v>LF Revenue/External Ton</v>
          </cell>
        </row>
        <row r="35">
          <cell r="D35" t="str">
            <v>6003.0</v>
          </cell>
          <cell r="E35" t="str">
            <v>LF Revenue/Internal Ton</v>
          </cell>
        </row>
        <row r="36">
          <cell r="D36" t="str">
            <v>6005.0</v>
          </cell>
          <cell r="E36" t="str">
            <v>LF Recyc. Revenue/ton</v>
          </cell>
        </row>
        <row r="37">
          <cell r="D37" t="str">
            <v>6050.0</v>
          </cell>
          <cell r="E37" t="str">
            <v>LF UOC Rate-Closr/PostCl</v>
          </cell>
        </row>
        <row r="38">
          <cell r="D38" t="str">
            <v>6052.0</v>
          </cell>
          <cell r="E38" t="str">
            <v>LF UOC Rate-Depletion</v>
          </cell>
        </row>
        <row r="39">
          <cell r="D39" t="str">
            <v>6054.0</v>
          </cell>
          <cell r="E39" t="str">
            <v>LF UOC Rate-Amortization</v>
          </cell>
        </row>
        <row r="40">
          <cell r="D40" t="str">
            <v>6201.0</v>
          </cell>
          <cell r="E40" t="str">
            <v>TS Revenue/Ton</v>
          </cell>
        </row>
        <row r="41">
          <cell r="D41" t="str">
            <v>6202.0</v>
          </cell>
          <cell r="E41" t="str">
            <v>TS Revenue/External Ton</v>
          </cell>
        </row>
        <row r="42">
          <cell r="D42" t="str">
            <v>6203.0</v>
          </cell>
          <cell r="E42" t="str">
            <v>TS Revenue/Internal Ton</v>
          </cell>
        </row>
        <row r="43">
          <cell r="D43" t="str">
            <v>6205.0</v>
          </cell>
          <cell r="E43" t="str">
            <v>TS Recyc. Revenue/Ton</v>
          </cell>
        </row>
        <row r="44">
          <cell r="D44" t="str">
            <v>6401.0</v>
          </cell>
          <cell r="E44" t="str">
            <v>Recyclables Revenue/Ton</v>
          </cell>
        </row>
        <row r="45">
          <cell r="D45" t="str">
            <v>1103.0</v>
          </cell>
          <cell r="E45" t="str">
            <v>Ind Rev/Haul Perm</v>
          </cell>
        </row>
        <row r="46">
          <cell r="D46" t="str">
            <v>1104.0</v>
          </cell>
          <cell r="E46" t="str">
            <v>Ind Rev/Haul Temp</v>
          </cell>
        </row>
        <row r="47">
          <cell r="D47" t="str">
            <v>301900.0</v>
          </cell>
          <cell r="E47" t="str">
            <v>COth Default O/S</v>
          </cell>
        </row>
        <row r="48">
          <cell r="D48" t="str">
            <v>301920.0</v>
          </cell>
          <cell r="E48" t="str">
            <v>COth Recyc Default O/S</v>
          </cell>
        </row>
        <row r="49">
          <cell r="D49" t="str">
            <v>301950.0</v>
          </cell>
          <cell r="E49" t="str">
            <v>COth Subcntrct O/S</v>
          </cell>
        </row>
        <row r="50">
          <cell r="D50" t="str">
            <v>301955.0</v>
          </cell>
          <cell r="E50" t="str">
            <v>COth Toilets O/S</v>
          </cell>
        </row>
        <row r="51">
          <cell r="D51" t="str">
            <v>301958.0</v>
          </cell>
          <cell r="E51" t="str">
            <v>COth Medical O/S</v>
          </cell>
        </row>
        <row r="52">
          <cell r="D52" t="str">
            <v>301960.0</v>
          </cell>
          <cell r="E52" t="str">
            <v>COth SOM- OCC O/S</v>
          </cell>
        </row>
        <row r="53">
          <cell r="D53" t="str">
            <v>301961.0</v>
          </cell>
          <cell r="E53" t="str">
            <v>COth SOM-ONP O/S</v>
          </cell>
        </row>
        <row r="54">
          <cell r="D54" t="str">
            <v>301968.0</v>
          </cell>
          <cell r="E54" t="str">
            <v>COth SOM-Othr O/S</v>
          </cell>
        </row>
        <row r="55">
          <cell r="D55" t="str">
            <v>301968.20</v>
          </cell>
          <cell r="E55" t="str">
            <v>COth SOM-Paper O/S</v>
          </cell>
        </row>
        <row r="56">
          <cell r="D56" t="str">
            <v>301968.21</v>
          </cell>
          <cell r="E56" t="str">
            <v>COth SOM-Plastic O/S</v>
          </cell>
        </row>
        <row r="57">
          <cell r="D57" t="str">
            <v>301968.22</v>
          </cell>
          <cell r="E57" t="str">
            <v>COth SOM-Aluminum O/S</v>
          </cell>
        </row>
        <row r="58">
          <cell r="D58" t="str">
            <v>301968.23</v>
          </cell>
          <cell r="E58" t="str">
            <v>COth SOM-Tin O/S</v>
          </cell>
        </row>
        <row r="59">
          <cell r="D59" t="str">
            <v>301968.24</v>
          </cell>
          <cell r="E59" t="str">
            <v>COth SOM-Metal O/S</v>
          </cell>
        </row>
        <row r="60">
          <cell r="D60" t="str">
            <v>301968.25</v>
          </cell>
          <cell r="E60" t="str">
            <v>COth SOM-Glass O/S</v>
          </cell>
        </row>
        <row r="61">
          <cell r="D61" t="str">
            <v>301968.26</v>
          </cell>
          <cell r="E61" t="str">
            <v>COth SOM-Organics O/S</v>
          </cell>
        </row>
        <row r="62">
          <cell r="D62" t="str">
            <v>301968.27</v>
          </cell>
          <cell r="E62" t="str">
            <v>COth SOM-Other O/S</v>
          </cell>
        </row>
        <row r="63">
          <cell r="D63" t="str">
            <v>301969.0</v>
          </cell>
          <cell r="E63" t="str">
            <v>COth SOM-Legacy O/S</v>
          </cell>
        </row>
        <row r="64">
          <cell r="D64" t="str">
            <v>301990.0</v>
          </cell>
          <cell r="E64" t="str">
            <v>COth FF Pass Thrgh O/S</v>
          </cell>
        </row>
        <row r="65">
          <cell r="D65" t="str">
            <v>301995.0</v>
          </cell>
          <cell r="E65" t="str">
            <v>COth Env Fee O/S</v>
          </cell>
        </row>
        <row r="66">
          <cell r="D66" t="str">
            <v>301996.0</v>
          </cell>
          <cell r="E66" t="str">
            <v>COth Fuel Fee O/S</v>
          </cell>
        </row>
        <row r="67">
          <cell r="D67" t="str">
            <v>301997.0</v>
          </cell>
          <cell r="E67" t="str">
            <v>COth Resale-NwAssets O/S</v>
          </cell>
        </row>
        <row r="68">
          <cell r="D68" t="str">
            <v>301998.0</v>
          </cell>
          <cell r="E68" t="str">
            <v>COth Donated Services</v>
          </cell>
        </row>
        <row r="69">
          <cell r="D69" t="str">
            <v>301999.0</v>
          </cell>
          <cell r="E69" t="str">
            <v>COth Other O/S</v>
          </cell>
        </row>
        <row r="70">
          <cell r="D70" t="str">
            <v>311900.0</v>
          </cell>
          <cell r="E70" t="str">
            <v>COth Default I/C</v>
          </cell>
        </row>
        <row r="71">
          <cell r="D71" t="str">
            <v>311920.0</v>
          </cell>
          <cell r="E71" t="str">
            <v>COth Recyle Default I/C</v>
          </cell>
        </row>
        <row r="72">
          <cell r="D72" t="str">
            <v>311950.0</v>
          </cell>
          <cell r="E72" t="str">
            <v>COth Subcntrct I/C</v>
          </cell>
        </row>
        <row r="73">
          <cell r="D73" t="str">
            <v>311955.0</v>
          </cell>
          <cell r="E73" t="str">
            <v>COth Toilets I/C</v>
          </cell>
        </row>
        <row r="74">
          <cell r="D74" t="str">
            <v>311958.0</v>
          </cell>
          <cell r="E74" t="str">
            <v>COth Medical I/C</v>
          </cell>
        </row>
        <row r="75">
          <cell r="D75" t="str">
            <v>311960.0</v>
          </cell>
          <cell r="E75" t="str">
            <v>COth SOM-OCC  I/C</v>
          </cell>
        </row>
        <row r="76">
          <cell r="D76" t="str">
            <v>311961.0</v>
          </cell>
          <cell r="E76" t="str">
            <v>COth SOM-ONP I/C</v>
          </cell>
        </row>
        <row r="77">
          <cell r="D77" t="str">
            <v>311968.0</v>
          </cell>
          <cell r="E77" t="str">
            <v>COth SOM-Other I/C</v>
          </cell>
        </row>
        <row r="78">
          <cell r="D78" t="str">
            <v>311968.20</v>
          </cell>
          <cell r="E78" t="str">
            <v>COth SOM-Paper I/C</v>
          </cell>
        </row>
        <row r="79">
          <cell r="D79" t="str">
            <v>311968.21</v>
          </cell>
          <cell r="E79" t="str">
            <v>COth SOM-Plastic I/C</v>
          </cell>
        </row>
        <row r="80">
          <cell r="D80" t="str">
            <v>311968.22</v>
          </cell>
          <cell r="E80" t="str">
            <v>COth SOM-Aluminum I/C</v>
          </cell>
        </row>
        <row r="81">
          <cell r="D81" t="str">
            <v>311968.23</v>
          </cell>
          <cell r="E81" t="str">
            <v>COth SOM-Tin I/C</v>
          </cell>
        </row>
        <row r="82">
          <cell r="D82" t="str">
            <v>311968.24</v>
          </cell>
          <cell r="E82" t="str">
            <v>COth SOM-Metal I/C</v>
          </cell>
        </row>
        <row r="83">
          <cell r="D83" t="str">
            <v>311968.25</v>
          </cell>
          <cell r="E83" t="str">
            <v>COth SOM-Glass I/C</v>
          </cell>
        </row>
        <row r="84">
          <cell r="D84" t="str">
            <v>311968.26</v>
          </cell>
          <cell r="E84" t="str">
            <v>COth SOM-Organics I/C</v>
          </cell>
        </row>
        <row r="85">
          <cell r="D85" t="str">
            <v>311968.27</v>
          </cell>
          <cell r="E85" t="str">
            <v>COth SOM-Other  I/C</v>
          </cell>
        </row>
        <row r="86">
          <cell r="D86" t="str">
            <v>311969.0</v>
          </cell>
          <cell r="E86" t="str">
            <v>COth SOM-Legacy I/C</v>
          </cell>
        </row>
        <row r="87">
          <cell r="D87" t="str">
            <v>311998.0</v>
          </cell>
          <cell r="E87" t="str">
            <v>COth Other Rev Legacy I/C</v>
          </cell>
        </row>
        <row r="88">
          <cell r="D88" t="str">
            <v>311999.0</v>
          </cell>
          <cell r="E88" t="str">
            <v>COth Other Inter/C</v>
          </cell>
        </row>
        <row r="89">
          <cell r="D89" t="str">
            <v>321900.0</v>
          </cell>
          <cell r="E89" t="str">
            <v>COth Default I/D</v>
          </cell>
        </row>
        <row r="90">
          <cell r="D90" t="str">
            <v>321950.0</v>
          </cell>
          <cell r="E90" t="str">
            <v>COther Subcontract I/D</v>
          </cell>
        </row>
        <row r="91">
          <cell r="D91" t="str">
            <v>321960.0</v>
          </cell>
          <cell r="E91" t="str">
            <v>COth SOM-OCC I/D</v>
          </cell>
        </row>
        <row r="92">
          <cell r="D92" t="str">
            <v>321961.0</v>
          </cell>
          <cell r="E92" t="str">
            <v>COth SOM-ONP I/D</v>
          </cell>
        </row>
        <row r="93">
          <cell r="D93" t="str">
            <v>321968.0</v>
          </cell>
          <cell r="E93" t="str">
            <v>COth SOM-Other I/D</v>
          </cell>
        </row>
        <row r="94">
          <cell r="D94" t="str">
            <v>321968.20</v>
          </cell>
          <cell r="E94" t="str">
            <v>COth SOM-Paper I/D</v>
          </cell>
        </row>
        <row r="95">
          <cell r="D95" t="str">
            <v>321968.21</v>
          </cell>
          <cell r="E95" t="str">
            <v>COth SOM-Plastic I/D</v>
          </cell>
        </row>
        <row r="96">
          <cell r="D96" t="str">
            <v>321968.22</v>
          </cell>
          <cell r="E96" t="str">
            <v>COth SOM-Aluminum I/D</v>
          </cell>
        </row>
        <row r="97">
          <cell r="D97" t="str">
            <v>321968.23</v>
          </cell>
          <cell r="E97" t="str">
            <v>COth SOM-Tin I/D</v>
          </cell>
        </row>
        <row r="98">
          <cell r="D98" t="str">
            <v>321968.24</v>
          </cell>
          <cell r="E98" t="str">
            <v>COth SOM-Metal I/D</v>
          </cell>
        </row>
        <row r="99">
          <cell r="D99" t="str">
            <v>321968.25</v>
          </cell>
          <cell r="E99" t="str">
            <v>COth SOM-Glass I/D</v>
          </cell>
        </row>
        <row r="100">
          <cell r="D100" t="str">
            <v>321968.26</v>
          </cell>
          <cell r="E100" t="str">
            <v>Coll SOM-Organics I/D</v>
          </cell>
        </row>
        <row r="101">
          <cell r="D101" t="str">
            <v>321968.27</v>
          </cell>
          <cell r="E101" t="str">
            <v>Coll SOM-Other I/D</v>
          </cell>
        </row>
        <row r="102">
          <cell r="D102" t="str">
            <v>321999.0</v>
          </cell>
          <cell r="E102" t="str">
            <v>COth Other Rev I/D</v>
          </cell>
        </row>
        <row r="103">
          <cell r="D103" t="str">
            <v>81400.0</v>
          </cell>
          <cell r="E103" t="str">
            <v>Coll Other Drivers</v>
          </cell>
        </row>
        <row r="104">
          <cell r="D104" t="str">
            <v>81401.0</v>
          </cell>
          <cell r="E104" t="str">
            <v>Coll Other Helpers</v>
          </cell>
        </row>
        <row r="105">
          <cell r="D105" t="str">
            <v>401990.0</v>
          </cell>
          <cell r="E105" t="str">
            <v>COth FF Non Pass Thrgh O/S</v>
          </cell>
        </row>
        <row r="106">
          <cell r="D106" t="str">
            <v>401997.0</v>
          </cell>
          <cell r="E106" t="str">
            <v>COth COGS Rsle NewAssts O/S</v>
          </cell>
        </row>
        <row r="107">
          <cell r="D107" t="str">
            <v>401999.0</v>
          </cell>
          <cell r="E107" t="str">
            <v>COth COGS Other O/S</v>
          </cell>
        </row>
        <row r="108">
          <cell r="D108" t="str">
            <v>411999.0</v>
          </cell>
          <cell r="E108" t="str">
            <v>COth COGS Other I/C</v>
          </cell>
        </row>
        <row r="109">
          <cell r="D109" t="str">
            <v>421999.0</v>
          </cell>
          <cell r="E109" t="str">
            <v>Coll Oth COGS Other Intra/D</v>
          </cell>
        </row>
        <row r="110">
          <cell r="D110" t="str">
            <v>401900.0</v>
          </cell>
          <cell r="E110" t="str">
            <v>COth Disposal O/S</v>
          </cell>
        </row>
        <row r="111">
          <cell r="D111" t="str">
            <v>401955.0</v>
          </cell>
          <cell r="E111" t="str">
            <v>COth Disposal Toilets O/S</v>
          </cell>
        </row>
        <row r="112">
          <cell r="D112" t="str">
            <v>401958.0</v>
          </cell>
          <cell r="E112" t="str">
            <v>COth Disposal Med Waste O/S</v>
          </cell>
        </row>
        <row r="113">
          <cell r="D113" t="str">
            <v>411900.0</v>
          </cell>
          <cell r="E113" t="str">
            <v>COth Disposal-Default I/C</v>
          </cell>
        </row>
        <row r="114">
          <cell r="D114" t="str">
            <v>411955.0</v>
          </cell>
          <cell r="E114" t="str">
            <v>COth Disposal-Toilets I/C</v>
          </cell>
        </row>
        <row r="115">
          <cell r="D115" t="str">
            <v>411958.0</v>
          </cell>
          <cell r="E115" t="str">
            <v>COth Disposal-Med Waste I/C</v>
          </cell>
        </row>
        <row r="116">
          <cell r="D116" t="str">
            <v>421900.0</v>
          </cell>
          <cell r="E116" t="str">
            <v>Coll Oth Disp Intra/D Default</v>
          </cell>
        </row>
        <row r="117">
          <cell r="D117" t="str">
            <v>421955.0</v>
          </cell>
          <cell r="E117" t="str">
            <v>Coll Oth Disp Intra/D Toilets</v>
          </cell>
        </row>
        <row r="118">
          <cell r="D118" t="str">
            <v>421958.0</v>
          </cell>
          <cell r="E118" t="str">
            <v>Coll Oth Disp Intra/D Med Wste</v>
          </cell>
        </row>
        <row r="119">
          <cell r="D119" t="str">
            <v>401960.0</v>
          </cell>
          <cell r="E119" t="str">
            <v>COth COGS Rec-OCC O/S</v>
          </cell>
        </row>
        <row r="120">
          <cell r="D120" t="str">
            <v>411960.0</v>
          </cell>
          <cell r="E120" t="str">
            <v>COth COGS Rec-OCC I/C</v>
          </cell>
        </row>
        <row r="121">
          <cell r="D121" t="str">
            <v>421960.0</v>
          </cell>
          <cell r="E121" t="str">
            <v>Coll Oth COGS Rec-OCC Intra/D</v>
          </cell>
        </row>
        <row r="122">
          <cell r="D122" t="str">
            <v>401961.0</v>
          </cell>
          <cell r="E122" t="str">
            <v>COth COGS Rec-ONP O/S</v>
          </cell>
        </row>
        <row r="123">
          <cell r="D123" t="str">
            <v>411961.0</v>
          </cell>
          <cell r="E123" t="str">
            <v>COth COGS Rec-ONP I/C</v>
          </cell>
        </row>
        <row r="124">
          <cell r="D124" t="str">
            <v>421961.0</v>
          </cell>
          <cell r="E124" t="str">
            <v>Coll Oth COGS Rec-ONP Intra/D</v>
          </cell>
        </row>
        <row r="125">
          <cell r="D125" t="str">
            <v>401968.0</v>
          </cell>
          <cell r="E125" t="str">
            <v>COth COGS Rec-Other O/S</v>
          </cell>
        </row>
        <row r="126">
          <cell r="D126" t="str">
            <v>401968.20</v>
          </cell>
          <cell r="E126" t="str">
            <v>COth COGS Rec Paper O/S</v>
          </cell>
        </row>
        <row r="127">
          <cell r="D127" t="str">
            <v>401968.21</v>
          </cell>
          <cell r="E127" t="str">
            <v>COth COGS Rec Plastic O/S</v>
          </cell>
        </row>
        <row r="128">
          <cell r="D128" t="str">
            <v>401968.22</v>
          </cell>
          <cell r="E128" t="str">
            <v>COth COGS Rec Aluminum O/S</v>
          </cell>
        </row>
        <row r="129">
          <cell r="D129" t="str">
            <v>401968.23</v>
          </cell>
          <cell r="E129" t="str">
            <v>COth COGS Rec Tin O/S</v>
          </cell>
        </row>
        <row r="130">
          <cell r="D130" t="str">
            <v>401968.24</v>
          </cell>
          <cell r="E130" t="str">
            <v>COth COGS Rec Metal O/S</v>
          </cell>
        </row>
        <row r="131">
          <cell r="D131" t="str">
            <v>401968.25</v>
          </cell>
          <cell r="E131" t="str">
            <v>COth COGS Rec Glass O/S</v>
          </cell>
        </row>
        <row r="132">
          <cell r="D132" t="str">
            <v>401968.26</v>
          </cell>
          <cell r="E132" t="str">
            <v>COth CoGS Rec Organics O/S</v>
          </cell>
        </row>
        <row r="133">
          <cell r="D133" t="str">
            <v>401968.27</v>
          </cell>
          <cell r="E133" t="str">
            <v>COth COGS Rec Other O/S</v>
          </cell>
        </row>
        <row r="134">
          <cell r="D134" t="str">
            <v>401968.29</v>
          </cell>
          <cell r="E134" t="str">
            <v>COth COGS - Inactive</v>
          </cell>
        </row>
        <row r="135">
          <cell r="D135" t="str">
            <v>401969.0</v>
          </cell>
          <cell r="E135" t="str">
            <v>COth COGS-Legacy Rec O/S</v>
          </cell>
        </row>
        <row r="136">
          <cell r="D136" t="str">
            <v>411968.0</v>
          </cell>
          <cell r="E136" t="str">
            <v>COth COGS Rec-Other I/C</v>
          </cell>
        </row>
        <row r="137">
          <cell r="D137" t="str">
            <v>411968.20</v>
          </cell>
          <cell r="E137" t="str">
            <v>COth COGS Rec Paper I/C</v>
          </cell>
        </row>
        <row r="138">
          <cell r="D138" t="str">
            <v>411968.21</v>
          </cell>
          <cell r="E138" t="str">
            <v>COth COGS Rec Plastic I/C</v>
          </cell>
        </row>
        <row r="139">
          <cell r="D139" t="str">
            <v>411968.22</v>
          </cell>
          <cell r="E139" t="str">
            <v>COth COGS Rec Alum I/C</v>
          </cell>
        </row>
        <row r="140">
          <cell r="D140" t="str">
            <v>411968.23</v>
          </cell>
          <cell r="E140" t="str">
            <v>COth COGS Rec Tin I/C</v>
          </cell>
        </row>
        <row r="141">
          <cell r="D141" t="str">
            <v>411968.24</v>
          </cell>
          <cell r="E141" t="str">
            <v>COth COGS Rec Metal I/C</v>
          </cell>
        </row>
        <row r="142">
          <cell r="D142" t="str">
            <v>411968.25</v>
          </cell>
          <cell r="E142" t="str">
            <v>COth COGS Rec Glass I/C</v>
          </cell>
        </row>
        <row r="143">
          <cell r="D143" t="str">
            <v>411968.26</v>
          </cell>
          <cell r="E143" t="str">
            <v>COth COGS Rec Organics I/C</v>
          </cell>
        </row>
        <row r="144">
          <cell r="D144" t="str">
            <v>411968.27</v>
          </cell>
          <cell r="E144" t="str">
            <v>COth COGS Rec Other I/C</v>
          </cell>
        </row>
        <row r="145">
          <cell r="D145" t="str">
            <v>411969.0</v>
          </cell>
          <cell r="E145" t="str">
            <v>COth COGS Rec-Legacy I/C</v>
          </cell>
        </row>
        <row r="146">
          <cell r="D146" t="str">
            <v>421968.0</v>
          </cell>
          <cell r="E146" t="str">
            <v>Coll Oth COGS Rec-Oth Intra/D</v>
          </cell>
        </row>
        <row r="147">
          <cell r="D147" t="str">
            <v>421968.20</v>
          </cell>
          <cell r="E147" t="str">
            <v>Coll Oth CGS Rec Intra/D Paper</v>
          </cell>
        </row>
        <row r="148">
          <cell r="D148" t="str">
            <v>421968.21</v>
          </cell>
          <cell r="E148" t="str">
            <v>Coll Oth CGS Rec Intra/D Plstc</v>
          </cell>
        </row>
        <row r="149">
          <cell r="D149" t="str">
            <v>421968.22</v>
          </cell>
          <cell r="E149" t="str">
            <v>Coll Oth CGS Rec Intra/D Alum</v>
          </cell>
        </row>
        <row r="150">
          <cell r="D150" t="str">
            <v>421968.23</v>
          </cell>
          <cell r="E150" t="str">
            <v>Coll Oth CGS Rec Intra/D Tin</v>
          </cell>
        </row>
        <row r="151">
          <cell r="D151" t="str">
            <v>421968.24</v>
          </cell>
          <cell r="E151" t="str">
            <v>Coll Oth CGS Rec Intra/D Metl</v>
          </cell>
        </row>
        <row r="152">
          <cell r="D152" t="str">
            <v>421968.25</v>
          </cell>
          <cell r="E152" t="str">
            <v>Coll Oth CGS Rec Intra/D Glas</v>
          </cell>
        </row>
        <row r="153">
          <cell r="D153" t="str">
            <v>421968.26</v>
          </cell>
          <cell r="E153" t="str">
            <v>Coll Oth CGS Rec Intra/D Orgnc</v>
          </cell>
        </row>
        <row r="154">
          <cell r="D154" t="str">
            <v>421968.27</v>
          </cell>
          <cell r="E154" t="str">
            <v>Coll Oth CGS Rec Intra/D Othr</v>
          </cell>
        </row>
        <row r="155">
          <cell r="D155" t="str">
            <v>401992.0</v>
          </cell>
          <cell r="E155" t="str">
            <v>COth Subcontract Haul O/S</v>
          </cell>
        </row>
        <row r="156">
          <cell r="D156" t="str">
            <v>411992.0</v>
          </cell>
          <cell r="E156" t="str">
            <v>COth Subcontract Haul I/C</v>
          </cell>
        </row>
        <row r="157">
          <cell r="D157" t="str">
            <v>421992.0</v>
          </cell>
          <cell r="E157" t="str">
            <v>Coll Othr Subcontract Haul I/D</v>
          </cell>
        </row>
        <row r="158">
          <cell r="D158" t="str">
            <v>19200.0</v>
          </cell>
          <cell r="E158" t="str">
            <v>COth-Disposal Tns O/S</v>
          </cell>
        </row>
        <row r="159">
          <cell r="D159" t="str">
            <v>19201.0</v>
          </cell>
          <cell r="E159" t="str">
            <v>COth-Disposal Tns I/C</v>
          </cell>
        </row>
        <row r="160">
          <cell r="D160" t="str">
            <v>19350.0</v>
          </cell>
          <cell r="E160" t="str">
            <v>COth-OCC Tns O/S</v>
          </cell>
        </row>
        <row r="161">
          <cell r="D161" t="str">
            <v>19351.0</v>
          </cell>
          <cell r="E161" t="str">
            <v>COth-OCC Tns I/C</v>
          </cell>
        </row>
        <row r="162">
          <cell r="D162" t="str">
            <v>19352.0</v>
          </cell>
          <cell r="E162" t="str">
            <v>COth-ONP Tns O/S</v>
          </cell>
        </row>
        <row r="163">
          <cell r="D163" t="str">
            <v>19353.0</v>
          </cell>
          <cell r="E163" t="str">
            <v>COth-ONP Tns I/C</v>
          </cell>
        </row>
        <row r="164">
          <cell r="D164" t="str">
            <v>19398.0</v>
          </cell>
          <cell r="E164" t="str">
            <v>COth-Recyl Oth Tns O/S</v>
          </cell>
        </row>
        <row r="165">
          <cell r="D165" t="str">
            <v>19399.0</v>
          </cell>
          <cell r="E165" t="str">
            <v>COth-Recyl Oth Tns I/C</v>
          </cell>
        </row>
        <row r="166">
          <cell r="D166" t="str">
            <v>19500.0</v>
          </cell>
          <cell r="E166" t="str">
            <v>COth-Net Rate Increase</v>
          </cell>
        </row>
        <row r="167">
          <cell r="D167" t="str">
            <v>19501.0</v>
          </cell>
          <cell r="E167" t="str">
            <v>COth-Fuel Rate Increase</v>
          </cell>
        </row>
        <row r="168">
          <cell r="D168" t="str">
            <v>19502.0</v>
          </cell>
          <cell r="E168" t="str">
            <v>COth-Env Rate Increase</v>
          </cell>
        </row>
        <row r="169">
          <cell r="D169" t="str">
            <v>19530.0</v>
          </cell>
          <cell r="E169" t="str">
            <v>COth-New Business Rev</v>
          </cell>
        </row>
        <row r="170">
          <cell r="D170" t="str">
            <v>19535.0</v>
          </cell>
          <cell r="E170" t="str">
            <v>COth-New Business Units</v>
          </cell>
        </row>
        <row r="171">
          <cell r="D171" t="str">
            <v>19540.0</v>
          </cell>
          <cell r="E171" t="str">
            <v>COth-Lost Business Rev</v>
          </cell>
        </row>
        <row r="172">
          <cell r="D172" t="str">
            <v>19545.0</v>
          </cell>
          <cell r="E172" t="str">
            <v>COth-Lost Business Units</v>
          </cell>
        </row>
        <row r="173">
          <cell r="D173" t="str">
            <v>19547.0</v>
          </cell>
          <cell r="E173" t="str">
            <v>COth-Inc/(Dec) Exist Rev</v>
          </cell>
        </row>
        <row r="174">
          <cell r="D174" t="str">
            <v>19549.0</v>
          </cell>
          <cell r="E174" t="str">
            <v>COth-Inc/(Dec) Exist Units</v>
          </cell>
        </row>
        <row r="175">
          <cell r="D175" t="str">
            <v>19550.0</v>
          </cell>
          <cell r="E175" t="str">
            <v>COth-Franchise Busin Rev</v>
          </cell>
        </row>
        <row r="176">
          <cell r="D176" t="str">
            <v>19555.0</v>
          </cell>
          <cell r="E176" t="str">
            <v>COth-Franchise Busin Units</v>
          </cell>
        </row>
        <row r="177">
          <cell r="D177" t="str">
            <v>19560.0</v>
          </cell>
          <cell r="E177" t="str">
            <v>COth-New Temp Rev</v>
          </cell>
        </row>
        <row r="178">
          <cell r="D178" t="str">
            <v>19565.0</v>
          </cell>
          <cell r="E178" t="str">
            <v>COth-New Temp Units</v>
          </cell>
        </row>
        <row r="179">
          <cell r="D179" t="str">
            <v>19570.0</v>
          </cell>
          <cell r="E179" t="str">
            <v>COth-Season inc/(dec) Rev</v>
          </cell>
        </row>
        <row r="180">
          <cell r="D180" t="str">
            <v>19575.0</v>
          </cell>
          <cell r="E180" t="str">
            <v>COth-Season inc/(dec) Unit</v>
          </cell>
        </row>
        <row r="181">
          <cell r="D181" t="str">
            <v>19525.0</v>
          </cell>
          <cell r="E181" t="str">
            <v>Inactive1</v>
          </cell>
        </row>
        <row r="182">
          <cell r="D182" t="str">
            <v>19001.0</v>
          </cell>
          <cell r="E182" t="str">
            <v>COTH-Key Statistic</v>
          </cell>
        </row>
        <row r="183">
          <cell r="D183" t="str">
            <v>19003.0</v>
          </cell>
          <cell r="E183" t="str">
            <v>COTH-Driver Hours</v>
          </cell>
        </row>
        <row r="184">
          <cell r="D184" t="str">
            <v>19004.0</v>
          </cell>
          <cell r="E184" t="str">
            <v>COTH-Helper Hours</v>
          </cell>
        </row>
        <row r="185">
          <cell r="D185" t="str">
            <v>19012.0</v>
          </cell>
          <cell r="E185" t="str">
            <v>COTH-Engine Hours</v>
          </cell>
        </row>
        <row r="186">
          <cell r="D186" t="str">
            <v>19100.0</v>
          </cell>
          <cell r="E186" t="str">
            <v>COTH-Trucks/Roll-Off</v>
          </cell>
        </row>
        <row r="187">
          <cell r="D187" t="str">
            <v>19122.0</v>
          </cell>
          <cell r="E187" t="str">
            <v>COTH-Trucks/RPV Other</v>
          </cell>
        </row>
        <row r="188">
          <cell r="D188" t="str">
            <v>19125.0</v>
          </cell>
          <cell r="E188" t="str">
            <v>COTH-Tractors</v>
          </cell>
        </row>
        <row r="189">
          <cell r="D189" t="str">
            <v>19505.0</v>
          </cell>
          <cell r="E189" t="str">
            <v>COth-Budgeted Sales</v>
          </cell>
        </row>
        <row r="190">
          <cell r="D190" t="str">
            <v>19510.0</v>
          </cell>
          <cell r="E190" t="str">
            <v>COth-Prior Mth End Revenu</v>
          </cell>
        </row>
        <row r="191">
          <cell r="D191" t="str">
            <v>19515.0</v>
          </cell>
          <cell r="E191" t="str">
            <v>COth-Prior Mth Ending Unit</v>
          </cell>
        </row>
        <row r="192">
          <cell r="D192" t="str">
            <v>19520.0</v>
          </cell>
          <cell r="E192" t="str">
            <v>COth-Increm Rev/WrkDy</v>
          </cell>
        </row>
        <row r="193">
          <cell r="D193" t="str">
            <v>19980.0</v>
          </cell>
          <cell r="E193" t="str">
            <v>COth-PI Rest</v>
          </cell>
        </row>
        <row r="194">
          <cell r="D194" t="str">
            <v>19981.0</v>
          </cell>
          <cell r="E194" t="str">
            <v>COth-PI Open</v>
          </cell>
        </row>
        <row r="195">
          <cell r="D195" t="str">
            <v>19990.0</v>
          </cell>
          <cell r="E195" t="str">
            <v>Coth-Franch/Muni PI</v>
          </cell>
        </row>
        <row r="196">
          <cell r="D196" t="str">
            <v>19995.10</v>
          </cell>
          <cell r="E196" t="str">
            <v>COTH-Restrict</v>
          </cell>
        </row>
        <row r="197">
          <cell r="D197" t="str">
            <v>19995.40</v>
          </cell>
          <cell r="E197" t="str">
            <v>COTH-w/o Restrict</v>
          </cell>
        </row>
        <row r="198">
          <cell r="D198" t="str">
            <v>19995.90</v>
          </cell>
          <cell r="E198" t="str">
            <v>COTH-Franch/Muni</v>
          </cell>
        </row>
        <row r="199">
          <cell r="D199" t="str">
            <v>19996.10</v>
          </cell>
          <cell r="E199" t="str">
            <v>COTH-Rev Restrict</v>
          </cell>
        </row>
        <row r="200">
          <cell r="D200" t="str">
            <v>19996.40</v>
          </cell>
          <cell r="E200" t="str">
            <v>COTH-Rev w/o Restrict</v>
          </cell>
        </row>
        <row r="201">
          <cell r="D201" t="str">
            <v>19996.90</v>
          </cell>
          <cell r="E201" t="str">
            <v>COTH-Rev Franch/Muni</v>
          </cell>
        </row>
        <row r="202">
          <cell r="D202" t="str">
            <v>19000.0</v>
          </cell>
          <cell r="E202" t="str">
            <v>COTH-Workdays</v>
          </cell>
        </row>
        <row r="203">
          <cell r="D203" t="str">
            <v>81200.0</v>
          </cell>
          <cell r="E203" t="str">
            <v>Comm Drivers</v>
          </cell>
        </row>
        <row r="204">
          <cell r="D204" t="str">
            <v>81201.0</v>
          </cell>
          <cell r="E204" t="str">
            <v>Comm Helpers</v>
          </cell>
        </row>
        <row r="205">
          <cell r="D205" t="str">
            <v>12600.0</v>
          </cell>
          <cell r="E205" t="str">
            <v>R1 Com/Prm-Rate Inc</v>
          </cell>
        </row>
        <row r="206">
          <cell r="D206" t="str">
            <v>12601.0</v>
          </cell>
          <cell r="E206" t="str">
            <v>R1 Com/Prm-Rate Dec</v>
          </cell>
        </row>
        <row r="207">
          <cell r="D207" t="str">
            <v>12605.0</v>
          </cell>
          <cell r="E207" t="str">
            <v>R1 Com/Prm-Active Loc</v>
          </cell>
        </row>
        <row r="208">
          <cell r="D208" t="str">
            <v>12630.0</v>
          </cell>
          <cell r="E208" t="str">
            <v>R1 Com/Prm-New Bus Rev</v>
          </cell>
        </row>
        <row r="209">
          <cell r="D209" t="str">
            <v>12635.0</v>
          </cell>
          <cell r="E209" t="str">
            <v>R1 Com/Prm-New Bus Yds</v>
          </cell>
        </row>
        <row r="210">
          <cell r="D210" t="str">
            <v>12636.0</v>
          </cell>
          <cell r="E210" t="str">
            <v>R1 Com/Prm-New Bus-Loc</v>
          </cell>
        </row>
        <row r="211">
          <cell r="D211" t="str">
            <v>12640.0</v>
          </cell>
          <cell r="E211" t="str">
            <v>R1 Com/Prm-Lost Bus Rev</v>
          </cell>
        </row>
        <row r="212">
          <cell r="D212" t="str">
            <v>12645.0</v>
          </cell>
          <cell r="E212" t="str">
            <v>R1 Com/Prm-Lost Bus Yds</v>
          </cell>
        </row>
        <row r="213">
          <cell r="D213" t="str">
            <v>12646.0</v>
          </cell>
          <cell r="E213" t="str">
            <v>R1 Com/Prm-Lost Bus-Loc</v>
          </cell>
        </row>
        <row r="214">
          <cell r="D214" t="str">
            <v>12648.0</v>
          </cell>
          <cell r="E214" t="str">
            <v>R1 Com/Prm-Change Srv Rev</v>
          </cell>
        </row>
        <row r="215">
          <cell r="D215" t="str">
            <v>12650.0</v>
          </cell>
          <cell r="E215" t="str">
            <v>R1 Com/Prm-Franch Rev +/-</v>
          </cell>
        </row>
        <row r="216">
          <cell r="D216" t="str">
            <v>12655.0</v>
          </cell>
          <cell r="E216" t="str">
            <v>R1 Com/Prm-Franch Yds +/-</v>
          </cell>
        </row>
        <row r="217">
          <cell r="D217" t="str">
            <v>12660.0</v>
          </cell>
          <cell r="E217" t="str">
            <v>R1 Com/Temp-New Rev</v>
          </cell>
        </row>
        <row r="218">
          <cell r="D218" t="str">
            <v>12665.0</v>
          </cell>
          <cell r="E218" t="str">
            <v>R1 Com/Temp-New Yds</v>
          </cell>
        </row>
        <row r="219">
          <cell r="D219" t="str">
            <v>12200.0</v>
          </cell>
          <cell r="E219" t="str">
            <v>Com-Disposal Tns-O/S</v>
          </cell>
        </row>
        <row r="220">
          <cell r="D220" t="str">
            <v>12201.0</v>
          </cell>
          <cell r="E220" t="str">
            <v>Com-Disposal Tns-I/C</v>
          </cell>
        </row>
        <row r="221">
          <cell r="D221" t="str">
            <v>12299.0</v>
          </cell>
          <cell r="E221" t="str">
            <v>Com-Disposal Tns-Legacy</v>
          </cell>
        </row>
        <row r="222">
          <cell r="D222" t="str">
            <v>12350.0</v>
          </cell>
          <cell r="E222" t="str">
            <v>Com-OCC Tns O/S</v>
          </cell>
        </row>
        <row r="223">
          <cell r="D223" t="str">
            <v>12351.0</v>
          </cell>
          <cell r="E223" t="str">
            <v>Com-OCC Tns I/C</v>
          </cell>
        </row>
        <row r="224">
          <cell r="D224" t="str">
            <v>12352.0</v>
          </cell>
          <cell r="E224" t="str">
            <v>Com-ONP Tns O/S</v>
          </cell>
        </row>
        <row r="225">
          <cell r="D225" t="str">
            <v>12353.0</v>
          </cell>
          <cell r="E225" t="str">
            <v>Com-ONP Tns I/C</v>
          </cell>
        </row>
        <row r="226">
          <cell r="D226" t="str">
            <v>12390.0</v>
          </cell>
          <cell r="E226" t="str">
            <v>Com-Recy Tns Legacy O/S</v>
          </cell>
        </row>
        <row r="227">
          <cell r="D227" t="str">
            <v>12398.0</v>
          </cell>
          <cell r="E227" t="str">
            <v>Com-Recyl Oth Tns O/S</v>
          </cell>
        </row>
        <row r="228">
          <cell r="D228" t="str">
            <v>12399.0</v>
          </cell>
          <cell r="E228" t="str">
            <v>Com-Recyl Oth Tns I/C</v>
          </cell>
        </row>
        <row r="229">
          <cell r="D229" t="str">
            <v>12500.0</v>
          </cell>
          <cell r="E229" t="str">
            <v>Com-Net Rate Increase</v>
          </cell>
        </row>
        <row r="230">
          <cell r="D230" t="str">
            <v>12501.0</v>
          </cell>
          <cell r="E230" t="str">
            <v>Com-Fuel Rate Increase</v>
          </cell>
        </row>
        <row r="231">
          <cell r="D231" t="str">
            <v>12502.0</v>
          </cell>
          <cell r="E231" t="str">
            <v>Com-Env Rate Increase</v>
          </cell>
        </row>
        <row r="232">
          <cell r="D232" t="str">
            <v>12508.0</v>
          </cell>
          <cell r="E232" t="str">
            <v>Com-PY/E Def Loc</v>
          </cell>
        </row>
        <row r="233">
          <cell r="D233" t="str">
            <v>12530.0</v>
          </cell>
          <cell r="E233" t="str">
            <v>Com-New Bus Rev Perm OM</v>
          </cell>
        </row>
        <row r="234">
          <cell r="D234" t="str">
            <v>12532.0</v>
          </cell>
          <cell r="E234" t="str">
            <v>Com-New Bus Locs Perm OM</v>
          </cell>
        </row>
        <row r="235">
          <cell r="D235" t="str">
            <v>12535.0</v>
          </cell>
          <cell r="E235" t="str">
            <v>Com-New Bus Yds Perm OM</v>
          </cell>
        </row>
        <row r="236">
          <cell r="D236" t="str">
            <v>12540.0</v>
          </cell>
          <cell r="E236" t="str">
            <v>Com-Lost Bus Rev Perm OM</v>
          </cell>
        </row>
        <row r="237">
          <cell r="D237" t="str">
            <v>12542.0</v>
          </cell>
          <cell r="E237" t="str">
            <v>Com-Lost Bus Locs Perm OM</v>
          </cell>
        </row>
        <row r="238">
          <cell r="D238" t="str">
            <v>12545.0</v>
          </cell>
          <cell r="E238" t="str">
            <v>Com-Lost Bus Yds Perm OM</v>
          </cell>
        </row>
        <row r="239">
          <cell r="D239" t="str">
            <v>12546.0</v>
          </cell>
          <cell r="E239" t="str">
            <v>Com-Def Lost Locs Perm OM</v>
          </cell>
        </row>
        <row r="240">
          <cell r="D240" t="str">
            <v>12547.0</v>
          </cell>
          <cell r="E240" t="str">
            <v>Com-Inc/(Dec) Exist Rev Perm OS</v>
          </cell>
        </row>
        <row r="241">
          <cell r="D241" t="str">
            <v>12549.0</v>
          </cell>
          <cell r="E241" t="str">
            <v>Com-Inc/(Dec) Exist Yds Perm OM</v>
          </cell>
        </row>
        <row r="242">
          <cell r="D242" t="str">
            <v>12550.0</v>
          </cell>
          <cell r="E242" t="str">
            <v>Com-Inc/(Dec) Franch Rev</v>
          </cell>
        </row>
        <row r="243">
          <cell r="D243" t="str">
            <v>12555.0</v>
          </cell>
          <cell r="E243" t="str">
            <v>Com-Inc/(Dec) Franch Yds</v>
          </cell>
        </row>
        <row r="244">
          <cell r="D244" t="str">
            <v>12560.0</v>
          </cell>
          <cell r="E244" t="str">
            <v>Com-Inc/(Dec) Temp OM Rev</v>
          </cell>
        </row>
        <row r="245">
          <cell r="D245" t="str">
            <v>12565.0</v>
          </cell>
          <cell r="E245" t="str">
            <v>Com-Inc/(Dec) Temp OM Yards</v>
          </cell>
        </row>
        <row r="246">
          <cell r="D246" t="str">
            <v>12570.0</v>
          </cell>
          <cell r="E246" t="str">
            <v>Com-Inc/(Dec) Acq Rev</v>
          </cell>
        </row>
        <row r="247">
          <cell r="D247" t="str">
            <v>12575.0</v>
          </cell>
          <cell r="E247" t="str">
            <v>Com-Inc/(Dec) Acq Yards</v>
          </cell>
        </row>
        <row r="248">
          <cell r="D248" t="str">
            <v>12000.0</v>
          </cell>
          <cell r="E248" t="str">
            <v>Com-Workdays</v>
          </cell>
        </row>
        <row r="249">
          <cell r="D249" t="str">
            <v>12001.0</v>
          </cell>
          <cell r="E249" t="str">
            <v>Com-Yards Serviced</v>
          </cell>
        </row>
        <row r="250">
          <cell r="D250" t="str">
            <v>12002.0</v>
          </cell>
          <cell r="E250" t="str">
            <v>Com-Routes</v>
          </cell>
        </row>
        <row r="251">
          <cell r="D251" t="str">
            <v>12003.0</v>
          </cell>
          <cell r="E251" t="str">
            <v>Com-Driver Hours</v>
          </cell>
        </row>
        <row r="252">
          <cell r="D252" t="str">
            <v>12004.0</v>
          </cell>
          <cell r="E252" t="str">
            <v>Com-Helper Hours</v>
          </cell>
        </row>
        <row r="253">
          <cell r="D253" t="str">
            <v>12005.0</v>
          </cell>
          <cell r="E253" t="str">
            <v>Com-Locations</v>
          </cell>
        </row>
        <row r="254">
          <cell r="D254" t="str">
            <v>12006.0</v>
          </cell>
          <cell r="E254" t="str">
            <v>Com-Yards Billed</v>
          </cell>
        </row>
        <row r="255">
          <cell r="D255" t="str">
            <v>12012.0</v>
          </cell>
          <cell r="E255" t="str">
            <v>Com-Engine Hours</v>
          </cell>
        </row>
        <row r="256">
          <cell r="D256" t="str">
            <v>12100.0</v>
          </cell>
          <cell r="E256" t="str">
            <v>Com-Trucks/Rolloff</v>
          </cell>
        </row>
        <row r="257">
          <cell r="D257" t="str">
            <v>12105.0</v>
          </cell>
          <cell r="E257" t="str">
            <v>Com-Trucks/REL</v>
          </cell>
        </row>
        <row r="258">
          <cell r="D258" t="str">
            <v>12110.0</v>
          </cell>
          <cell r="E258" t="str">
            <v>Com-Trucks/FEL</v>
          </cell>
        </row>
        <row r="259">
          <cell r="D259" t="str">
            <v>12115.0</v>
          </cell>
          <cell r="E259" t="str">
            <v>Com-Trucks/ASL</v>
          </cell>
        </row>
        <row r="260">
          <cell r="D260" t="str">
            <v>12120.0</v>
          </cell>
          <cell r="E260" t="str">
            <v>Com-Trucks/Recycle</v>
          </cell>
        </row>
        <row r="261">
          <cell r="D261" t="str">
            <v>12122.0</v>
          </cell>
          <cell r="E261" t="str">
            <v>Com-Trucks/RPV Other</v>
          </cell>
        </row>
        <row r="262">
          <cell r="D262" t="str">
            <v>12130.0</v>
          </cell>
          <cell r="E262" t="str">
            <v>Com-Cont/Comp Count</v>
          </cell>
        </row>
        <row r="263">
          <cell r="D263" t="str">
            <v>12131.0</v>
          </cell>
          <cell r="E263" t="str">
            <v>Com-Toters</v>
          </cell>
        </row>
        <row r="264">
          <cell r="D264" t="str">
            <v>12132.0</v>
          </cell>
          <cell r="E264" t="str">
            <v>Com-Recycle Bins</v>
          </cell>
        </row>
        <row r="265">
          <cell r="D265" t="str">
            <v>12190.0</v>
          </cell>
          <cell r="E265" t="str">
            <v>Com-Trucks/Average Age</v>
          </cell>
        </row>
        <row r="266">
          <cell r="D266" t="str">
            <v>12505.0</v>
          </cell>
          <cell r="E266" t="str">
            <v>Com-Svc Rev</v>
          </cell>
        </row>
        <row r="267">
          <cell r="D267" t="str">
            <v>12510.0</v>
          </cell>
          <cell r="E267" t="str">
            <v>Com-Prior Mth Rev</v>
          </cell>
        </row>
        <row r="268">
          <cell r="D268" t="str">
            <v>12515.0</v>
          </cell>
          <cell r="E268" t="str">
            <v>Com-Prior Mth Yards</v>
          </cell>
        </row>
        <row r="269">
          <cell r="D269" t="str">
            <v>12525.0</v>
          </cell>
          <cell r="E269" t="str">
            <v>Com-Yards/Wkdys</v>
          </cell>
        </row>
        <row r="270">
          <cell r="D270" t="str">
            <v>12980.0</v>
          </cell>
          <cell r="E270" t="str">
            <v>Com-Perm PI-Rest</v>
          </cell>
        </row>
        <row r="271">
          <cell r="D271" t="str">
            <v>12981.0</v>
          </cell>
          <cell r="E271" t="str">
            <v>Com-Perm PI-Open</v>
          </cell>
        </row>
        <row r="272">
          <cell r="D272" t="str">
            <v>12985.0</v>
          </cell>
          <cell r="E272" t="str">
            <v>Com-Temp PI-Rest</v>
          </cell>
        </row>
        <row r="273">
          <cell r="D273" t="str">
            <v>12986.0</v>
          </cell>
          <cell r="E273" t="str">
            <v>Com-Temp PI-Open</v>
          </cell>
        </row>
        <row r="274">
          <cell r="D274" t="str">
            <v>12990.0</v>
          </cell>
          <cell r="E274" t="str">
            <v>Com-Franch/Muni Perm</v>
          </cell>
        </row>
        <row r="275">
          <cell r="D275" t="str">
            <v>12991.0</v>
          </cell>
          <cell r="E275" t="str">
            <v>Com-Franch/Muni Temp</v>
          </cell>
        </row>
        <row r="276">
          <cell r="D276" t="str">
            <v>12995.10</v>
          </cell>
          <cell r="E276" t="str">
            <v>Com-Perm Restrict</v>
          </cell>
        </row>
        <row r="277">
          <cell r="D277" t="str">
            <v>12995.40</v>
          </cell>
          <cell r="E277" t="str">
            <v>Com-Perm w/o Restrict</v>
          </cell>
        </row>
        <row r="278">
          <cell r="D278" t="str">
            <v>12995.70</v>
          </cell>
          <cell r="E278" t="str">
            <v>Com-Temp Restrict</v>
          </cell>
        </row>
        <row r="279">
          <cell r="D279" t="str">
            <v>12995.80</v>
          </cell>
          <cell r="E279" t="str">
            <v>Com-Temp w/o Restrict</v>
          </cell>
        </row>
        <row r="280">
          <cell r="D280" t="str">
            <v>12995.90</v>
          </cell>
          <cell r="E280" t="str">
            <v>Com-Perm Franch/Muni</v>
          </cell>
        </row>
        <row r="281">
          <cell r="D281" t="str">
            <v>12995.100</v>
          </cell>
          <cell r="E281" t="str">
            <v>Com-Temp Franch/Muni</v>
          </cell>
        </row>
        <row r="282">
          <cell r="D282" t="str">
            <v>12996.10</v>
          </cell>
          <cell r="E282" t="str">
            <v>Com-Perm Rev Restrict</v>
          </cell>
        </row>
        <row r="283">
          <cell r="D283" t="str">
            <v>12996.40</v>
          </cell>
          <cell r="E283" t="str">
            <v>Com-Perm Rev w/o Restrict</v>
          </cell>
        </row>
        <row r="284">
          <cell r="D284" t="str">
            <v>12996.70</v>
          </cell>
          <cell r="E284" t="str">
            <v>Com-Temp Rev Restrict</v>
          </cell>
        </row>
        <row r="285">
          <cell r="D285" t="str">
            <v>12996.80</v>
          </cell>
          <cell r="E285" t="str">
            <v>Com-Temp Rev w/o Restrict</v>
          </cell>
        </row>
        <row r="286">
          <cell r="D286" t="str">
            <v>12996.90</v>
          </cell>
          <cell r="E286" t="str">
            <v>Com-Perm Franch/Muni Rev</v>
          </cell>
        </row>
        <row r="287">
          <cell r="D287" t="str">
            <v>12996.100</v>
          </cell>
          <cell r="E287" t="str">
            <v>Com-Temp Franch/Muni Rev</v>
          </cell>
        </row>
        <row r="288">
          <cell r="D288" t="str">
            <v>12116.0</v>
          </cell>
          <cell r="E288" t="str">
            <v>Com-Trucks/MSL</v>
          </cell>
        </row>
        <row r="289">
          <cell r="D289" t="str">
            <v>12007.0</v>
          </cell>
          <cell r="E289" t="str">
            <v>Com-Perm OM Locations</v>
          </cell>
        </row>
        <row r="290">
          <cell r="D290" t="str">
            <v>12505.10</v>
          </cell>
          <cell r="E290" t="str">
            <v>Com-Svc Rev OM</v>
          </cell>
        </row>
        <row r="291">
          <cell r="D291" t="str">
            <v>12505.12</v>
          </cell>
          <cell r="E291" t="str">
            <v>Com-Svc Rev Franch</v>
          </cell>
        </row>
        <row r="292">
          <cell r="D292" t="str">
            <v>12510.10</v>
          </cell>
          <cell r="E292" t="str">
            <v>Com-Prior Mth OM Rev</v>
          </cell>
        </row>
        <row r="293">
          <cell r="D293" t="str">
            <v>12510.12</v>
          </cell>
          <cell r="E293" t="str">
            <v>Com-Prior Mth Franch Rev</v>
          </cell>
        </row>
        <row r="294">
          <cell r="D294" t="str">
            <v>12515.10</v>
          </cell>
          <cell r="E294" t="str">
            <v>Com-Prior Mth OM Yards</v>
          </cell>
        </row>
        <row r="295">
          <cell r="D295" t="str">
            <v>12515.12</v>
          </cell>
          <cell r="E295" t="str">
            <v>Com-Prior Mth Franch Yards</v>
          </cell>
        </row>
        <row r="296">
          <cell r="D296" t="str">
            <v>12520.0</v>
          </cell>
          <cell r="E296" t="str">
            <v>Com-Rev/Wkdys</v>
          </cell>
        </row>
        <row r="297">
          <cell r="D297" t="str">
            <v>12520.10</v>
          </cell>
          <cell r="E297" t="str">
            <v>Com-Rev/Wkdys OM</v>
          </cell>
        </row>
        <row r="298">
          <cell r="D298" t="str">
            <v>12520.12</v>
          </cell>
          <cell r="E298" t="str">
            <v>Com-Rev/Wkdys Franch</v>
          </cell>
        </row>
        <row r="299">
          <cell r="D299" t="str">
            <v>12525.10</v>
          </cell>
          <cell r="E299" t="str">
            <v>Com-Yards/Wkdys OM</v>
          </cell>
        </row>
        <row r="300">
          <cell r="D300" t="str">
            <v>12525.12</v>
          </cell>
          <cell r="E300" t="str">
            <v>Com-Yards/Wkdys Franch</v>
          </cell>
        </row>
        <row r="301">
          <cell r="D301" t="str">
            <v>12570.10</v>
          </cell>
          <cell r="E301" t="str">
            <v>Com-Inc/(Dec) Acq Rev OM</v>
          </cell>
        </row>
        <row r="302">
          <cell r="D302" t="str">
            <v>12570.12</v>
          </cell>
          <cell r="E302" t="str">
            <v>Com-Inc/(Dec) Acq Rev Franch</v>
          </cell>
        </row>
        <row r="303">
          <cell r="D303" t="str">
            <v>12575.10</v>
          </cell>
          <cell r="E303" t="str">
            <v>Com-Inc/(Dec) Acq Yards OM</v>
          </cell>
        </row>
        <row r="304">
          <cell r="D304" t="str">
            <v>12575.12</v>
          </cell>
          <cell r="E304" t="str">
            <v>Com-Inc/(Dec) Acq Yards Franch</v>
          </cell>
        </row>
        <row r="305">
          <cell r="D305" t="str">
            <v>12507.10</v>
          </cell>
          <cell r="E305" t="str">
            <v>Com-Bud Yards OM</v>
          </cell>
        </row>
        <row r="306">
          <cell r="D306" t="str">
            <v>12507.12</v>
          </cell>
          <cell r="E306" t="str">
            <v>Com-Bud Yards Franch</v>
          </cell>
        </row>
        <row r="307">
          <cell r="D307" t="str">
            <v>301200.0</v>
          </cell>
          <cell r="E307" t="str">
            <v>Comm Default O/S</v>
          </cell>
        </row>
        <row r="308">
          <cell r="D308" t="str">
            <v>301210.0</v>
          </cell>
          <cell r="E308" t="str">
            <v>Comm Perm O/S</v>
          </cell>
        </row>
        <row r="309">
          <cell r="D309" t="str">
            <v>301210.10</v>
          </cell>
          <cell r="E309" t="str">
            <v>Comm Perm O/S Stand Charge</v>
          </cell>
        </row>
        <row r="310">
          <cell r="D310" t="str">
            <v>301210.11</v>
          </cell>
          <cell r="E310" t="str">
            <v>Comm Perm O/S Haul Charge</v>
          </cell>
        </row>
        <row r="311">
          <cell r="D311" t="str">
            <v>301210.12</v>
          </cell>
          <cell r="E311" t="str">
            <v>Comm Perm O/S Adjust</v>
          </cell>
        </row>
        <row r="312">
          <cell r="D312" t="str">
            <v>301210.13</v>
          </cell>
          <cell r="E312" t="str">
            <v>Comm Perm O/S Inactive</v>
          </cell>
        </row>
        <row r="313">
          <cell r="D313" t="str">
            <v>301215.0</v>
          </cell>
          <cell r="E313" t="str">
            <v>Comm Temp O/S</v>
          </cell>
        </row>
        <row r="314">
          <cell r="D314" t="str">
            <v>301215.10</v>
          </cell>
          <cell r="E314" t="str">
            <v>Comm Temp O/S Stand Charge</v>
          </cell>
        </row>
        <row r="315">
          <cell r="D315" t="str">
            <v>301215.11</v>
          </cell>
          <cell r="E315" t="str">
            <v>Comm Temp O/S Haul Charge</v>
          </cell>
        </row>
        <row r="316">
          <cell r="D316" t="str">
            <v>301215.12</v>
          </cell>
          <cell r="E316" t="str">
            <v>Comm Temp O/S Adjust</v>
          </cell>
        </row>
        <row r="317">
          <cell r="D317" t="str">
            <v>301215.13</v>
          </cell>
          <cell r="E317" t="str">
            <v>Comm Temp O/S Inactive</v>
          </cell>
        </row>
        <row r="318">
          <cell r="D318" t="str">
            <v>301220.0</v>
          </cell>
          <cell r="E318" t="str">
            <v>Comm Recy Default O/S</v>
          </cell>
        </row>
        <row r="319">
          <cell r="D319" t="str">
            <v>301225.0</v>
          </cell>
          <cell r="E319" t="str">
            <v>Comm Recy Perm O/S</v>
          </cell>
        </row>
        <row r="320">
          <cell r="D320" t="str">
            <v>301225.10</v>
          </cell>
          <cell r="E320" t="str">
            <v>Comm Recy O/S Stand Chge</v>
          </cell>
        </row>
        <row r="321">
          <cell r="D321" t="str">
            <v>301225.11</v>
          </cell>
          <cell r="E321" t="str">
            <v>Comm Recy O/S Haul Chge</v>
          </cell>
        </row>
        <row r="322">
          <cell r="D322" t="str">
            <v>301225.12</v>
          </cell>
          <cell r="E322" t="str">
            <v>Comm Recy O/S Adjust</v>
          </cell>
        </row>
        <row r="323">
          <cell r="D323" t="str">
            <v>301225.13</v>
          </cell>
          <cell r="E323" t="str">
            <v>Comm Recy O/S Inactive</v>
          </cell>
        </row>
        <row r="324">
          <cell r="D324" t="str">
            <v>301230.0</v>
          </cell>
          <cell r="E324" t="str">
            <v>Comm Recy Temp O/S</v>
          </cell>
        </row>
        <row r="325">
          <cell r="D325" t="str">
            <v>301230.10</v>
          </cell>
          <cell r="E325" t="str">
            <v>Comm Recy O/S Stand Charge</v>
          </cell>
        </row>
        <row r="326">
          <cell r="D326" t="str">
            <v>301230.11</v>
          </cell>
          <cell r="E326" t="str">
            <v>Comm Recy O/S Haul Charge</v>
          </cell>
        </row>
        <row r="327">
          <cell r="D327" t="str">
            <v>301230.12</v>
          </cell>
          <cell r="E327" t="str">
            <v>Comm Recy O/S Temp Adj</v>
          </cell>
        </row>
        <row r="328">
          <cell r="D328" t="str">
            <v>301230.13</v>
          </cell>
          <cell r="E328" t="str">
            <v>Comm Recy O/S Temp Inactive</v>
          </cell>
        </row>
        <row r="329">
          <cell r="D329" t="str">
            <v>301250.0</v>
          </cell>
          <cell r="E329" t="str">
            <v>Comm Subcntrct O/S</v>
          </cell>
        </row>
        <row r="330">
          <cell r="D330" t="str">
            <v>301260.0</v>
          </cell>
          <cell r="E330" t="str">
            <v>Comm SOM-OCC O/S</v>
          </cell>
        </row>
        <row r="331">
          <cell r="D331" t="str">
            <v>301261.0</v>
          </cell>
          <cell r="E331" t="str">
            <v>Comm SOM-ONP O/S</v>
          </cell>
        </row>
        <row r="332">
          <cell r="D332" t="str">
            <v>301268.0</v>
          </cell>
          <cell r="E332" t="str">
            <v>Comm SOM-Oth O/S</v>
          </cell>
        </row>
        <row r="333">
          <cell r="D333" t="str">
            <v>301268.20</v>
          </cell>
          <cell r="E333" t="str">
            <v>Comm SOM-Paper O/S</v>
          </cell>
        </row>
        <row r="334">
          <cell r="D334" t="str">
            <v>301268.21</v>
          </cell>
          <cell r="E334" t="str">
            <v>Comm SOM-Plastic O/S</v>
          </cell>
        </row>
        <row r="335">
          <cell r="D335" t="str">
            <v>301268.22</v>
          </cell>
          <cell r="E335" t="str">
            <v>Comm SOM-Aluminum O/S</v>
          </cell>
        </row>
        <row r="336">
          <cell r="D336" t="str">
            <v>301268.23</v>
          </cell>
          <cell r="E336" t="str">
            <v>Comm SOM-Tin O/S</v>
          </cell>
        </row>
        <row r="337">
          <cell r="D337" t="str">
            <v>301268.24</v>
          </cell>
          <cell r="E337" t="str">
            <v>Comm SOM-Metal O/S</v>
          </cell>
        </row>
        <row r="338">
          <cell r="D338" t="str">
            <v>301268.25</v>
          </cell>
          <cell r="E338" t="str">
            <v>Comm SOM-Glass O/S</v>
          </cell>
        </row>
        <row r="339">
          <cell r="D339" t="str">
            <v>301268.26</v>
          </cell>
          <cell r="E339" t="str">
            <v>Comm SOM-Organics O/S</v>
          </cell>
        </row>
        <row r="340">
          <cell r="D340" t="str">
            <v>301268.27</v>
          </cell>
          <cell r="E340" t="str">
            <v>Comm SOM-Other O/S</v>
          </cell>
        </row>
        <row r="341">
          <cell r="D341" t="str">
            <v>301269.0</v>
          </cell>
          <cell r="E341" t="str">
            <v>Comm SOM-Legacy O/S</v>
          </cell>
        </row>
        <row r="342">
          <cell r="D342" t="str">
            <v>301290.0</v>
          </cell>
          <cell r="E342" t="str">
            <v>Comm FF Pass Thru O/S</v>
          </cell>
        </row>
        <row r="343">
          <cell r="D343" t="str">
            <v>301295.0</v>
          </cell>
          <cell r="E343" t="str">
            <v>Comm Env Fee O/S</v>
          </cell>
        </row>
        <row r="344">
          <cell r="D344" t="str">
            <v>301296.0</v>
          </cell>
          <cell r="E344" t="str">
            <v>Comm Fuel Fee O/S</v>
          </cell>
        </row>
        <row r="345">
          <cell r="D345" t="str">
            <v>301297.0</v>
          </cell>
          <cell r="E345" t="str">
            <v>Comm Resale of New Assets O/S</v>
          </cell>
        </row>
        <row r="346">
          <cell r="D346" t="str">
            <v>301298.0</v>
          </cell>
          <cell r="E346" t="str">
            <v>Comm Donated Services</v>
          </cell>
        </row>
        <row r="347">
          <cell r="D347" t="str">
            <v>301299.0</v>
          </cell>
          <cell r="E347" t="str">
            <v>Comm Other O/S</v>
          </cell>
        </row>
        <row r="348">
          <cell r="D348" t="str">
            <v>311200.0</v>
          </cell>
          <cell r="E348" t="str">
            <v>Comm Default I/C</v>
          </cell>
        </row>
        <row r="349">
          <cell r="D349" t="str">
            <v>311210.0</v>
          </cell>
          <cell r="E349" t="str">
            <v>Comm Perm I/C</v>
          </cell>
        </row>
        <row r="350">
          <cell r="D350" t="str">
            <v>311220.0</v>
          </cell>
          <cell r="E350" t="str">
            <v>Comm Rec I/C</v>
          </cell>
        </row>
        <row r="351">
          <cell r="D351" t="str">
            <v>311250.0</v>
          </cell>
          <cell r="E351" t="str">
            <v>Comm Subcontrct I/C</v>
          </cell>
        </row>
        <row r="352">
          <cell r="D352" t="str">
            <v>311260.0</v>
          </cell>
          <cell r="E352" t="str">
            <v>Comm SOM-OCC I/C</v>
          </cell>
        </row>
        <row r="353">
          <cell r="D353" t="str">
            <v>311261.0</v>
          </cell>
          <cell r="E353" t="str">
            <v>Comm SOM-ONP I/C</v>
          </cell>
        </row>
        <row r="354">
          <cell r="D354" t="str">
            <v>311268.0</v>
          </cell>
          <cell r="E354" t="str">
            <v>Comm SOM-Othr I/C</v>
          </cell>
        </row>
        <row r="355">
          <cell r="D355" t="str">
            <v>311268.20</v>
          </cell>
          <cell r="E355" t="str">
            <v>Comm SOM-Paper I/C</v>
          </cell>
        </row>
        <row r="356">
          <cell r="D356" t="str">
            <v>311268.21</v>
          </cell>
          <cell r="E356" t="str">
            <v>Comm SOM-Plastic I/C</v>
          </cell>
        </row>
        <row r="357">
          <cell r="D357" t="str">
            <v>311268.22</v>
          </cell>
          <cell r="E357" t="str">
            <v>Comm SOM-Aluminum I/C</v>
          </cell>
        </row>
        <row r="358">
          <cell r="D358" t="str">
            <v>311268.23</v>
          </cell>
          <cell r="E358" t="str">
            <v>Comm SOM-Tin I/C</v>
          </cell>
        </row>
        <row r="359">
          <cell r="D359" t="str">
            <v>311268.24</v>
          </cell>
          <cell r="E359" t="str">
            <v>Comm SOM-Metal I/C</v>
          </cell>
        </row>
        <row r="360">
          <cell r="D360" t="str">
            <v>311268.25</v>
          </cell>
          <cell r="E360" t="str">
            <v>Comm SOM-Glass I/C</v>
          </cell>
        </row>
        <row r="361">
          <cell r="D361" t="str">
            <v>311268.26</v>
          </cell>
          <cell r="E361" t="str">
            <v>Comm SOM-Organics I/C</v>
          </cell>
        </row>
        <row r="362">
          <cell r="D362" t="str">
            <v>311268.27</v>
          </cell>
          <cell r="E362" t="str">
            <v>Comm SOM-Other I/C</v>
          </cell>
        </row>
        <row r="363">
          <cell r="D363" t="str">
            <v>311269.0</v>
          </cell>
          <cell r="E363" t="str">
            <v>Comm SOM-Legacy I/C</v>
          </cell>
        </row>
        <row r="364">
          <cell r="D364" t="str">
            <v>311298.0</v>
          </cell>
          <cell r="E364" t="str">
            <v>Comm Oth Rev Legcy-I/C</v>
          </cell>
        </row>
        <row r="365">
          <cell r="D365" t="str">
            <v>311299.0</v>
          </cell>
          <cell r="E365" t="str">
            <v>Comm Other I/C</v>
          </cell>
        </row>
        <row r="366">
          <cell r="D366" t="str">
            <v>321200.0</v>
          </cell>
          <cell r="E366" t="str">
            <v>Comm Default I/D</v>
          </cell>
        </row>
        <row r="367">
          <cell r="D367" t="str">
            <v>321220.0</v>
          </cell>
          <cell r="E367" t="str">
            <v>Comm Recycle Default I/D</v>
          </cell>
        </row>
        <row r="368">
          <cell r="D368" t="str">
            <v>321250.0</v>
          </cell>
          <cell r="E368" t="str">
            <v>Comm Subcontract I/D</v>
          </cell>
        </row>
        <row r="369">
          <cell r="D369" t="str">
            <v>321260.0</v>
          </cell>
          <cell r="E369" t="str">
            <v>Comm SOM-OCC I/D</v>
          </cell>
        </row>
        <row r="370">
          <cell r="D370" t="str">
            <v>321261.0</v>
          </cell>
          <cell r="E370" t="str">
            <v>Comm SOM-ONP I/D</v>
          </cell>
        </row>
        <row r="371">
          <cell r="D371" t="str">
            <v>321268.0</v>
          </cell>
          <cell r="E371" t="str">
            <v>Comm SOM-Other I/D</v>
          </cell>
        </row>
        <row r="372">
          <cell r="D372" t="str">
            <v>321268.20</v>
          </cell>
          <cell r="E372" t="str">
            <v>Comm SOM-Paper I/D</v>
          </cell>
        </row>
        <row r="373">
          <cell r="D373" t="str">
            <v>321268.21</v>
          </cell>
          <cell r="E373" t="str">
            <v>Comm SOM-Plastic I/D</v>
          </cell>
        </row>
        <row r="374">
          <cell r="D374" t="str">
            <v>321268.22</v>
          </cell>
          <cell r="E374" t="str">
            <v>Comm SOM-Aluminum I/D</v>
          </cell>
        </row>
        <row r="375">
          <cell r="D375" t="str">
            <v>321268.23</v>
          </cell>
          <cell r="E375" t="str">
            <v>Comm SOM-Tin I/D</v>
          </cell>
        </row>
        <row r="376">
          <cell r="D376" t="str">
            <v>321268.24</v>
          </cell>
          <cell r="E376" t="str">
            <v>Comm SOM-Metal I/D</v>
          </cell>
        </row>
        <row r="377">
          <cell r="D377" t="str">
            <v>321268.25</v>
          </cell>
          <cell r="E377" t="str">
            <v>Comm SOM-Glass I/D</v>
          </cell>
        </row>
        <row r="378">
          <cell r="D378" t="str">
            <v>321268.26</v>
          </cell>
          <cell r="E378" t="str">
            <v>Comm SOM-Organics I/D</v>
          </cell>
        </row>
        <row r="379">
          <cell r="D379" t="str">
            <v>321268.27</v>
          </cell>
          <cell r="E379" t="str">
            <v>Comm SOM-Other  I/D</v>
          </cell>
        </row>
        <row r="380">
          <cell r="D380" t="str">
            <v>321299.0</v>
          </cell>
          <cell r="E380" t="str">
            <v>Comm Other I/D</v>
          </cell>
        </row>
        <row r="381">
          <cell r="D381" t="str">
            <v>401290.0</v>
          </cell>
          <cell r="E381" t="str">
            <v>Comm FF NonPass Thrgh O/S</v>
          </cell>
        </row>
        <row r="382">
          <cell r="D382" t="str">
            <v>401297.0</v>
          </cell>
          <cell r="E382" t="str">
            <v>Comm CGS Resale-NwAssts O/S</v>
          </cell>
        </row>
        <row r="383">
          <cell r="D383" t="str">
            <v>401299.0</v>
          </cell>
          <cell r="E383" t="str">
            <v>Comm COGS Other O/S</v>
          </cell>
        </row>
        <row r="384">
          <cell r="D384" t="str">
            <v>411299.0</v>
          </cell>
          <cell r="E384" t="str">
            <v>Com COGS Other I/C</v>
          </cell>
        </row>
        <row r="385">
          <cell r="D385" t="str">
            <v>421299.0</v>
          </cell>
          <cell r="E385" t="str">
            <v>Com COGS Other Intra/D Default</v>
          </cell>
        </row>
        <row r="386">
          <cell r="D386" t="str">
            <v>401200.0</v>
          </cell>
          <cell r="E386" t="str">
            <v>Comm Disposal O/S</v>
          </cell>
        </row>
        <row r="387">
          <cell r="D387" t="str">
            <v>401210.0</v>
          </cell>
          <cell r="E387" t="str">
            <v>Comm Trans-Load O/S</v>
          </cell>
        </row>
        <row r="388">
          <cell r="D388" t="str">
            <v>411200.0</v>
          </cell>
          <cell r="E388" t="str">
            <v>Comm Disposal I/C</v>
          </cell>
        </row>
        <row r="389">
          <cell r="D389" t="str">
            <v>421200.0</v>
          </cell>
          <cell r="E389" t="str">
            <v>Comm Disposal I/D</v>
          </cell>
        </row>
        <row r="390">
          <cell r="D390" t="str">
            <v>401260.0</v>
          </cell>
          <cell r="E390" t="str">
            <v>Comm COGS Rec-OCC O/S</v>
          </cell>
        </row>
        <row r="391">
          <cell r="D391" t="str">
            <v>411260.0</v>
          </cell>
          <cell r="E391" t="str">
            <v>Comm COGS Rec-OCC I/C</v>
          </cell>
        </row>
        <row r="392">
          <cell r="D392" t="str">
            <v>421260.0</v>
          </cell>
          <cell r="E392" t="str">
            <v>Comm COGS Rec-OCC Intra/D</v>
          </cell>
        </row>
        <row r="393">
          <cell r="D393" t="str">
            <v>401261.0</v>
          </cell>
          <cell r="E393" t="str">
            <v>Comm COGS Rec-ONP O/S</v>
          </cell>
        </row>
        <row r="394">
          <cell r="D394" t="str">
            <v>411261.0</v>
          </cell>
          <cell r="E394" t="str">
            <v>Comm COGS Rec-ONP I/C</v>
          </cell>
        </row>
        <row r="395">
          <cell r="D395" t="str">
            <v>421261.0</v>
          </cell>
          <cell r="E395" t="str">
            <v>Comm COGS Rec-ONP Intra/D</v>
          </cell>
        </row>
        <row r="396">
          <cell r="D396" t="str">
            <v>401268.0</v>
          </cell>
          <cell r="E396" t="str">
            <v>Comm COGS Rec-Oth O/S</v>
          </cell>
        </row>
        <row r="397">
          <cell r="D397" t="str">
            <v>401268.20</v>
          </cell>
          <cell r="E397" t="str">
            <v>Comm COGS Rec-Paper O/S</v>
          </cell>
        </row>
        <row r="398">
          <cell r="D398" t="str">
            <v>401268.21</v>
          </cell>
          <cell r="E398" t="str">
            <v>Comm COGS Rec-Plastic O/S</v>
          </cell>
        </row>
        <row r="399">
          <cell r="D399" t="str">
            <v>401268.22</v>
          </cell>
          <cell r="E399" t="str">
            <v>Comm COGS Rec-Aluminum O/S</v>
          </cell>
        </row>
        <row r="400">
          <cell r="D400" t="str">
            <v>401268.23</v>
          </cell>
          <cell r="E400" t="str">
            <v>Comm COGS Rec-Tin O/S</v>
          </cell>
        </row>
        <row r="401">
          <cell r="D401" t="str">
            <v>401268.24</v>
          </cell>
          <cell r="E401" t="str">
            <v>Comm COGS Rec-Metal O/S</v>
          </cell>
        </row>
        <row r="402">
          <cell r="D402" t="str">
            <v>401268.25</v>
          </cell>
          <cell r="E402" t="str">
            <v>Comm COGS Rec-Glass O/S</v>
          </cell>
        </row>
        <row r="403">
          <cell r="D403" t="str">
            <v>401268.26</v>
          </cell>
          <cell r="E403" t="str">
            <v>Comm COGS Rec-Orgnics O/S</v>
          </cell>
        </row>
        <row r="404">
          <cell r="D404" t="str">
            <v>401268.27</v>
          </cell>
          <cell r="E404" t="str">
            <v>Comm COGS Rec-Other  O/S</v>
          </cell>
        </row>
        <row r="405">
          <cell r="D405" t="str">
            <v>401269.0</v>
          </cell>
          <cell r="E405" t="str">
            <v>Comm COGS Rec-Other O/S</v>
          </cell>
        </row>
        <row r="406">
          <cell r="D406" t="str">
            <v>411268.0</v>
          </cell>
          <cell r="E406" t="str">
            <v>Comm COGS Rec-Other I/C</v>
          </cell>
        </row>
        <row r="407">
          <cell r="D407" t="str">
            <v>411268.20</v>
          </cell>
          <cell r="E407" t="str">
            <v>Comm COGS Rec-Paper I/C</v>
          </cell>
        </row>
        <row r="408">
          <cell r="D408" t="str">
            <v>411268.21</v>
          </cell>
          <cell r="E408" t="str">
            <v>Comm COGS Rec-Plastic I/C</v>
          </cell>
        </row>
        <row r="409">
          <cell r="D409" t="str">
            <v>411268.22</v>
          </cell>
          <cell r="E409" t="str">
            <v>Comm COGS Rec-Aluminum I/C</v>
          </cell>
        </row>
        <row r="410">
          <cell r="D410" t="str">
            <v>411268.23</v>
          </cell>
          <cell r="E410" t="str">
            <v>Comm COGS Rec-Tin I/C</v>
          </cell>
        </row>
        <row r="411">
          <cell r="D411" t="str">
            <v>411268.24</v>
          </cell>
          <cell r="E411" t="str">
            <v>Comm COGS Rec-Metal I/C</v>
          </cell>
        </row>
        <row r="412">
          <cell r="D412" t="str">
            <v>411268.25</v>
          </cell>
          <cell r="E412" t="str">
            <v>Comm COGS Rec-Glass I/C</v>
          </cell>
        </row>
        <row r="413">
          <cell r="D413" t="str">
            <v>411268.26</v>
          </cell>
          <cell r="E413" t="str">
            <v>Comm COGS Rec-Organics I/C</v>
          </cell>
        </row>
        <row r="414">
          <cell r="D414" t="str">
            <v>411268.27</v>
          </cell>
          <cell r="E414" t="str">
            <v>Comm COGS Rec-Other  I/C</v>
          </cell>
        </row>
        <row r="415">
          <cell r="D415" t="str">
            <v>421268.0</v>
          </cell>
          <cell r="E415" t="str">
            <v>Comm COGS Rec-Oth Intra/D</v>
          </cell>
        </row>
        <row r="416">
          <cell r="D416" t="str">
            <v>421268.20</v>
          </cell>
          <cell r="E416" t="str">
            <v>Comm COGS Rec- Intra/D  Paper</v>
          </cell>
        </row>
        <row r="417">
          <cell r="D417" t="str">
            <v>421268.21</v>
          </cell>
          <cell r="E417" t="str">
            <v>Comm COGS Rec- Intra/D Plastic</v>
          </cell>
        </row>
        <row r="418">
          <cell r="D418" t="str">
            <v>421268.22</v>
          </cell>
          <cell r="E418" t="str">
            <v>Comm COGS Rec- Intra/D Alum</v>
          </cell>
        </row>
        <row r="419">
          <cell r="D419" t="str">
            <v>421268.23</v>
          </cell>
          <cell r="E419" t="str">
            <v>Comm COGS Rec- Intra/D Tin</v>
          </cell>
        </row>
        <row r="420">
          <cell r="D420" t="str">
            <v>421268.24</v>
          </cell>
          <cell r="E420" t="str">
            <v>Comm COGS Rec- Intra/D  Metal</v>
          </cell>
        </row>
        <row r="421">
          <cell r="D421" t="str">
            <v>421268.25</v>
          </cell>
          <cell r="E421" t="str">
            <v>Comm COGS Rec- Intra/D Glass</v>
          </cell>
        </row>
        <row r="422">
          <cell r="D422" t="str">
            <v>421268.26</v>
          </cell>
          <cell r="E422" t="str">
            <v>Comm COGS Rec- Intra/D Orgncs</v>
          </cell>
        </row>
        <row r="423">
          <cell r="D423" t="str">
            <v>421268.27</v>
          </cell>
          <cell r="E423" t="str">
            <v>Comm COGS Rec- Intra/D Other</v>
          </cell>
        </row>
        <row r="424">
          <cell r="D424" t="str">
            <v>401292.0</v>
          </cell>
          <cell r="E424" t="str">
            <v>Comm Subcontract Haul O/S</v>
          </cell>
        </row>
        <row r="425">
          <cell r="D425" t="str">
            <v>411292.0</v>
          </cell>
          <cell r="E425" t="str">
            <v>Com Subcontract Haul I/C</v>
          </cell>
        </row>
        <row r="426">
          <cell r="D426" t="str">
            <v>421292.0</v>
          </cell>
          <cell r="E426" t="str">
            <v>Com Subcontract Haul Intra/D</v>
          </cell>
        </row>
        <row r="427">
          <cell r="D427" t="str">
            <v>525010.0</v>
          </cell>
          <cell r="E427" t="str">
            <v>CShop Mgr/Supv-Default</v>
          </cell>
        </row>
        <row r="428">
          <cell r="D428" t="str">
            <v>525010.10</v>
          </cell>
          <cell r="E428" t="str">
            <v>CShop Mgr/Supv-Reg</v>
          </cell>
        </row>
        <row r="429">
          <cell r="D429" t="str">
            <v>525010.11</v>
          </cell>
          <cell r="E429" t="str">
            <v>CShop Mgr/Supv-OT</v>
          </cell>
        </row>
        <row r="430">
          <cell r="D430" t="str">
            <v>525020.0</v>
          </cell>
          <cell r="E430" t="str">
            <v>CShop Mech/Welder-Default</v>
          </cell>
        </row>
        <row r="431">
          <cell r="D431" t="str">
            <v>525020.10</v>
          </cell>
          <cell r="E431" t="str">
            <v>CShop Mech/Wldr-Reg</v>
          </cell>
        </row>
        <row r="432">
          <cell r="D432" t="str">
            <v>525020.11</v>
          </cell>
          <cell r="E432" t="str">
            <v>CShop Mech/Welder-OT</v>
          </cell>
        </row>
        <row r="433">
          <cell r="D433" t="str">
            <v>525030.0</v>
          </cell>
          <cell r="E433" t="str">
            <v>CShop Support-Default</v>
          </cell>
        </row>
        <row r="434">
          <cell r="D434" t="str">
            <v>525030.10</v>
          </cell>
          <cell r="E434" t="str">
            <v>CShop Support-Reg</v>
          </cell>
        </row>
        <row r="435">
          <cell r="D435" t="str">
            <v>525030.11</v>
          </cell>
          <cell r="E435" t="str">
            <v>CShop Support-OT</v>
          </cell>
        </row>
        <row r="436">
          <cell r="D436" t="str">
            <v>525055.0</v>
          </cell>
          <cell r="E436" t="str">
            <v>CShop Temp Labor</v>
          </cell>
        </row>
        <row r="437">
          <cell r="D437" t="str">
            <v>525060.0</v>
          </cell>
          <cell r="E437" t="str">
            <v>CShop Bonus Pay Non-Corp</v>
          </cell>
        </row>
        <row r="438">
          <cell r="D438" t="str">
            <v>525061.0</v>
          </cell>
          <cell r="E438" t="str">
            <v>CShop Bonus Pay Corp</v>
          </cell>
        </row>
        <row r="439">
          <cell r="D439" t="str">
            <v>525170.0</v>
          </cell>
          <cell r="E439" t="str">
            <v>CShop Payroll Tax</v>
          </cell>
        </row>
        <row r="440">
          <cell r="D440" t="str">
            <v>525172.0</v>
          </cell>
          <cell r="E440" t="str">
            <v>CShop Personal Time</v>
          </cell>
        </row>
        <row r="441">
          <cell r="D441" t="str">
            <v>525173.0</v>
          </cell>
          <cell r="E441" t="str">
            <v>CShop Holiday Pay</v>
          </cell>
        </row>
        <row r="442">
          <cell r="D442" t="str">
            <v>525174.0</v>
          </cell>
          <cell r="E442" t="str">
            <v>CShop Vacation/Sick</v>
          </cell>
        </row>
        <row r="443">
          <cell r="D443" t="str">
            <v>525175.0</v>
          </cell>
          <cell r="E443" t="str">
            <v>CShop Benefits Non-Corp</v>
          </cell>
        </row>
        <row r="444">
          <cell r="D444" t="str">
            <v>525176.0</v>
          </cell>
          <cell r="E444" t="str">
            <v>CShop Benefits Corp</v>
          </cell>
        </row>
        <row r="445">
          <cell r="D445" t="str">
            <v>525186.0</v>
          </cell>
          <cell r="E445" t="str">
            <v>CShop Union Dues</v>
          </cell>
        </row>
        <row r="446">
          <cell r="D446" t="str">
            <v>525188.0</v>
          </cell>
          <cell r="E446" t="str">
            <v>CShop Uniforms &amp; Safety</v>
          </cell>
        </row>
        <row r="447">
          <cell r="D447" t="str">
            <v>525998.0</v>
          </cell>
          <cell r="E447" t="str">
            <v>CShop Labor Alloc-In</v>
          </cell>
        </row>
        <row r="448">
          <cell r="D448" t="str">
            <v>525999.0</v>
          </cell>
          <cell r="E448" t="str">
            <v>CShop Labor Alloc-Out</v>
          </cell>
        </row>
        <row r="449">
          <cell r="D449" t="str">
            <v>525010.20</v>
          </cell>
          <cell r="E449" t="str">
            <v>CShop Mgr/Supv-Auto Allow</v>
          </cell>
        </row>
        <row r="450">
          <cell r="D450" t="str">
            <v>525020.20</v>
          </cell>
          <cell r="E450" t="str">
            <v>CShop Mech/Wldr-Auto Allow</v>
          </cell>
        </row>
        <row r="451">
          <cell r="D451" t="str">
            <v>525030.20</v>
          </cell>
          <cell r="E451" t="str">
            <v>CShop Support-Auto Allow</v>
          </cell>
        </row>
        <row r="452">
          <cell r="D452" t="str">
            <v>525010.5</v>
          </cell>
          <cell r="E452" t="str">
            <v>CShop Mgr/Supv Incentive Pay</v>
          </cell>
        </row>
        <row r="453">
          <cell r="D453" t="str">
            <v>525020.5</v>
          </cell>
          <cell r="E453" t="str">
            <v>CShop Mech/Welder Incentive Pay</v>
          </cell>
        </row>
        <row r="454">
          <cell r="D454" t="str">
            <v>525030.5</v>
          </cell>
          <cell r="E454" t="str">
            <v>CShop Support Incentive Pay</v>
          </cell>
        </row>
        <row r="455">
          <cell r="D455" t="str">
            <v>525172.1</v>
          </cell>
          <cell r="E455" t="str">
            <v>CShop Personal Time - PR</v>
          </cell>
        </row>
        <row r="456">
          <cell r="D456" t="str">
            <v>525174.1</v>
          </cell>
          <cell r="E456" t="str">
            <v>CShop Vacation/Sick - PR</v>
          </cell>
        </row>
        <row r="457">
          <cell r="D457" t="str">
            <v>525177.0</v>
          </cell>
          <cell r="E457" t="str">
            <v>CShop Employer 401k</v>
          </cell>
        </row>
        <row r="458">
          <cell r="D458" t="str">
            <v>87100.0</v>
          </cell>
          <cell r="E458" t="str">
            <v>Cont Shop Mgr</v>
          </cell>
        </row>
        <row r="459">
          <cell r="D459" t="str">
            <v>87101.0</v>
          </cell>
          <cell r="E459" t="str">
            <v>Cont Shop Supv</v>
          </cell>
        </row>
        <row r="460">
          <cell r="D460" t="str">
            <v>87102.0</v>
          </cell>
          <cell r="E460" t="str">
            <v>Cont Shop Mech</v>
          </cell>
        </row>
        <row r="461">
          <cell r="D461" t="str">
            <v>87103.0</v>
          </cell>
          <cell r="E461" t="str">
            <v>Cont Shop Welder</v>
          </cell>
        </row>
        <row r="462">
          <cell r="D462" t="str">
            <v>87104.0</v>
          </cell>
          <cell r="E462" t="str">
            <v>Cont Shop Laborer</v>
          </cell>
        </row>
        <row r="463">
          <cell r="D463" t="str">
            <v>750000.0</v>
          </cell>
          <cell r="E463" t="str">
            <v>G&amp;A Mgrs &amp; Supv</v>
          </cell>
        </row>
        <row r="464">
          <cell r="D464" t="str">
            <v>750000.10</v>
          </cell>
          <cell r="E464" t="str">
            <v>G&amp;A Mgrs &amp; Supv Strght Time</v>
          </cell>
        </row>
        <row r="465">
          <cell r="D465" t="str">
            <v>750000.11</v>
          </cell>
          <cell r="E465" t="str">
            <v>G&amp;A Mgrs &amp; Supv Overtime</v>
          </cell>
        </row>
        <row r="466">
          <cell r="D466" t="str">
            <v>750001.0</v>
          </cell>
          <cell r="E466" t="str">
            <v>Office Salaries - Legacy</v>
          </cell>
        </row>
        <row r="467">
          <cell r="D467" t="str">
            <v>750005.0</v>
          </cell>
          <cell r="E467" t="str">
            <v>G&amp;A Support Wages</v>
          </cell>
        </row>
        <row r="468">
          <cell r="D468" t="str">
            <v>750005.10</v>
          </cell>
          <cell r="E468" t="str">
            <v>G&amp;A Support Strght Time</v>
          </cell>
        </row>
        <row r="469">
          <cell r="D469" t="str">
            <v>750005.11</v>
          </cell>
          <cell r="E469" t="str">
            <v>G&amp;A Support Overtime</v>
          </cell>
        </row>
        <row r="470">
          <cell r="D470" t="str">
            <v>750010.0</v>
          </cell>
          <cell r="E470" t="str">
            <v>Credit &amp; Coll Wages</v>
          </cell>
        </row>
        <row r="471">
          <cell r="D471" t="str">
            <v>750010.10</v>
          </cell>
          <cell r="E471" t="str">
            <v>Credit &amp; Coll Strght Time</v>
          </cell>
        </row>
        <row r="472">
          <cell r="D472" t="str">
            <v>750010.11</v>
          </cell>
          <cell r="E472" t="str">
            <v>Credit &amp; Coll Overtime</v>
          </cell>
        </row>
        <row r="473">
          <cell r="D473" t="str">
            <v>750015.0</v>
          </cell>
          <cell r="E473" t="str">
            <v>Regional Salaries</v>
          </cell>
        </row>
        <row r="474">
          <cell r="D474" t="str">
            <v>750015.10</v>
          </cell>
          <cell r="E474" t="str">
            <v>Region Salary Strght Time</v>
          </cell>
        </row>
        <row r="475">
          <cell r="D475" t="str">
            <v>750015.11</v>
          </cell>
          <cell r="E475" t="str">
            <v>Regional Salaries Overtime</v>
          </cell>
        </row>
        <row r="476">
          <cell r="D476" t="str">
            <v>750020.0</v>
          </cell>
          <cell r="E476" t="str">
            <v>Area Salaries</v>
          </cell>
        </row>
        <row r="477">
          <cell r="D477" t="str">
            <v>750020.10</v>
          </cell>
          <cell r="E477" t="str">
            <v>Area Salaries Strght Time</v>
          </cell>
        </row>
        <row r="478">
          <cell r="D478" t="str">
            <v>750020.11</v>
          </cell>
          <cell r="E478" t="str">
            <v>Area Salaries Overtime</v>
          </cell>
        </row>
        <row r="479">
          <cell r="D479" t="str">
            <v>750025.0</v>
          </cell>
          <cell r="E479" t="str">
            <v>IT Wages</v>
          </cell>
        </row>
        <row r="480">
          <cell r="D480" t="str">
            <v>750025.10</v>
          </cell>
          <cell r="E480" t="str">
            <v>IT Wages Strght Time</v>
          </cell>
        </row>
        <row r="481">
          <cell r="D481" t="str">
            <v>750025.11</v>
          </cell>
          <cell r="E481" t="str">
            <v>IT Wages Overtime</v>
          </cell>
        </row>
        <row r="482">
          <cell r="D482" t="str">
            <v>750055.0</v>
          </cell>
          <cell r="E482" t="str">
            <v>Temporary G&amp;A Labor</v>
          </cell>
        </row>
        <row r="483">
          <cell r="D483" t="str">
            <v>750060.0</v>
          </cell>
          <cell r="E483" t="str">
            <v>Bonus Pay Non-Corporate - G&amp;A</v>
          </cell>
        </row>
        <row r="484">
          <cell r="D484" t="str">
            <v>750061.0</v>
          </cell>
          <cell r="E484" t="str">
            <v>Bonus Pay Corporate - G&amp;A</v>
          </cell>
        </row>
        <row r="485">
          <cell r="D485" t="str">
            <v>750062.0</v>
          </cell>
          <cell r="E485" t="str">
            <v>LTIP</v>
          </cell>
        </row>
        <row r="486">
          <cell r="D486" t="str">
            <v>750095.0</v>
          </cell>
          <cell r="E486" t="str">
            <v>Capitalized Salaries</v>
          </cell>
        </row>
        <row r="487">
          <cell r="D487" t="str">
            <v>750170.0</v>
          </cell>
          <cell r="E487" t="str">
            <v>Payroll Taxes - G&amp;A</v>
          </cell>
        </row>
        <row r="488">
          <cell r="D488" t="str">
            <v>750172.0</v>
          </cell>
          <cell r="E488" t="str">
            <v>Personal Time - G&amp;A</v>
          </cell>
        </row>
        <row r="489">
          <cell r="D489" t="str">
            <v>750173.0</v>
          </cell>
          <cell r="E489" t="str">
            <v>Holiday Pay - G&amp;A</v>
          </cell>
        </row>
        <row r="490">
          <cell r="D490" t="str">
            <v>750174.0</v>
          </cell>
          <cell r="E490" t="str">
            <v>Vacation/Sick - G&amp;A</v>
          </cell>
        </row>
        <row r="491">
          <cell r="D491" t="str">
            <v>750175.0</v>
          </cell>
          <cell r="E491" t="str">
            <v>Benefits Non-Corporate</v>
          </cell>
        </row>
        <row r="492">
          <cell r="D492" t="str">
            <v>750176.0</v>
          </cell>
          <cell r="E492" t="str">
            <v>Benefits Corporate</v>
          </cell>
        </row>
        <row r="493">
          <cell r="D493" t="str">
            <v>750177.0</v>
          </cell>
          <cell r="E493" t="str">
            <v>Employer 401K</v>
          </cell>
        </row>
        <row r="494">
          <cell r="D494" t="str">
            <v>751000.0</v>
          </cell>
          <cell r="E494" t="str">
            <v>Office Expense Legacy</v>
          </cell>
        </row>
        <row r="495">
          <cell r="D495" t="str">
            <v>751100.0</v>
          </cell>
          <cell r="E495" t="str">
            <v>Relocation  - G&amp;A</v>
          </cell>
        </row>
        <row r="496">
          <cell r="D496" t="str">
            <v>751102.0</v>
          </cell>
          <cell r="E496" t="str">
            <v>Recruiting - G&amp;A</v>
          </cell>
        </row>
        <row r="497">
          <cell r="D497" t="str">
            <v>751104.0</v>
          </cell>
          <cell r="E497" t="str">
            <v>Employee Activities - G&amp;A</v>
          </cell>
        </row>
        <row r="498">
          <cell r="D498" t="str">
            <v>751106.0</v>
          </cell>
          <cell r="E498" t="str">
            <v>Travel - G&amp;A</v>
          </cell>
        </row>
        <row r="499">
          <cell r="D499" t="str">
            <v>751107.0</v>
          </cell>
          <cell r="E499" t="str">
            <v>Travel-Capitalized</v>
          </cell>
        </row>
        <row r="500">
          <cell r="D500" t="str">
            <v>751108.0</v>
          </cell>
          <cell r="E500" t="str">
            <v>Meals &amp; Entertain (100%) - G&amp;A</v>
          </cell>
        </row>
        <row r="501">
          <cell r="D501" t="str">
            <v>751109.0</v>
          </cell>
          <cell r="E501" t="str">
            <v>Meals &amp; Entertain (50%)</v>
          </cell>
        </row>
        <row r="502">
          <cell r="D502" t="str">
            <v>751110.0</v>
          </cell>
          <cell r="E502" t="str">
            <v>Office Supplies - G&amp;A</v>
          </cell>
        </row>
        <row r="503">
          <cell r="D503" t="str">
            <v>751112.0</v>
          </cell>
          <cell r="E503" t="str">
            <v>Postage - G&amp;A</v>
          </cell>
        </row>
        <row r="504">
          <cell r="D504" t="str">
            <v>751114.0</v>
          </cell>
          <cell r="E504" t="str">
            <v>Dues &amp; Subscriptions - G&amp;A</v>
          </cell>
        </row>
        <row r="505">
          <cell r="D505" t="str">
            <v>751116.0</v>
          </cell>
          <cell r="E505" t="str">
            <v>Telephone - G&amp;A</v>
          </cell>
        </row>
        <row r="506">
          <cell r="D506" t="str">
            <v>751117.0</v>
          </cell>
          <cell r="E506" t="str">
            <v>Data Communications - G&amp;A</v>
          </cell>
        </row>
        <row r="507">
          <cell r="D507" t="str">
            <v>751118.0</v>
          </cell>
          <cell r="E507" t="str">
            <v>Utilities - G&amp;A</v>
          </cell>
        </row>
        <row r="508">
          <cell r="D508" t="str">
            <v>751120.0</v>
          </cell>
          <cell r="E508" t="str">
            <v>Facility Maintenance - G&amp;A</v>
          </cell>
        </row>
        <row r="509">
          <cell r="D509" t="str">
            <v>751122.0</v>
          </cell>
          <cell r="E509" t="str">
            <v>Rent - G&amp;A</v>
          </cell>
        </row>
        <row r="510">
          <cell r="D510" t="str">
            <v>751124.0</v>
          </cell>
          <cell r="E510" t="str">
            <v>Security - G&amp;A</v>
          </cell>
        </row>
        <row r="511">
          <cell r="D511" t="str">
            <v>751126.0</v>
          </cell>
          <cell r="E511" t="str">
            <v>Equip Rental - G&amp;A</v>
          </cell>
        </row>
        <row r="512">
          <cell r="D512" t="str">
            <v>751128.0</v>
          </cell>
          <cell r="E512" t="str">
            <v>Advertising - G&amp;A</v>
          </cell>
        </row>
        <row r="513">
          <cell r="D513" t="str">
            <v>751128.10</v>
          </cell>
          <cell r="E513" t="str">
            <v>Advert Yellow Pages - G&amp;A</v>
          </cell>
        </row>
        <row r="514">
          <cell r="D514" t="str">
            <v>751128.11</v>
          </cell>
          <cell r="E514" t="str">
            <v>Advert Direct Mail - G&amp;A</v>
          </cell>
        </row>
        <row r="515">
          <cell r="D515" t="str">
            <v>751128.12</v>
          </cell>
          <cell r="E515" t="str">
            <v>Advert Media - G&amp;A</v>
          </cell>
        </row>
        <row r="516">
          <cell r="D516" t="str">
            <v>751130.0</v>
          </cell>
          <cell r="E516" t="str">
            <v>Printing/Reproduction</v>
          </cell>
        </row>
        <row r="517">
          <cell r="D517" t="str">
            <v>751134.0</v>
          </cell>
          <cell r="E517" t="str">
            <v>Meetings &amp; Events</v>
          </cell>
        </row>
        <row r="518">
          <cell r="D518" t="str">
            <v>751138.0</v>
          </cell>
          <cell r="E518" t="str">
            <v>Outside Training - G&amp;A</v>
          </cell>
        </row>
        <row r="519">
          <cell r="D519" t="str">
            <v>751140.0</v>
          </cell>
          <cell r="E519" t="str">
            <v>Bank Fees</v>
          </cell>
        </row>
        <row r="520">
          <cell r="D520" t="str">
            <v>751142.0</v>
          </cell>
          <cell r="E520" t="str">
            <v>Professional Fees - Legacy</v>
          </cell>
        </row>
        <row r="521">
          <cell r="D521" t="str">
            <v>751144.0</v>
          </cell>
          <cell r="E521" t="str">
            <v>Legal Fees</v>
          </cell>
        </row>
        <row r="522">
          <cell r="D522" t="str">
            <v>751145.0</v>
          </cell>
          <cell r="E522" t="str">
            <v>Legal Settlements</v>
          </cell>
        </row>
        <row r="523">
          <cell r="D523" t="str">
            <v>751146.0</v>
          </cell>
          <cell r="E523" t="str">
            <v>Accounting/Audit Fees</v>
          </cell>
        </row>
        <row r="524">
          <cell r="D524" t="str">
            <v>751148.0</v>
          </cell>
          <cell r="E524" t="str">
            <v>Tax Consulting Fees</v>
          </cell>
        </row>
        <row r="525">
          <cell r="D525" t="str">
            <v>751150.0</v>
          </cell>
          <cell r="E525" t="str">
            <v>Engineering Fees</v>
          </cell>
        </row>
        <row r="526">
          <cell r="D526" t="str">
            <v>751152.0</v>
          </cell>
          <cell r="E526" t="str">
            <v>Lobbyist Fees</v>
          </cell>
        </row>
        <row r="527">
          <cell r="D527" t="str">
            <v>751153.0</v>
          </cell>
          <cell r="E527" t="str">
            <v>ADP Charges</v>
          </cell>
        </row>
        <row r="528">
          <cell r="D528" t="str">
            <v>751154.0</v>
          </cell>
          <cell r="E528" t="str">
            <v>Outsource Billing</v>
          </cell>
        </row>
        <row r="529">
          <cell r="D529" t="str">
            <v>751156.0</v>
          </cell>
          <cell r="E529" t="str">
            <v>Outside Credit &amp; Collections</v>
          </cell>
        </row>
        <row r="530">
          <cell r="D530" t="str">
            <v>751158.0</v>
          </cell>
          <cell r="E530" t="str">
            <v>Other Consulting Fees</v>
          </cell>
        </row>
        <row r="531">
          <cell r="D531" t="str">
            <v>751160.0</v>
          </cell>
          <cell r="E531" t="str">
            <v>G&amp;A Licenses &amp; Fees</v>
          </cell>
        </row>
        <row r="532">
          <cell r="D532" t="str">
            <v>751162.0</v>
          </cell>
          <cell r="E532" t="str">
            <v>Property Taxes - G&amp;A</v>
          </cell>
        </row>
        <row r="533">
          <cell r="D533" t="str">
            <v>751164.0</v>
          </cell>
          <cell r="E533" t="str">
            <v>MIS Software Licenses</v>
          </cell>
        </row>
        <row r="534">
          <cell r="D534" t="str">
            <v>751166.0</v>
          </cell>
          <cell r="E534" t="str">
            <v>MIS Maintenance</v>
          </cell>
        </row>
        <row r="535">
          <cell r="D535" t="str">
            <v>751168.0</v>
          </cell>
          <cell r="E535" t="str">
            <v>Computer/Software Expense</v>
          </cell>
        </row>
        <row r="536">
          <cell r="D536" t="str">
            <v>751170.0</v>
          </cell>
          <cell r="E536" t="str">
            <v>Contributions Deductible</v>
          </cell>
        </row>
        <row r="537">
          <cell r="D537" t="str">
            <v>751172.0</v>
          </cell>
          <cell r="E537" t="str">
            <v>Contributions Non-Deductible</v>
          </cell>
        </row>
        <row r="538">
          <cell r="D538" t="str">
            <v>751174.0</v>
          </cell>
          <cell r="E538" t="str">
            <v>Market Development Reserve</v>
          </cell>
        </row>
        <row r="539">
          <cell r="D539" t="str">
            <v>751194.0</v>
          </cell>
          <cell r="E539" t="str">
            <v>Purchase Discounts G&amp;A</v>
          </cell>
        </row>
        <row r="540">
          <cell r="D540" t="str">
            <v>751195.0</v>
          </cell>
          <cell r="E540" t="str">
            <v>Miscellaneous</v>
          </cell>
        </row>
        <row r="541">
          <cell r="D541" t="str">
            <v>751196.0</v>
          </cell>
          <cell r="E541" t="str">
            <v>Other Admin - Legacy</v>
          </cell>
        </row>
        <row r="542">
          <cell r="D542" t="str">
            <v>755000.0</v>
          </cell>
          <cell r="E542" t="str">
            <v>Bad Debt Exp</v>
          </cell>
        </row>
        <row r="543">
          <cell r="D543" t="str">
            <v>755995.0</v>
          </cell>
          <cell r="E543" t="str">
            <v>Management Fee</v>
          </cell>
        </row>
        <row r="544">
          <cell r="D544" t="str">
            <v>810005.0</v>
          </cell>
          <cell r="E544" t="str">
            <v>Gain/Loss on Sale of Busines</v>
          </cell>
        </row>
        <row r="545">
          <cell r="D545" t="str">
            <v>810010.0</v>
          </cell>
          <cell r="E545" t="str">
            <v>Other Misc Income</v>
          </cell>
        </row>
        <row r="546">
          <cell r="D546" t="str">
            <v>810012.0</v>
          </cell>
          <cell r="E546" t="str">
            <v>Other Misc Expense</v>
          </cell>
        </row>
        <row r="547">
          <cell r="D547" t="str">
            <v>810018.0</v>
          </cell>
          <cell r="E547" t="str">
            <v>Fin Charges on Trade AR</v>
          </cell>
        </row>
        <row r="548">
          <cell r="D548" t="str">
            <v>810020.0</v>
          </cell>
          <cell r="E548" t="str">
            <v>Interest Income Ext</v>
          </cell>
        </row>
        <row r="549">
          <cell r="D549" t="str">
            <v>810021.0</v>
          </cell>
          <cell r="E549" t="str">
            <v>Interest Expense Ext</v>
          </cell>
        </row>
        <row r="550">
          <cell r="D550" t="str">
            <v>810024.0</v>
          </cell>
          <cell r="E550" t="str">
            <v>Capitalized Interest</v>
          </cell>
        </row>
        <row r="551">
          <cell r="D551" t="str">
            <v>810040.0</v>
          </cell>
          <cell r="E551" t="str">
            <v>Income on Equity Meth Invest</v>
          </cell>
        </row>
        <row r="552">
          <cell r="D552" t="str">
            <v>810050.0</v>
          </cell>
          <cell r="E552" t="str">
            <v>Tax Penalties</v>
          </cell>
        </row>
        <row r="553">
          <cell r="D553" t="str">
            <v>810095.0</v>
          </cell>
          <cell r="E553" t="str">
            <v>Other Penalites</v>
          </cell>
        </row>
        <row r="554">
          <cell r="D554" t="str">
            <v>850000.0</v>
          </cell>
          <cell r="E554" t="str">
            <v>I/C Corporate Overhead</v>
          </cell>
        </row>
        <row r="555">
          <cell r="D555" t="str">
            <v>850005.0</v>
          </cell>
          <cell r="E555" t="str">
            <v>I/C Interest Exp-FINCO</v>
          </cell>
        </row>
        <row r="556">
          <cell r="D556" t="str">
            <v>850010.0</v>
          </cell>
          <cell r="E556" t="str">
            <v>I/C Trademark</v>
          </cell>
        </row>
        <row r="557">
          <cell r="D557" t="str">
            <v>850015.0</v>
          </cell>
          <cell r="E557" t="str">
            <v>I/C Dividends</v>
          </cell>
        </row>
        <row r="558">
          <cell r="D558" t="str">
            <v>850040.0</v>
          </cell>
          <cell r="E558" t="str">
            <v>Management Fee Offset</v>
          </cell>
        </row>
        <row r="559">
          <cell r="D559" t="str">
            <v>850050.0</v>
          </cell>
          <cell r="E559" t="str">
            <v>Area Overhead Alloc</v>
          </cell>
        </row>
        <row r="560">
          <cell r="D560" t="str">
            <v>850051.0</v>
          </cell>
          <cell r="E560" t="str">
            <v>Reg Overhead Alloc</v>
          </cell>
        </row>
        <row r="561">
          <cell r="D561" t="str">
            <v>850052.0</v>
          </cell>
          <cell r="E561" t="str">
            <v>Corp Overhead Alloc</v>
          </cell>
        </row>
        <row r="562">
          <cell r="D562" t="str">
            <v>850055.0</v>
          </cell>
          <cell r="E562" t="str">
            <v>RSGGP Activity Alloc</v>
          </cell>
        </row>
        <row r="563">
          <cell r="D563" t="str">
            <v>850055.10</v>
          </cell>
          <cell r="E563" t="str">
            <v>RSGGP Labor</v>
          </cell>
        </row>
        <row r="564">
          <cell r="D564" t="str">
            <v>850055.20</v>
          </cell>
          <cell r="E564" t="str">
            <v>RSGGP Payroll Tax</v>
          </cell>
        </row>
        <row r="565">
          <cell r="D565" t="str">
            <v>850055.30</v>
          </cell>
          <cell r="E565" t="str">
            <v>RSGGP Benefits</v>
          </cell>
        </row>
        <row r="566">
          <cell r="D566" t="str">
            <v>850090.0</v>
          </cell>
          <cell r="E566" t="str">
            <v>Extraord Gain/(Loss)</v>
          </cell>
        </row>
        <row r="567">
          <cell r="D567" t="str">
            <v>850091.0</v>
          </cell>
          <cell r="E567" t="str">
            <v>Gain/(Loss) Seg Disp Net</v>
          </cell>
        </row>
        <row r="568">
          <cell r="D568" t="str">
            <v>850092.0</v>
          </cell>
          <cell r="E568" t="str">
            <v>Inc/(Loss)  Disc Ops</v>
          </cell>
        </row>
        <row r="569">
          <cell r="D569" t="str">
            <v>890000.0</v>
          </cell>
          <cell r="E569" t="str">
            <v>Income Tax-Corp Provision</v>
          </cell>
        </row>
        <row r="570">
          <cell r="D570" t="str">
            <v>890010.0</v>
          </cell>
          <cell r="E570" t="str">
            <v>Income Tax-Field Filed</v>
          </cell>
        </row>
        <row r="571">
          <cell r="D571" t="str">
            <v>899990.0</v>
          </cell>
          <cell r="E571" t="str">
            <v>Cumulative Change Acct Princ</v>
          </cell>
        </row>
        <row r="572">
          <cell r="D572" t="str">
            <v>750000.20</v>
          </cell>
          <cell r="E572" t="str">
            <v>G&amp;A Mgrs &amp; Supv Auto Allow</v>
          </cell>
        </row>
        <row r="573">
          <cell r="D573" t="str">
            <v>750005.20</v>
          </cell>
          <cell r="E573" t="str">
            <v>G&amp;A Support Auto Allowance</v>
          </cell>
        </row>
        <row r="574">
          <cell r="D574" t="str">
            <v>750010.20</v>
          </cell>
          <cell r="E574" t="str">
            <v>Credit &amp; Coll Auto Allow</v>
          </cell>
        </row>
        <row r="575">
          <cell r="D575" t="str">
            <v>750015.20</v>
          </cell>
          <cell r="E575" t="str">
            <v>Regional Salary Auto Allow</v>
          </cell>
        </row>
        <row r="576">
          <cell r="D576" t="str">
            <v>750020.20</v>
          </cell>
          <cell r="E576" t="str">
            <v>Area Salaries Auto Allowance</v>
          </cell>
        </row>
        <row r="577">
          <cell r="D577" t="str">
            <v>750025.20</v>
          </cell>
          <cell r="E577" t="str">
            <v>IT Wages Auto Allowance</v>
          </cell>
        </row>
        <row r="578">
          <cell r="D578" t="str">
            <v>750172.1</v>
          </cell>
          <cell r="E578" t="str">
            <v>Personal Time - G&amp;A PR</v>
          </cell>
        </row>
        <row r="579">
          <cell r="D579" t="str">
            <v>750174.1</v>
          </cell>
          <cell r="E579" t="str">
            <v>Vacation/Sick - G&amp;A PR</v>
          </cell>
        </row>
        <row r="580">
          <cell r="D580" t="str">
            <v>88400.0</v>
          </cell>
          <cell r="E580" t="str">
            <v>General Managers</v>
          </cell>
        </row>
        <row r="581">
          <cell r="D581" t="str">
            <v>88401.0</v>
          </cell>
          <cell r="E581" t="str">
            <v>Site Managers</v>
          </cell>
        </row>
        <row r="582">
          <cell r="D582" t="str">
            <v>88402.0</v>
          </cell>
          <cell r="E582" t="str">
            <v>Assistant General Managers</v>
          </cell>
        </row>
        <row r="583">
          <cell r="D583" t="str">
            <v>88430.0</v>
          </cell>
          <cell r="E583" t="str">
            <v>Area Vice Presidents</v>
          </cell>
        </row>
        <row r="584">
          <cell r="D584" t="str">
            <v>88440.0</v>
          </cell>
          <cell r="E584" t="str">
            <v>Regional Vice Presidents</v>
          </cell>
        </row>
        <row r="585">
          <cell r="D585" t="str">
            <v>88441.0</v>
          </cell>
          <cell r="E585" t="str">
            <v>Regional Maint. Managers</v>
          </cell>
        </row>
        <row r="586">
          <cell r="D586" t="str">
            <v>88442.0</v>
          </cell>
          <cell r="E586" t="str">
            <v>Regional Ops. Managers</v>
          </cell>
        </row>
        <row r="587">
          <cell r="D587" t="str">
            <v>88443.0</v>
          </cell>
          <cell r="E587" t="str">
            <v>Regional Sales Managers</v>
          </cell>
        </row>
        <row r="588">
          <cell r="D588" t="str">
            <v>88448.0</v>
          </cell>
          <cell r="E588" t="str">
            <v>Regional Admin. Assistants</v>
          </cell>
        </row>
        <row r="589">
          <cell r="D589" t="str">
            <v>88450.0</v>
          </cell>
          <cell r="E589" t="str">
            <v>Divisional Controllers</v>
          </cell>
        </row>
        <row r="590">
          <cell r="D590" t="str">
            <v>88451.0</v>
          </cell>
          <cell r="E590" t="str">
            <v>Staff Accountant</v>
          </cell>
        </row>
        <row r="591">
          <cell r="D591" t="str">
            <v>88452.0</v>
          </cell>
          <cell r="E591" t="str">
            <v>Assist Div Controller</v>
          </cell>
        </row>
        <row r="592">
          <cell r="D592" t="str">
            <v>88453.0</v>
          </cell>
          <cell r="E592" t="str">
            <v>Accounting Clerical</v>
          </cell>
        </row>
        <row r="593">
          <cell r="D593" t="str">
            <v>88454.0</v>
          </cell>
          <cell r="E593" t="str">
            <v>Accounts Payable-Clerical</v>
          </cell>
        </row>
        <row r="594">
          <cell r="D594" t="str">
            <v>88455.0</v>
          </cell>
          <cell r="E594" t="str">
            <v>Payroll</v>
          </cell>
        </row>
        <row r="595">
          <cell r="D595" t="str">
            <v>88456.0</v>
          </cell>
          <cell r="E595" t="str">
            <v>Office Managers</v>
          </cell>
        </row>
        <row r="596">
          <cell r="D596" t="str">
            <v>88457.0</v>
          </cell>
          <cell r="E596" t="str">
            <v>Cash Receipts-Clerical</v>
          </cell>
        </row>
        <row r="597">
          <cell r="D597" t="str">
            <v>88458.0</v>
          </cell>
          <cell r="E597" t="str">
            <v>General &amp; Admin-Administrators</v>
          </cell>
        </row>
        <row r="598">
          <cell r="D598" t="str">
            <v>88460.0</v>
          </cell>
          <cell r="E598" t="str">
            <v>Billing-Clerical</v>
          </cell>
        </row>
        <row r="599">
          <cell r="D599" t="str">
            <v>88465.0</v>
          </cell>
          <cell r="E599" t="str">
            <v>Credit &amp; Collections-Supv</v>
          </cell>
        </row>
        <row r="600">
          <cell r="D600" t="str">
            <v>88466.0</v>
          </cell>
          <cell r="E600" t="str">
            <v>Credit &amp; Collection-Clerical</v>
          </cell>
        </row>
        <row r="601">
          <cell r="D601" t="str">
            <v>88467.0</v>
          </cell>
          <cell r="E601" t="str">
            <v>Accounting Administrative</v>
          </cell>
        </row>
        <row r="602">
          <cell r="D602" t="str">
            <v>88470.0</v>
          </cell>
          <cell r="E602" t="str">
            <v>IT Managers</v>
          </cell>
        </row>
        <row r="603">
          <cell r="D603" t="str">
            <v>88471.0</v>
          </cell>
          <cell r="E603" t="str">
            <v>IT Staff</v>
          </cell>
        </row>
        <row r="604">
          <cell r="D604" t="str">
            <v>88480.0</v>
          </cell>
          <cell r="E604" t="str">
            <v>Area Controllers</v>
          </cell>
        </row>
        <row r="605">
          <cell r="D605" t="str">
            <v>88485.0</v>
          </cell>
          <cell r="E605" t="str">
            <v>Human Resources Managers</v>
          </cell>
        </row>
        <row r="606">
          <cell r="D606" t="str">
            <v>88486.0</v>
          </cell>
          <cell r="E606" t="str">
            <v>Human Resources Staff</v>
          </cell>
        </row>
        <row r="607">
          <cell r="D607" t="str">
            <v>88490.0</v>
          </cell>
          <cell r="E607" t="str">
            <v>Regional Controllers</v>
          </cell>
        </row>
        <row r="608">
          <cell r="D608" t="str">
            <v>9900.1983</v>
          </cell>
          <cell r="E608" t="str">
            <v>Roll-Off Truck-1983</v>
          </cell>
        </row>
        <row r="609">
          <cell r="D609" t="str">
            <v>9900.1984</v>
          </cell>
          <cell r="E609" t="str">
            <v>Roll-Off Truck-1984</v>
          </cell>
        </row>
        <row r="610">
          <cell r="D610" t="str">
            <v>9900.1985</v>
          </cell>
          <cell r="E610" t="str">
            <v>Roll-Off Truck-1985</v>
          </cell>
        </row>
        <row r="611">
          <cell r="D611" t="str">
            <v>9900.1986</v>
          </cell>
          <cell r="E611" t="str">
            <v>Roll-Off Truck-1986</v>
          </cell>
        </row>
        <row r="612">
          <cell r="D612" t="str">
            <v>9900.1987</v>
          </cell>
          <cell r="E612" t="str">
            <v>Roll-Off Truck-1987</v>
          </cell>
        </row>
        <row r="613">
          <cell r="D613" t="str">
            <v>9900.1988</v>
          </cell>
          <cell r="E613" t="str">
            <v>Roll-Off Truck-1988</v>
          </cell>
        </row>
        <row r="614">
          <cell r="D614" t="str">
            <v>9900.1989</v>
          </cell>
          <cell r="E614" t="str">
            <v>Roll-Off Truck-1989</v>
          </cell>
        </row>
        <row r="615">
          <cell r="D615" t="str">
            <v>9900.1990</v>
          </cell>
          <cell r="E615" t="str">
            <v>Roll-Off Truck-1990</v>
          </cell>
        </row>
        <row r="616">
          <cell r="D616" t="str">
            <v>9900.1991</v>
          </cell>
          <cell r="E616" t="str">
            <v>Roll-Off Truck-1991</v>
          </cell>
        </row>
        <row r="617">
          <cell r="D617" t="str">
            <v>9900.1992</v>
          </cell>
          <cell r="E617" t="str">
            <v>Roll-Off Truck-1992</v>
          </cell>
        </row>
        <row r="618">
          <cell r="D618" t="str">
            <v>9900.1993</v>
          </cell>
          <cell r="E618" t="str">
            <v>Roll-Off Truck-1993</v>
          </cell>
        </row>
        <row r="619">
          <cell r="D619" t="str">
            <v>9900.1994</v>
          </cell>
          <cell r="E619" t="str">
            <v>Roll-Off Truck-1994</v>
          </cell>
        </row>
        <row r="620">
          <cell r="D620" t="str">
            <v>9900.1995</v>
          </cell>
          <cell r="E620" t="str">
            <v>Roll-Off Truck-1995</v>
          </cell>
        </row>
        <row r="621">
          <cell r="D621" t="str">
            <v>9900.1996</v>
          </cell>
          <cell r="E621" t="str">
            <v>Roll-Off Truck-1996</v>
          </cell>
        </row>
        <row r="622">
          <cell r="D622" t="str">
            <v>9900.1997</v>
          </cell>
          <cell r="E622" t="str">
            <v>Roll-Off Truck-1997</v>
          </cell>
        </row>
        <row r="623">
          <cell r="D623" t="str">
            <v>9900.1998</v>
          </cell>
          <cell r="E623" t="str">
            <v>Roll-Off Truck-1998</v>
          </cell>
        </row>
        <row r="624">
          <cell r="D624" t="str">
            <v>9900.1999</v>
          </cell>
          <cell r="E624" t="str">
            <v>Roll-Off Truck-1999</v>
          </cell>
        </row>
        <row r="625">
          <cell r="D625" t="str">
            <v>9900.2000</v>
          </cell>
          <cell r="E625" t="str">
            <v>Roll-Off Truck-2000</v>
          </cell>
        </row>
        <row r="626">
          <cell r="D626" t="str">
            <v>9900.2001</v>
          </cell>
          <cell r="E626" t="str">
            <v>Roll-Off Truck-2001</v>
          </cell>
        </row>
        <row r="627">
          <cell r="D627" t="str">
            <v>9900.2002</v>
          </cell>
          <cell r="E627" t="str">
            <v>Roll-Off Truck-2002</v>
          </cell>
        </row>
        <row r="628">
          <cell r="D628" t="str">
            <v>9900.2003</v>
          </cell>
          <cell r="E628" t="str">
            <v>Roll-Off Truck-2003</v>
          </cell>
        </row>
        <row r="629">
          <cell r="D629" t="str">
            <v>9900.2004</v>
          </cell>
          <cell r="E629" t="str">
            <v>Roll-Off Truck-2004</v>
          </cell>
        </row>
        <row r="630">
          <cell r="D630" t="str">
            <v>9900.2005</v>
          </cell>
          <cell r="E630" t="str">
            <v>Roll-Off Truck-2005</v>
          </cell>
        </row>
        <row r="631">
          <cell r="D631" t="str">
            <v>9900.2006</v>
          </cell>
          <cell r="E631" t="str">
            <v>Roll-Off Truck-2006</v>
          </cell>
        </row>
        <row r="632">
          <cell r="D632" t="str">
            <v>9901.1983</v>
          </cell>
          <cell r="E632" t="str">
            <v>Front Load Truck-1983</v>
          </cell>
        </row>
        <row r="633">
          <cell r="D633" t="str">
            <v>9901.1984</v>
          </cell>
          <cell r="E633" t="str">
            <v>Front Load Truck-1984</v>
          </cell>
        </row>
        <row r="634">
          <cell r="D634" t="str">
            <v>9901.1985</v>
          </cell>
          <cell r="E634" t="str">
            <v>Front Load Truck-1985</v>
          </cell>
        </row>
        <row r="635">
          <cell r="D635" t="str">
            <v>9901.1986</v>
          </cell>
          <cell r="E635" t="str">
            <v>Front Load Truck-1986</v>
          </cell>
        </row>
        <row r="636">
          <cell r="D636" t="str">
            <v>9901.1987</v>
          </cell>
          <cell r="E636" t="str">
            <v>Front Load Truck-1987</v>
          </cell>
        </row>
        <row r="637">
          <cell r="D637" t="str">
            <v>9901.1988</v>
          </cell>
          <cell r="E637" t="str">
            <v>Front Load Truck-1988</v>
          </cell>
        </row>
        <row r="638">
          <cell r="D638" t="str">
            <v>9901.1989</v>
          </cell>
          <cell r="E638" t="str">
            <v>Front Load Truck-1989</v>
          </cell>
        </row>
        <row r="639">
          <cell r="D639" t="str">
            <v>9901.1990</v>
          </cell>
          <cell r="E639" t="str">
            <v>Front Load Truck-1990</v>
          </cell>
        </row>
        <row r="640">
          <cell r="D640" t="str">
            <v>9901.1991</v>
          </cell>
          <cell r="E640" t="str">
            <v>Front Load Truck-1991</v>
          </cell>
        </row>
        <row r="641">
          <cell r="D641" t="str">
            <v>9901.1992</v>
          </cell>
          <cell r="E641" t="str">
            <v>Front Load Truck-1992</v>
          </cell>
        </row>
        <row r="642">
          <cell r="D642" t="str">
            <v>9901.1993</v>
          </cell>
          <cell r="E642" t="str">
            <v>Front Load Truck-1993</v>
          </cell>
        </row>
        <row r="643">
          <cell r="D643" t="str">
            <v>9901.1994</v>
          </cell>
          <cell r="E643" t="str">
            <v>Front Load Truck-1994</v>
          </cell>
        </row>
        <row r="644">
          <cell r="D644" t="str">
            <v>9901.1995</v>
          </cell>
          <cell r="E644" t="str">
            <v>Front Load Truck-1995</v>
          </cell>
        </row>
        <row r="645">
          <cell r="D645" t="str">
            <v>9901.1996</v>
          </cell>
          <cell r="E645" t="str">
            <v>Front Load Truck-1996</v>
          </cell>
        </row>
        <row r="646">
          <cell r="D646" t="str">
            <v>9901.1997</v>
          </cell>
          <cell r="E646" t="str">
            <v>Front Load Truck-1997</v>
          </cell>
        </row>
        <row r="647">
          <cell r="D647" t="str">
            <v>9901.1998</v>
          </cell>
          <cell r="E647" t="str">
            <v>Front Load Truck-1998</v>
          </cell>
        </row>
        <row r="648">
          <cell r="D648" t="str">
            <v>9901.1999</v>
          </cell>
          <cell r="E648" t="str">
            <v>Front Load Truck-1999</v>
          </cell>
        </row>
        <row r="649">
          <cell r="D649" t="str">
            <v>9901.2000</v>
          </cell>
          <cell r="E649" t="str">
            <v>Front Load Truck-2000</v>
          </cell>
        </row>
        <row r="650">
          <cell r="D650" t="str">
            <v>9901.2001</v>
          </cell>
          <cell r="E650" t="str">
            <v>Front Load Truck-2001</v>
          </cell>
        </row>
        <row r="651">
          <cell r="D651" t="str">
            <v>9901.2002</v>
          </cell>
          <cell r="E651" t="str">
            <v>Front Load Truck-2002</v>
          </cell>
        </row>
        <row r="652">
          <cell r="D652" t="str">
            <v>9901.2003</v>
          </cell>
          <cell r="E652" t="str">
            <v>Front Load Truck-2003</v>
          </cell>
        </row>
        <row r="653">
          <cell r="D653" t="str">
            <v>9901.2004</v>
          </cell>
          <cell r="E653" t="str">
            <v>Front Load Truck-2004</v>
          </cell>
        </row>
        <row r="654">
          <cell r="D654" t="str">
            <v>9901.2005</v>
          </cell>
          <cell r="E654" t="str">
            <v>Front Load Truck-2005</v>
          </cell>
        </row>
        <row r="655">
          <cell r="D655" t="str">
            <v>9901.2006</v>
          </cell>
          <cell r="E655" t="str">
            <v>Front Load Truck-2006</v>
          </cell>
        </row>
        <row r="656">
          <cell r="D656" t="str">
            <v>9902.1983</v>
          </cell>
          <cell r="E656" t="str">
            <v>Rear Load Truck-1983</v>
          </cell>
        </row>
        <row r="657">
          <cell r="D657" t="str">
            <v>9902.1984</v>
          </cell>
          <cell r="E657" t="str">
            <v>Rear Load Truck-1984</v>
          </cell>
        </row>
        <row r="658">
          <cell r="D658" t="str">
            <v>9902.1985</v>
          </cell>
          <cell r="E658" t="str">
            <v>Rear Load Truck-1985</v>
          </cell>
        </row>
        <row r="659">
          <cell r="D659" t="str">
            <v>9902.1986</v>
          </cell>
          <cell r="E659" t="str">
            <v>Rear Load Truck-1986</v>
          </cell>
        </row>
        <row r="660">
          <cell r="D660" t="str">
            <v>9902.1987</v>
          </cell>
          <cell r="E660" t="str">
            <v>Rear Load Truck-1987</v>
          </cell>
        </row>
        <row r="661">
          <cell r="D661" t="str">
            <v>9902.1988</v>
          </cell>
          <cell r="E661" t="str">
            <v>Rear Load Truck-1988</v>
          </cell>
        </row>
        <row r="662">
          <cell r="D662" t="str">
            <v>9902.1989</v>
          </cell>
          <cell r="E662" t="str">
            <v>Rear Load Truck-1989</v>
          </cell>
        </row>
        <row r="663">
          <cell r="D663" t="str">
            <v>9902.1990</v>
          </cell>
          <cell r="E663" t="str">
            <v>Rear Load Truck-1990</v>
          </cell>
        </row>
        <row r="664">
          <cell r="D664" t="str">
            <v>9902.1991</v>
          </cell>
          <cell r="E664" t="str">
            <v>Rear Load Truck-1991</v>
          </cell>
        </row>
        <row r="665">
          <cell r="D665" t="str">
            <v>9902.1992</v>
          </cell>
          <cell r="E665" t="str">
            <v>Rear Load Truck-1992</v>
          </cell>
        </row>
        <row r="666">
          <cell r="D666" t="str">
            <v>9902.1993</v>
          </cell>
          <cell r="E666" t="str">
            <v>Rear Load Truck-1993</v>
          </cell>
        </row>
        <row r="667">
          <cell r="D667" t="str">
            <v>9902.1994</v>
          </cell>
          <cell r="E667" t="str">
            <v>Rear Load Truck-1994</v>
          </cell>
        </row>
        <row r="668">
          <cell r="D668" t="str">
            <v>9902.1995</v>
          </cell>
          <cell r="E668" t="str">
            <v>Rear Load Truck-1995</v>
          </cell>
        </row>
        <row r="669">
          <cell r="D669" t="str">
            <v>9902.1996</v>
          </cell>
          <cell r="E669" t="str">
            <v>Rear Load Truck-1996</v>
          </cell>
        </row>
        <row r="670">
          <cell r="D670" t="str">
            <v>9902.1997</v>
          </cell>
          <cell r="E670" t="str">
            <v>Rear Load Truck-1997</v>
          </cell>
        </row>
        <row r="671">
          <cell r="D671" t="str">
            <v>9902.1998</v>
          </cell>
          <cell r="E671" t="str">
            <v>Rear Load Truck-1998</v>
          </cell>
        </row>
        <row r="672">
          <cell r="D672" t="str">
            <v>9902.1999</v>
          </cell>
          <cell r="E672" t="str">
            <v>Rear Load Truck-1999</v>
          </cell>
        </row>
        <row r="673">
          <cell r="D673" t="str">
            <v>9902.2000</v>
          </cell>
          <cell r="E673" t="str">
            <v>Rear Load Truck-2000</v>
          </cell>
        </row>
        <row r="674">
          <cell r="D674" t="str">
            <v>9902.2001</v>
          </cell>
          <cell r="E674" t="str">
            <v>Rear Load Truck-2001</v>
          </cell>
        </row>
        <row r="675">
          <cell r="D675" t="str">
            <v>9902.2002</v>
          </cell>
          <cell r="E675" t="str">
            <v>Rear Load Truck-2002</v>
          </cell>
        </row>
        <row r="676">
          <cell r="D676" t="str">
            <v>9902.2003</v>
          </cell>
          <cell r="E676" t="str">
            <v>Rear Load Truck-2003</v>
          </cell>
        </row>
        <row r="677">
          <cell r="D677" t="str">
            <v>9902.2004</v>
          </cell>
          <cell r="E677" t="str">
            <v>Rear Load Truck-2004</v>
          </cell>
        </row>
        <row r="678">
          <cell r="D678" t="str">
            <v>9902.2005</v>
          </cell>
          <cell r="E678" t="str">
            <v>Rear Load Truck-2005</v>
          </cell>
        </row>
        <row r="679">
          <cell r="D679" t="str">
            <v>9902.2006</v>
          </cell>
          <cell r="E679" t="str">
            <v>Rear Load Truck-2006</v>
          </cell>
        </row>
        <row r="680">
          <cell r="D680" t="str">
            <v>9903.1983</v>
          </cell>
          <cell r="E680" t="str">
            <v>Auto Side Load Truck-1983</v>
          </cell>
        </row>
        <row r="681">
          <cell r="D681" t="str">
            <v>9903.1984</v>
          </cell>
          <cell r="E681" t="str">
            <v>Auto Side Load Truck-1984</v>
          </cell>
        </row>
        <row r="682">
          <cell r="D682" t="str">
            <v>9903.1985</v>
          </cell>
          <cell r="E682" t="str">
            <v>Auto Side Load Truck-1985</v>
          </cell>
        </row>
        <row r="683">
          <cell r="D683" t="str">
            <v>9903.1986</v>
          </cell>
          <cell r="E683" t="str">
            <v>Auto Side Load Truck-1986</v>
          </cell>
        </row>
        <row r="684">
          <cell r="D684" t="str">
            <v>9903.1987</v>
          </cell>
          <cell r="E684" t="str">
            <v>Auto Side Load Truck-1987</v>
          </cell>
        </row>
        <row r="685">
          <cell r="D685" t="str">
            <v>9903.1988</v>
          </cell>
          <cell r="E685" t="str">
            <v>Auto Side Load Truck-1988</v>
          </cell>
        </row>
        <row r="686">
          <cell r="D686" t="str">
            <v>9903.1989</v>
          </cell>
          <cell r="E686" t="str">
            <v>Auto Side Load Truck-1989</v>
          </cell>
        </row>
        <row r="687">
          <cell r="D687" t="str">
            <v>9903.1990</v>
          </cell>
          <cell r="E687" t="str">
            <v>Auto Side Load Truck-1990</v>
          </cell>
        </row>
        <row r="688">
          <cell r="D688" t="str">
            <v>9903.1991</v>
          </cell>
          <cell r="E688" t="str">
            <v>Auto Side Load Truck-1991</v>
          </cell>
        </row>
        <row r="689">
          <cell r="D689" t="str">
            <v>9903.1992</v>
          </cell>
          <cell r="E689" t="str">
            <v>Auto Side Load Truck-1992</v>
          </cell>
        </row>
        <row r="690">
          <cell r="D690" t="str">
            <v>9903.1993</v>
          </cell>
          <cell r="E690" t="str">
            <v>Auto Side Load Truck-1993</v>
          </cell>
        </row>
        <row r="691">
          <cell r="D691" t="str">
            <v>9903.1994</v>
          </cell>
          <cell r="E691" t="str">
            <v>Auto Side Load Truck-1994</v>
          </cell>
        </row>
        <row r="692">
          <cell r="D692" t="str">
            <v>9903.1995</v>
          </cell>
          <cell r="E692" t="str">
            <v>Auto Side Load Truck-1995</v>
          </cell>
        </row>
        <row r="693">
          <cell r="D693" t="str">
            <v>9903.1996</v>
          </cell>
          <cell r="E693" t="str">
            <v>Auto Side Load Truck-1996</v>
          </cell>
        </row>
        <row r="694">
          <cell r="D694" t="str">
            <v>9903.1997</v>
          </cell>
          <cell r="E694" t="str">
            <v>Auto Side Load Truck-1997</v>
          </cell>
        </row>
        <row r="695">
          <cell r="D695" t="str">
            <v>9903.1998</v>
          </cell>
          <cell r="E695" t="str">
            <v>Auto Side Load Truck-1998</v>
          </cell>
        </row>
        <row r="696">
          <cell r="D696" t="str">
            <v>9903.1999</v>
          </cell>
          <cell r="E696" t="str">
            <v>Auto Side Load Truck-1999</v>
          </cell>
        </row>
        <row r="697">
          <cell r="D697" t="str">
            <v>9903.2000</v>
          </cell>
          <cell r="E697" t="str">
            <v>Auto Side Load Truck-2000</v>
          </cell>
        </row>
        <row r="698">
          <cell r="D698" t="str">
            <v>9903.2001</v>
          </cell>
          <cell r="E698" t="str">
            <v>Auto Side Load Truck-2001</v>
          </cell>
        </row>
        <row r="699">
          <cell r="D699" t="str">
            <v>9903.2002</v>
          </cell>
          <cell r="E699" t="str">
            <v>Auto Side Load Truck-2002</v>
          </cell>
        </row>
        <row r="700">
          <cell r="D700" t="str">
            <v>9903.2003</v>
          </cell>
          <cell r="E700" t="str">
            <v>Auto Side Load Truck-2003</v>
          </cell>
        </row>
        <row r="701">
          <cell r="D701" t="str">
            <v>9903.2004</v>
          </cell>
          <cell r="E701" t="str">
            <v>Auto Side Load Truck-2004</v>
          </cell>
        </row>
        <row r="702">
          <cell r="D702" t="str">
            <v>9903.2005</v>
          </cell>
          <cell r="E702" t="str">
            <v>Auto Side Load Truck-2005</v>
          </cell>
        </row>
        <row r="703">
          <cell r="D703" t="str">
            <v>9903.2006</v>
          </cell>
          <cell r="E703" t="str">
            <v>Auto Side Load Truck-2006</v>
          </cell>
        </row>
        <row r="704">
          <cell r="D704" t="str">
            <v>9904.1983</v>
          </cell>
          <cell r="E704" t="str">
            <v>Recycle Truck-1983</v>
          </cell>
        </row>
        <row r="705">
          <cell r="D705" t="str">
            <v>9904.1984</v>
          </cell>
          <cell r="E705" t="str">
            <v>Recycle Truck-1984</v>
          </cell>
        </row>
        <row r="706">
          <cell r="D706" t="str">
            <v>9904.1985</v>
          </cell>
          <cell r="E706" t="str">
            <v>Recycle Truck-1985</v>
          </cell>
        </row>
        <row r="707">
          <cell r="D707" t="str">
            <v>9904.1986</v>
          </cell>
          <cell r="E707" t="str">
            <v>Recycle Truck-1986</v>
          </cell>
        </row>
        <row r="708">
          <cell r="D708" t="str">
            <v>9904.1987</v>
          </cell>
          <cell r="E708" t="str">
            <v>Recycle Truck-1987</v>
          </cell>
        </row>
        <row r="709">
          <cell r="D709" t="str">
            <v>9904.1988</v>
          </cell>
          <cell r="E709" t="str">
            <v>Recycle Truck-1988</v>
          </cell>
        </row>
        <row r="710">
          <cell r="D710" t="str">
            <v>9904.1989</v>
          </cell>
          <cell r="E710" t="str">
            <v>Recycle Truck-1989</v>
          </cell>
        </row>
        <row r="711">
          <cell r="D711" t="str">
            <v>9904.1990</v>
          </cell>
          <cell r="E711" t="str">
            <v>Recycle Truck-1990</v>
          </cell>
        </row>
        <row r="712">
          <cell r="D712" t="str">
            <v>9904.1991</v>
          </cell>
          <cell r="E712" t="str">
            <v>Recycle Truck-1991</v>
          </cell>
        </row>
        <row r="713">
          <cell r="D713" t="str">
            <v>9904.1992</v>
          </cell>
          <cell r="E713" t="str">
            <v>Recycle Truck-1992</v>
          </cell>
        </row>
        <row r="714">
          <cell r="D714" t="str">
            <v>9904.1993</v>
          </cell>
          <cell r="E714" t="str">
            <v>Recycle Truck-1993</v>
          </cell>
        </row>
        <row r="715">
          <cell r="D715" t="str">
            <v>9904.1994</v>
          </cell>
          <cell r="E715" t="str">
            <v>Recycle Truck-1994</v>
          </cell>
        </row>
        <row r="716">
          <cell r="D716" t="str">
            <v>9904.1995</v>
          </cell>
          <cell r="E716" t="str">
            <v>Recycle Truck-1995</v>
          </cell>
        </row>
        <row r="717">
          <cell r="D717" t="str">
            <v>9904.1996</v>
          </cell>
          <cell r="E717" t="str">
            <v>Recycle Truck-1996</v>
          </cell>
        </row>
        <row r="718">
          <cell r="D718" t="str">
            <v>9904.1997</v>
          </cell>
          <cell r="E718" t="str">
            <v>Recycle Truck-1997</v>
          </cell>
        </row>
        <row r="719">
          <cell r="D719" t="str">
            <v>9904.1998</v>
          </cell>
          <cell r="E719" t="str">
            <v>Recycle Truck-1998</v>
          </cell>
        </row>
        <row r="720">
          <cell r="D720" t="str">
            <v>9904.1999</v>
          </cell>
          <cell r="E720" t="str">
            <v>Recycle Truck-1999</v>
          </cell>
        </row>
        <row r="721">
          <cell r="D721" t="str">
            <v>9904.2000</v>
          </cell>
          <cell r="E721" t="str">
            <v>Recycle Truck-2000</v>
          </cell>
        </row>
        <row r="722">
          <cell r="D722" t="str">
            <v>9904.2001</v>
          </cell>
          <cell r="E722" t="str">
            <v>Recycle Truck-2001</v>
          </cell>
        </row>
        <row r="723">
          <cell r="D723" t="str">
            <v>9904.2002</v>
          </cell>
          <cell r="E723" t="str">
            <v>Recycle Truck-2002</v>
          </cell>
        </row>
        <row r="724">
          <cell r="D724" t="str">
            <v>9904.2003</v>
          </cell>
          <cell r="E724" t="str">
            <v>Recycle Truck-2003</v>
          </cell>
        </row>
        <row r="725">
          <cell r="D725" t="str">
            <v>9904.2004</v>
          </cell>
          <cell r="E725" t="str">
            <v>Recycle Truck-2004</v>
          </cell>
        </row>
        <row r="726">
          <cell r="D726" t="str">
            <v>9904.2005</v>
          </cell>
          <cell r="E726" t="str">
            <v>Recycle Truck-2005</v>
          </cell>
        </row>
        <row r="727">
          <cell r="D727" t="str">
            <v>9904.2006</v>
          </cell>
          <cell r="E727" t="str">
            <v>Recycle Truck-2006</v>
          </cell>
        </row>
        <row r="728">
          <cell r="D728" t="str">
            <v>9905.1983</v>
          </cell>
          <cell r="E728" t="str">
            <v>Pickup Truck-1983</v>
          </cell>
        </row>
        <row r="729">
          <cell r="D729" t="str">
            <v>9905.1984</v>
          </cell>
          <cell r="E729" t="str">
            <v>Pickup Truck-1984</v>
          </cell>
        </row>
        <row r="730">
          <cell r="D730" t="str">
            <v>9905.1985</v>
          </cell>
          <cell r="E730" t="str">
            <v>Pickup Truck-1985</v>
          </cell>
        </row>
        <row r="731">
          <cell r="D731" t="str">
            <v>9905.1986</v>
          </cell>
          <cell r="E731" t="str">
            <v>Pickup Truck-1986</v>
          </cell>
        </row>
        <row r="732">
          <cell r="D732" t="str">
            <v>9905.1987</v>
          </cell>
          <cell r="E732" t="str">
            <v>Pickup Truck-1987</v>
          </cell>
        </row>
        <row r="733">
          <cell r="D733" t="str">
            <v>9905.1988</v>
          </cell>
          <cell r="E733" t="str">
            <v>Pickup Truck-1988</v>
          </cell>
        </row>
        <row r="734">
          <cell r="D734" t="str">
            <v>9905.1989</v>
          </cell>
          <cell r="E734" t="str">
            <v>Pickup Truck-1989</v>
          </cell>
        </row>
        <row r="735">
          <cell r="D735" t="str">
            <v>9905.1990</v>
          </cell>
          <cell r="E735" t="str">
            <v>Pickup Truck-1990</v>
          </cell>
        </row>
        <row r="736">
          <cell r="D736" t="str">
            <v>9905.1991</v>
          </cell>
          <cell r="E736" t="str">
            <v>Pickup Truck-1991</v>
          </cell>
        </row>
        <row r="737">
          <cell r="D737" t="str">
            <v>9905.1992</v>
          </cell>
          <cell r="E737" t="str">
            <v>Pickup Truck-1992</v>
          </cell>
        </row>
        <row r="738">
          <cell r="D738" t="str">
            <v>9905.1993</v>
          </cell>
          <cell r="E738" t="str">
            <v>Pickup Truck-1993</v>
          </cell>
        </row>
        <row r="739">
          <cell r="D739" t="str">
            <v>9905.1994</v>
          </cell>
          <cell r="E739" t="str">
            <v>Pickup Truck-1994</v>
          </cell>
        </row>
        <row r="740">
          <cell r="D740" t="str">
            <v>9905.1995</v>
          </cell>
          <cell r="E740" t="str">
            <v>Pickup Truck-1995</v>
          </cell>
        </row>
        <row r="741">
          <cell r="D741" t="str">
            <v>9905.1996</v>
          </cell>
          <cell r="E741" t="str">
            <v>Pickup Truck-1996</v>
          </cell>
        </row>
        <row r="742">
          <cell r="D742" t="str">
            <v>9905.1997</v>
          </cell>
          <cell r="E742" t="str">
            <v>Pickup Truck-1997</v>
          </cell>
        </row>
        <row r="743">
          <cell r="D743" t="str">
            <v>9905.1998</v>
          </cell>
          <cell r="E743" t="str">
            <v>Pickup Truck-1998</v>
          </cell>
        </row>
        <row r="744">
          <cell r="D744" t="str">
            <v>9905.1999</v>
          </cell>
          <cell r="E744" t="str">
            <v>Pickup Truck-1999</v>
          </cell>
        </row>
        <row r="745">
          <cell r="D745" t="str">
            <v>9905.2000</v>
          </cell>
          <cell r="E745" t="str">
            <v>Pickup Truck-2000</v>
          </cell>
        </row>
        <row r="746">
          <cell r="D746" t="str">
            <v>9905.2001</v>
          </cell>
          <cell r="E746" t="str">
            <v>Pickup Truck-2001</v>
          </cell>
        </row>
        <row r="747">
          <cell r="D747" t="str">
            <v>9905.2002</v>
          </cell>
          <cell r="E747" t="str">
            <v>Pickup Truck-2002</v>
          </cell>
        </row>
        <row r="748">
          <cell r="D748" t="str">
            <v>9905.2003</v>
          </cell>
          <cell r="E748" t="str">
            <v>Pickup Truck-2003</v>
          </cell>
        </row>
        <row r="749">
          <cell r="D749" t="str">
            <v>9905.2004</v>
          </cell>
          <cell r="E749" t="str">
            <v>Pickup Truck-2004</v>
          </cell>
        </row>
        <row r="750">
          <cell r="D750" t="str">
            <v>9905.2005</v>
          </cell>
          <cell r="E750" t="str">
            <v>Pickup Truck-2005</v>
          </cell>
        </row>
        <row r="751">
          <cell r="D751" t="str">
            <v>9905.2006</v>
          </cell>
          <cell r="E751" t="str">
            <v>Pickup Truck-2006</v>
          </cell>
        </row>
        <row r="752">
          <cell r="D752" t="str">
            <v>9906.1983</v>
          </cell>
          <cell r="E752" t="str">
            <v>Container Del-1983</v>
          </cell>
        </row>
        <row r="753">
          <cell r="D753" t="str">
            <v>9906.1984</v>
          </cell>
          <cell r="E753" t="str">
            <v>Container Del-1984</v>
          </cell>
        </row>
        <row r="754">
          <cell r="D754" t="str">
            <v>9906.1985</v>
          </cell>
          <cell r="E754" t="str">
            <v>Container Del-1985</v>
          </cell>
        </row>
        <row r="755">
          <cell r="D755" t="str">
            <v>9906.1986</v>
          </cell>
          <cell r="E755" t="str">
            <v>Container Del-1986</v>
          </cell>
        </row>
        <row r="756">
          <cell r="D756" t="str">
            <v>9906.1987</v>
          </cell>
          <cell r="E756" t="str">
            <v>Container Del-1987</v>
          </cell>
        </row>
        <row r="757">
          <cell r="D757" t="str">
            <v>9906.1988</v>
          </cell>
          <cell r="E757" t="str">
            <v>Container Del-1988</v>
          </cell>
        </row>
        <row r="758">
          <cell r="D758" t="str">
            <v>9906.1989</v>
          </cell>
          <cell r="E758" t="str">
            <v>Container Del-1989</v>
          </cell>
        </row>
        <row r="759">
          <cell r="D759" t="str">
            <v>9906.1990</v>
          </cell>
          <cell r="E759" t="str">
            <v>Container Del-1990</v>
          </cell>
        </row>
        <row r="760">
          <cell r="D760" t="str">
            <v>9906.1991</v>
          </cell>
          <cell r="E760" t="str">
            <v>Container Del-1991</v>
          </cell>
        </row>
        <row r="761">
          <cell r="D761" t="str">
            <v>9906.1992</v>
          </cell>
          <cell r="E761" t="str">
            <v>Container Del-1992</v>
          </cell>
        </row>
        <row r="762">
          <cell r="D762" t="str">
            <v>9906.1993</v>
          </cell>
          <cell r="E762" t="str">
            <v>Container Del-1993</v>
          </cell>
        </row>
        <row r="763">
          <cell r="D763" t="str">
            <v>9906.1994</v>
          </cell>
          <cell r="E763" t="str">
            <v>Container Del-1994</v>
          </cell>
        </row>
        <row r="764">
          <cell r="D764" t="str">
            <v>9906.1995</v>
          </cell>
          <cell r="E764" t="str">
            <v>Container Del-1995</v>
          </cell>
        </row>
        <row r="765">
          <cell r="D765" t="str">
            <v>9906.1996</v>
          </cell>
          <cell r="E765" t="str">
            <v>Container Del-1996</v>
          </cell>
        </row>
        <row r="766">
          <cell r="D766" t="str">
            <v>9906.1997</v>
          </cell>
          <cell r="E766" t="str">
            <v>Container Del-1997</v>
          </cell>
        </row>
        <row r="767">
          <cell r="D767" t="str">
            <v>9906.1998</v>
          </cell>
          <cell r="E767" t="str">
            <v>Container Del-1998</v>
          </cell>
        </row>
        <row r="768">
          <cell r="D768" t="str">
            <v>9906.1999</v>
          </cell>
          <cell r="E768" t="str">
            <v>Container Del-1999</v>
          </cell>
        </row>
        <row r="769">
          <cell r="D769" t="str">
            <v>9906.2000</v>
          </cell>
          <cell r="E769" t="str">
            <v>Container Del-2000</v>
          </cell>
        </row>
        <row r="770">
          <cell r="D770" t="str">
            <v>9906.2001</v>
          </cell>
          <cell r="E770" t="str">
            <v>Container Del-2001</v>
          </cell>
        </row>
        <row r="771">
          <cell r="D771" t="str">
            <v>9906.2002</v>
          </cell>
          <cell r="E771" t="str">
            <v>Container Del-2002</v>
          </cell>
        </row>
        <row r="772">
          <cell r="D772" t="str">
            <v>9906.2003</v>
          </cell>
          <cell r="E772" t="str">
            <v>Container Del-2003</v>
          </cell>
        </row>
        <row r="773">
          <cell r="D773" t="str">
            <v>9906.2004</v>
          </cell>
          <cell r="E773" t="str">
            <v>Container Del-2004</v>
          </cell>
        </row>
        <row r="774">
          <cell r="D774" t="str">
            <v>9906.2005</v>
          </cell>
          <cell r="E774" t="str">
            <v>Container Del-2005</v>
          </cell>
        </row>
        <row r="775">
          <cell r="D775" t="str">
            <v>9906.2006</v>
          </cell>
          <cell r="E775" t="str">
            <v>Container Del-2006</v>
          </cell>
        </row>
        <row r="776">
          <cell r="D776" t="str">
            <v>9907.1983</v>
          </cell>
          <cell r="E776" t="str">
            <v>Water Truck-1983</v>
          </cell>
        </row>
        <row r="777">
          <cell r="D777" t="str">
            <v>9907.1984</v>
          </cell>
          <cell r="E777" t="str">
            <v>Water Truck-1984</v>
          </cell>
        </row>
        <row r="778">
          <cell r="D778" t="str">
            <v>9907.1985</v>
          </cell>
          <cell r="E778" t="str">
            <v>Water Truck-1985</v>
          </cell>
        </row>
        <row r="779">
          <cell r="D779" t="str">
            <v>9907.1986</v>
          </cell>
          <cell r="E779" t="str">
            <v>Water Truck-1986</v>
          </cell>
        </row>
        <row r="780">
          <cell r="D780" t="str">
            <v>9907.1987</v>
          </cell>
          <cell r="E780" t="str">
            <v>Water Truck-1987</v>
          </cell>
        </row>
        <row r="781">
          <cell r="D781" t="str">
            <v>9907.1988</v>
          </cell>
          <cell r="E781" t="str">
            <v>Water Truck-1988</v>
          </cell>
        </row>
        <row r="782">
          <cell r="D782" t="str">
            <v>9907.1989</v>
          </cell>
          <cell r="E782" t="str">
            <v>Water Truck-1989</v>
          </cell>
        </row>
        <row r="783">
          <cell r="D783" t="str">
            <v>9907.1990</v>
          </cell>
          <cell r="E783" t="str">
            <v>Water Truck-1990</v>
          </cell>
        </row>
        <row r="784">
          <cell r="D784" t="str">
            <v>9907.1991</v>
          </cell>
          <cell r="E784" t="str">
            <v>Water Truck-1991</v>
          </cell>
        </row>
        <row r="785">
          <cell r="D785" t="str">
            <v>9907.1992</v>
          </cell>
          <cell r="E785" t="str">
            <v>Water Truck-1992</v>
          </cell>
        </row>
        <row r="786">
          <cell r="D786" t="str">
            <v>9907.1993</v>
          </cell>
          <cell r="E786" t="str">
            <v>Water Truck-1993</v>
          </cell>
        </row>
        <row r="787">
          <cell r="D787" t="str">
            <v>9907.1994</v>
          </cell>
          <cell r="E787" t="str">
            <v>Water Truck-1994</v>
          </cell>
        </row>
        <row r="788">
          <cell r="D788" t="str">
            <v>9907.1995</v>
          </cell>
          <cell r="E788" t="str">
            <v>Water Truck-1995</v>
          </cell>
        </row>
        <row r="789">
          <cell r="D789" t="str">
            <v>9907.1996</v>
          </cell>
          <cell r="E789" t="str">
            <v>Water Truck-1996</v>
          </cell>
        </row>
        <row r="790">
          <cell r="D790" t="str">
            <v>9907.1997</v>
          </cell>
          <cell r="E790" t="str">
            <v>Water Truck-1997</v>
          </cell>
        </row>
        <row r="791">
          <cell r="D791" t="str">
            <v>9907.1998</v>
          </cell>
          <cell r="E791" t="str">
            <v>Water Truck-1998</v>
          </cell>
        </row>
        <row r="792">
          <cell r="D792" t="str">
            <v>9907.1999</v>
          </cell>
          <cell r="E792" t="str">
            <v>Water Truck-1999</v>
          </cell>
        </row>
        <row r="793">
          <cell r="D793" t="str">
            <v>9907.2000</v>
          </cell>
          <cell r="E793" t="str">
            <v>Water Truck-2000</v>
          </cell>
        </row>
        <row r="794">
          <cell r="D794" t="str">
            <v>9907.2001</v>
          </cell>
          <cell r="E794" t="str">
            <v>Water Truck-2001</v>
          </cell>
        </row>
        <row r="795">
          <cell r="D795" t="str">
            <v>9907.2002</v>
          </cell>
          <cell r="E795" t="str">
            <v>Water Truck-2002</v>
          </cell>
        </row>
        <row r="796">
          <cell r="D796" t="str">
            <v>9907.2003</v>
          </cell>
          <cell r="E796" t="str">
            <v>Water Truck-2003</v>
          </cell>
        </row>
        <row r="797">
          <cell r="D797" t="str">
            <v>9907.2004</v>
          </cell>
          <cell r="E797" t="str">
            <v>Water Truck-2004</v>
          </cell>
        </row>
        <row r="798">
          <cell r="D798" t="str">
            <v>9907.2005</v>
          </cell>
          <cell r="E798" t="str">
            <v>Water Truck-2005</v>
          </cell>
        </row>
        <row r="799">
          <cell r="D799" t="str">
            <v>9907.2006</v>
          </cell>
          <cell r="E799" t="str">
            <v>Water Truck-2006</v>
          </cell>
        </row>
        <row r="800">
          <cell r="D800" t="str">
            <v>9908.1983</v>
          </cell>
          <cell r="E800" t="str">
            <v>Service Truck-1983</v>
          </cell>
        </row>
        <row r="801">
          <cell r="D801" t="str">
            <v>9908.1984</v>
          </cell>
          <cell r="E801" t="str">
            <v>Service Truck-1984</v>
          </cell>
        </row>
        <row r="802">
          <cell r="D802" t="str">
            <v>9908.1985</v>
          </cell>
          <cell r="E802" t="str">
            <v>Service Truck-1985</v>
          </cell>
        </row>
        <row r="803">
          <cell r="D803" t="str">
            <v>9908.1986</v>
          </cell>
          <cell r="E803" t="str">
            <v>Service Truck-1986</v>
          </cell>
        </row>
        <row r="804">
          <cell r="D804" t="str">
            <v>9908.1987</v>
          </cell>
          <cell r="E804" t="str">
            <v>Service Truck-1987</v>
          </cell>
        </row>
        <row r="805">
          <cell r="D805" t="str">
            <v>9908.1988</v>
          </cell>
          <cell r="E805" t="str">
            <v>Service Truck-1988</v>
          </cell>
        </row>
        <row r="806">
          <cell r="D806" t="str">
            <v>9908.1989</v>
          </cell>
          <cell r="E806" t="str">
            <v>Service Truck-1989</v>
          </cell>
        </row>
        <row r="807">
          <cell r="D807" t="str">
            <v>9908.1990</v>
          </cell>
          <cell r="E807" t="str">
            <v>Service Truck-1990</v>
          </cell>
        </row>
        <row r="808">
          <cell r="D808" t="str">
            <v>9908.1991</v>
          </cell>
          <cell r="E808" t="str">
            <v>Service Truck-1991</v>
          </cell>
        </row>
        <row r="809">
          <cell r="D809" t="str">
            <v>9908.1992</v>
          </cell>
          <cell r="E809" t="str">
            <v>Service Truck-1992</v>
          </cell>
        </row>
        <row r="810">
          <cell r="D810" t="str">
            <v>9908.1993</v>
          </cell>
          <cell r="E810" t="str">
            <v>Service Truck-1993</v>
          </cell>
        </row>
        <row r="811">
          <cell r="D811" t="str">
            <v>9908.1994</v>
          </cell>
          <cell r="E811" t="str">
            <v>Service Truck-1994</v>
          </cell>
        </row>
        <row r="812">
          <cell r="D812" t="str">
            <v>9908.1995</v>
          </cell>
          <cell r="E812" t="str">
            <v>Service Truck-1995</v>
          </cell>
        </row>
        <row r="813">
          <cell r="D813" t="str">
            <v>9908.1996</v>
          </cell>
          <cell r="E813" t="str">
            <v>Service Truck-1996</v>
          </cell>
        </row>
        <row r="814">
          <cell r="D814" t="str">
            <v>9908.1997</v>
          </cell>
          <cell r="E814" t="str">
            <v>Service Truck-1997</v>
          </cell>
        </row>
        <row r="815">
          <cell r="D815" t="str">
            <v>9908.1998</v>
          </cell>
          <cell r="E815" t="str">
            <v>Service Truck-1998</v>
          </cell>
        </row>
        <row r="816">
          <cell r="D816" t="str">
            <v>9908.1999</v>
          </cell>
          <cell r="E816" t="str">
            <v>Service Truck-1999</v>
          </cell>
        </row>
        <row r="817">
          <cell r="D817" t="str">
            <v>9908.2000</v>
          </cell>
          <cell r="E817" t="str">
            <v>Service Truck-2000</v>
          </cell>
        </row>
        <row r="818">
          <cell r="D818" t="str">
            <v>9908.2001</v>
          </cell>
          <cell r="E818" t="str">
            <v>Service Truck-2001</v>
          </cell>
        </row>
        <row r="819">
          <cell r="D819" t="str">
            <v>9908.2002</v>
          </cell>
          <cell r="E819" t="str">
            <v>Service Truck-2002</v>
          </cell>
        </row>
        <row r="820">
          <cell r="D820" t="str">
            <v>9908.2003</v>
          </cell>
          <cell r="E820" t="str">
            <v>Service Truck-2003</v>
          </cell>
        </row>
        <row r="821">
          <cell r="D821" t="str">
            <v>9908.2004</v>
          </cell>
          <cell r="E821" t="str">
            <v>Service Truck-2004</v>
          </cell>
        </row>
        <row r="822">
          <cell r="D822" t="str">
            <v>9908.2005</v>
          </cell>
          <cell r="E822" t="str">
            <v>Service Truck-2005</v>
          </cell>
        </row>
        <row r="823">
          <cell r="D823" t="str">
            <v>9908.2006</v>
          </cell>
          <cell r="E823" t="str">
            <v>Service Truck-2006</v>
          </cell>
        </row>
        <row r="824">
          <cell r="D824" t="str">
            <v>9909.1983</v>
          </cell>
          <cell r="E824" t="str">
            <v>Backhoe Loader-1983</v>
          </cell>
        </row>
        <row r="825">
          <cell r="D825" t="str">
            <v>9909.1984</v>
          </cell>
          <cell r="E825" t="str">
            <v>Backhoe Loader-1984</v>
          </cell>
        </row>
        <row r="826">
          <cell r="D826" t="str">
            <v>9909.1985</v>
          </cell>
          <cell r="E826" t="str">
            <v>Backhoe Loader-1985</v>
          </cell>
        </row>
        <row r="827">
          <cell r="D827" t="str">
            <v>9909.1986</v>
          </cell>
          <cell r="E827" t="str">
            <v>Backhoe Loader-1986</v>
          </cell>
        </row>
        <row r="828">
          <cell r="D828" t="str">
            <v>9909.1987</v>
          </cell>
          <cell r="E828" t="str">
            <v>Backhoe Loader-1987</v>
          </cell>
        </row>
        <row r="829">
          <cell r="D829" t="str">
            <v>9909.1988</v>
          </cell>
          <cell r="E829" t="str">
            <v>Backhoe Loader-1988</v>
          </cell>
        </row>
        <row r="830">
          <cell r="D830" t="str">
            <v>9909.1989</v>
          </cell>
          <cell r="E830" t="str">
            <v>Backhoe Loader-1989</v>
          </cell>
        </row>
        <row r="831">
          <cell r="D831" t="str">
            <v>9909.1990</v>
          </cell>
          <cell r="E831" t="str">
            <v>Backhoe Loader-1990</v>
          </cell>
        </row>
        <row r="832">
          <cell r="D832" t="str">
            <v>9909.1991</v>
          </cell>
          <cell r="E832" t="str">
            <v>Backhoe Loader-1991</v>
          </cell>
        </row>
        <row r="833">
          <cell r="D833" t="str">
            <v>9909.1992</v>
          </cell>
          <cell r="E833" t="str">
            <v>Backhoe Loader-1992</v>
          </cell>
        </row>
        <row r="834">
          <cell r="D834" t="str">
            <v>9909.1993</v>
          </cell>
          <cell r="E834" t="str">
            <v>Backhoe Loader-1993</v>
          </cell>
        </row>
        <row r="835">
          <cell r="D835" t="str">
            <v>9909.1994</v>
          </cell>
          <cell r="E835" t="str">
            <v>Backhoe Loader-1994</v>
          </cell>
        </row>
        <row r="836">
          <cell r="D836" t="str">
            <v>9909.1995</v>
          </cell>
          <cell r="E836" t="str">
            <v>Backhoe Loader-1995</v>
          </cell>
        </row>
        <row r="837">
          <cell r="D837" t="str">
            <v>9909.1996</v>
          </cell>
          <cell r="E837" t="str">
            <v>Backhoe Loader-1996</v>
          </cell>
        </row>
        <row r="838">
          <cell r="D838" t="str">
            <v>9909.1997</v>
          </cell>
          <cell r="E838" t="str">
            <v>Backhoe Loader-1997</v>
          </cell>
        </row>
        <row r="839">
          <cell r="D839" t="str">
            <v>9909.1998</v>
          </cell>
          <cell r="E839" t="str">
            <v>Backhoe Loader-1998</v>
          </cell>
        </row>
        <row r="840">
          <cell r="D840" t="str">
            <v>9909.1999</v>
          </cell>
          <cell r="E840" t="str">
            <v>Backhoe Loader-1999</v>
          </cell>
        </row>
        <row r="841">
          <cell r="D841" t="str">
            <v>9909.2000</v>
          </cell>
          <cell r="E841" t="str">
            <v>Backhoe Loader-2000</v>
          </cell>
        </row>
        <row r="842">
          <cell r="D842" t="str">
            <v>9909.2001</v>
          </cell>
          <cell r="E842" t="str">
            <v>Backhoe Loader-2001</v>
          </cell>
        </row>
        <row r="843">
          <cell r="D843" t="str">
            <v>9909.2002</v>
          </cell>
          <cell r="E843" t="str">
            <v>Backhoe Loader-2002</v>
          </cell>
        </row>
        <row r="844">
          <cell r="D844" t="str">
            <v>9909.2003</v>
          </cell>
          <cell r="E844" t="str">
            <v>Backhoe Loader-2003</v>
          </cell>
        </row>
        <row r="845">
          <cell r="D845" t="str">
            <v>9909.2004</v>
          </cell>
          <cell r="E845" t="str">
            <v>Backhoe Loader-2004</v>
          </cell>
        </row>
        <row r="846">
          <cell r="D846" t="str">
            <v>9909.2005</v>
          </cell>
          <cell r="E846" t="str">
            <v>Backhoe Loader-2005</v>
          </cell>
        </row>
        <row r="847">
          <cell r="D847" t="str">
            <v>9909.2006</v>
          </cell>
          <cell r="E847" t="str">
            <v>Backhoe Loader-2006</v>
          </cell>
        </row>
        <row r="848">
          <cell r="D848" t="str">
            <v>9910.1983</v>
          </cell>
          <cell r="E848" t="str">
            <v>Track-Type Tractor-1983</v>
          </cell>
        </row>
        <row r="849">
          <cell r="D849" t="str">
            <v>9910.1984</v>
          </cell>
          <cell r="E849" t="str">
            <v>Track-Type Tractor-1984</v>
          </cell>
        </row>
        <row r="850">
          <cell r="D850" t="str">
            <v>9910.1985</v>
          </cell>
          <cell r="E850" t="str">
            <v>Track-Type Tractor-1985</v>
          </cell>
        </row>
        <row r="851">
          <cell r="D851" t="str">
            <v>9910.1986</v>
          </cell>
          <cell r="E851" t="str">
            <v>Track-Type Tractor-1986</v>
          </cell>
        </row>
        <row r="852">
          <cell r="D852" t="str">
            <v>9910.1987</v>
          </cell>
          <cell r="E852" t="str">
            <v>Track-Type Tractor-1987</v>
          </cell>
        </row>
        <row r="853">
          <cell r="D853" t="str">
            <v>9910.1988</v>
          </cell>
          <cell r="E853" t="str">
            <v>Track-Type Tractor-1988</v>
          </cell>
        </row>
        <row r="854">
          <cell r="D854" t="str">
            <v>9910.1989</v>
          </cell>
          <cell r="E854" t="str">
            <v>Track-Type Tractor-1989</v>
          </cell>
        </row>
        <row r="855">
          <cell r="D855" t="str">
            <v>9910.1990</v>
          </cell>
          <cell r="E855" t="str">
            <v>Track-Type Tractor-1990</v>
          </cell>
        </row>
        <row r="856">
          <cell r="D856" t="str">
            <v>9910.1991</v>
          </cell>
          <cell r="E856" t="str">
            <v>Track-Type Tractor-1991</v>
          </cell>
        </row>
        <row r="857">
          <cell r="D857" t="str">
            <v>9910.1992</v>
          </cell>
          <cell r="E857" t="str">
            <v>Track-Type Tractor-1992</v>
          </cell>
        </row>
        <row r="858">
          <cell r="D858" t="str">
            <v>9910.1993</v>
          </cell>
          <cell r="E858" t="str">
            <v>Track-Type Tractor-1993</v>
          </cell>
        </row>
        <row r="859">
          <cell r="D859" t="str">
            <v>9910.1994</v>
          </cell>
          <cell r="E859" t="str">
            <v>Track-Type Tractor-1994</v>
          </cell>
        </row>
        <row r="860">
          <cell r="D860" t="str">
            <v>9910.1995</v>
          </cell>
          <cell r="E860" t="str">
            <v>Track-Type Tractor-1995</v>
          </cell>
        </row>
        <row r="861">
          <cell r="D861" t="str">
            <v>9910.1996</v>
          </cell>
          <cell r="E861" t="str">
            <v>Track-Type Tractor-1996</v>
          </cell>
        </row>
        <row r="862">
          <cell r="D862" t="str">
            <v>9910.1997</v>
          </cell>
          <cell r="E862" t="str">
            <v>Track-Type Tractor-1997</v>
          </cell>
        </row>
        <row r="863">
          <cell r="D863" t="str">
            <v>9910.1998</v>
          </cell>
          <cell r="E863" t="str">
            <v>Track-Type Tractor-1998</v>
          </cell>
        </row>
        <row r="864">
          <cell r="D864" t="str">
            <v>9910.1999</v>
          </cell>
          <cell r="E864" t="str">
            <v>Track-Type Tractor-1999</v>
          </cell>
        </row>
        <row r="865">
          <cell r="D865" t="str">
            <v>9910.2000</v>
          </cell>
          <cell r="E865" t="str">
            <v>Track-Type Tractor-2000</v>
          </cell>
        </row>
        <row r="866">
          <cell r="D866" t="str">
            <v>9910.2001</v>
          </cell>
          <cell r="E866" t="str">
            <v>Track-Type Tractor-2001</v>
          </cell>
        </row>
        <row r="867">
          <cell r="D867" t="str">
            <v>9910.2002</v>
          </cell>
          <cell r="E867" t="str">
            <v>Track-Type Tractor-2002</v>
          </cell>
        </row>
        <row r="868">
          <cell r="D868" t="str">
            <v>9910.2003</v>
          </cell>
          <cell r="E868" t="str">
            <v>Track-Type Tractor-2003</v>
          </cell>
        </row>
        <row r="869">
          <cell r="D869" t="str">
            <v>9910.2004</v>
          </cell>
          <cell r="E869" t="str">
            <v>Track-Type Tractor-2004</v>
          </cell>
        </row>
        <row r="870">
          <cell r="D870" t="str">
            <v>9910.2005</v>
          </cell>
          <cell r="E870" t="str">
            <v>Track-Type Tractor-2005</v>
          </cell>
        </row>
        <row r="871">
          <cell r="D871" t="str">
            <v>9910.2006</v>
          </cell>
          <cell r="E871" t="str">
            <v>Track-Type Tractor-2006</v>
          </cell>
        </row>
        <row r="872">
          <cell r="D872" t="str">
            <v>9911.1983</v>
          </cell>
          <cell r="E872" t="str">
            <v>Articulated Truck-1983</v>
          </cell>
        </row>
        <row r="873">
          <cell r="D873" t="str">
            <v>9911.1984</v>
          </cell>
          <cell r="E873" t="str">
            <v>Articulated Truck-1984</v>
          </cell>
        </row>
        <row r="874">
          <cell r="D874" t="str">
            <v>9911.1985</v>
          </cell>
          <cell r="E874" t="str">
            <v>Articulated Truck-1985</v>
          </cell>
        </row>
        <row r="875">
          <cell r="D875" t="str">
            <v>9911.1986</v>
          </cell>
          <cell r="E875" t="str">
            <v>Articulated Truck-1986</v>
          </cell>
        </row>
        <row r="876">
          <cell r="D876" t="str">
            <v>9911.1987</v>
          </cell>
          <cell r="E876" t="str">
            <v>Articulated Truck-1987</v>
          </cell>
        </row>
        <row r="877">
          <cell r="D877" t="str">
            <v>9911.1988</v>
          </cell>
          <cell r="E877" t="str">
            <v>Articulated Truck-1988</v>
          </cell>
        </row>
        <row r="878">
          <cell r="D878" t="str">
            <v>9911.1989</v>
          </cell>
          <cell r="E878" t="str">
            <v>Articulated Truck-1989</v>
          </cell>
        </row>
        <row r="879">
          <cell r="D879" t="str">
            <v>9911.1990</v>
          </cell>
          <cell r="E879" t="str">
            <v>Articulated Truck-1990</v>
          </cell>
        </row>
        <row r="880">
          <cell r="D880" t="str">
            <v>9911.1991</v>
          </cell>
          <cell r="E880" t="str">
            <v>Articulated Truck-1991</v>
          </cell>
        </row>
        <row r="881">
          <cell r="D881" t="str">
            <v>9911.1992</v>
          </cell>
          <cell r="E881" t="str">
            <v>Articulated Truck-1992</v>
          </cell>
        </row>
        <row r="882">
          <cell r="D882" t="str">
            <v>9911.1993</v>
          </cell>
          <cell r="E882" t="str">
            <v>Articulated Truck-1993</v>
          </cell>
        </row>
        <row r="883">
          <cell r="D883" t="str">
            <v>9911.1994</v>
          </cell>
          <cell r="E883" t="str">
            <v>Articulated Truck-1994</v>
          </cell>
        </row>
        <row r="884">
          <cell r="D884" t="str">
            <v>9911.1995</v>
          </cell>
          <cell r="E884" t="str">
            <v>Articulated Truck-1995</v>
          </cell>
        </row>
        <row r="885">
          <cell r="D885" t="str">
            <v>9911.1996</v>
          </cell>
          <cell r="E885" t="str">
            <v>Articulated Truck-1996</v>
          </cell>
        </row>
        <row r="886">
          <cell r="D886" t="str">
            <v>9911.1997</v>
          </cell>
          <cell r="E886" t="str">
            <v>Articulated Truck-1997</v>
          </cell>
        </row>
        <row r="887">
          <cell r="D887" t="str">
            <v>9911.1998</v>
          </cell>
          <cell r="E887" t="str">
            <v>Articulated Truck-1998</v>
          </cell>
        </row>
        <row r="888">
          <cell r="D888" t="str">
            <v>9911.1999</v>
          </cell>
          <cell r="E888" t="str">
            <v>Articulated Truck-1999</v>
          </cell>
        </row>
        <row r="889">
          <cell r="D889" t="str">
            <v>9911.2000</v>
          </cell>
          <cell r="E889" t="str">
            <v>Articulated Truck-2000</v>
          </cell>
        </row>
        <row r="890">
          <cell r="D890" t="str">
            <v>9911.2001</v>
          </cell>
          <cell r="E890" t="str">
            <v>Articulated Truck-2001</v>
          </cell>
        </row>
        <row r="891">
          <cell r="D891" t="str">
            <v>9911.2002</v>
          </cell>
          <cell r="E891" t="str">
            <v>Articulated Truck-2002</v>
          </cell>
        </row>
        <row r="892">
          <cell r="D892" t="str">
            <v>9911.2003</v>
          </cell>
          <cell r="E892" t="str">
            <v>Articulated Truck-2003</v>
          </cell>
        </row>
        <row r="893">
          <cell r="D893" t="str">
            <v>9911.2004</v>
          </cell>
          <cell r="E893" t="str">
            <v>Articulated Truck-2004</v>
          </cell>
        </row>
        <row r="894">
          <cell r="D894" t="str">
            <v>9911.2005</v>
          </cell>
          <cell r="E894" t="str">
            <v>Articulated Truck-2005</v>
          </cell>
        </row>
        <row r="895">
          <cell r="D895" t="str">
            <v>9911.2006</v>
          </cell>
          <cell r="E895" t="str">
            <v>Articulated Truck-2006</v>
          </cell>
        </row>
        <row r="896">
          <cell r="D896" t="str">
            <v>9912.1983</v>
          </cell>
          <cell r="E896" t="str">
            <v>Hydraulic Excavator-1983</v>
          </cell>
        </row>
        <row r="897">
          <cell r="D897" t="str">
            <v>9912.1984</v>
          </cell>
          <cell r="E897" t="str">
            <v>Hydraulic Excavator-1984</v>
          </cell>
        </row>
        <row r="898">
          <cell r="D898" t="str">
            <v>9912.1985</v>
          </cell>
          <cell r="E898" t="str">
            <v>Hydraulic Excavator-1985</v>
          </cell>
        </row>
        <row r="899">
          <cell r="D899" t="str">
            <v>9912.1986</v>
          </cell>
          <cell r="E899" t="str">
            <v>Hydraulic Excavator-1986</v>
          </cell>
        </row>
        <row r="900">
          <cell r="D900" t="str">
            <v>9912.1987</v>
          </cell>
          <cell r="E900" t="str">
            <v>Hydraulic Excavator-1987</v>
          </cell>
        </row>
        <row r="901">
          <cell r="D901" t="str">
            <v>9912.1988</v>
          </cell>
          <cell r="E901" t="str">
            <v>Hydraulic Excavator-1988</v>
          </cell>
        </row>
        <row r="902">
          <cell r="D902" t="str">
            <v>9912.1989</v>
          </cell>
          <cell r="E902" t="str">
            <v>Hydraulic Excavator-1989</v>
          </cell>
        </row>
        <row r="903">
          <cell r="D903" t="str">
            <v>9912.1990</v>
          </cell>
          <cell r="E903" t="str">
            <v>Hydraulic Excavator-1990</v>
          </cell>
        </row>
        <row r="904">
          <cell r="D904" t="str">
            <v>9912.1991</v>
          </cell>
          <cell r="E904" t="str">
            <v>Hydraulic Excavator-1991</v>
          </cell>
        </row>
        <row r="905">
          <cell r="D905" t="str">
            <v>9912.1992</v>
          </cell>
          <cell r="E905" t="str">
            <v>Hydraulic Excavator-1992</v>
          </cell>
        </row>
        <row r="906">
          <cell r="D906" t="str">
            <v>9912.1993</v>
          </cell>
          <cell r="E906" t="str">
            <v>Hydraulic Excavator-1993</v>
          </cell>
        </row>
        <row r="907">
          <cell r="D907" t="str">
            <v>9912.1994</v>
          </cell>
          <cell r="E907" t="str">
            <v>Hydraulic Excavator-1994</v>
          </cell>
        </row>
        <row r="908">
          <cell r="D908" t="str">
            <v>9912.1995</v>
          </cell>
          <cell r="E908" t="str">
            <v>Hydraulic Excavator-1995</v>
          </cell>
        </row>
        <row r="909">
          <cell r="D909" t="str">
            <v>9912.1996</v>
          </cell>
          <cell r="E909" t="str">
            <v>Hydraulic Excavator-1996</v>
          </cell>
        </row>
        <row r="910">
          <cell r="D910" t="str">
            <v>9912.1997</v>
          </cell>
          <cell r="E910" t="str">
            <v>Hydraulic Excavator-1997</v>
          </cell>
        </row>
        <row r="911">
          <cell r="D911" t="str">
            <v>9912.1998</v>
          </cell>
          <cell r="E911" t="str">
            <v>Hydraulic Excavator-1998</v>
          </cell>
        </row>
        <row r="912">
          <cell r="D912" t="str">
            <v>9912.1999</v>
          </cell>
          <cell r="E912" t="str">
            <v>Hydraulic Excavator-1999</v>
          </cell>
        </row>
        <row r="913">
          <cell r="D913" t="str">
            <v>9912.2000</v>
          </cell>
          <cell r="E913" t="str">
            <v>Hydraulic Excavator-2000</v>
          </cell>
        </row>
        <row r="914">
          <cell r="D914" t="str">
            <v>9912.2001</v>
          </cell>
          <cell r="E914" t="str">
            <v>Hydraulic Excavator-2001</v>
          </cell>
        </row>
        <row r="915">
          <cell r="D915" t="str">
            <v>9912.2002</v>
          </cell>
          <cell r="E915" t="str">
            <v>Hydraulic Excavator-2002</v>
          </cell>
        </row>
        <row r="916">
          <cell r="D916" t="str">
            <v>9912.2003</v>
          </cell>
          <cell r="E916" t="str">
            <v>Hydraulic Excavator-2003</v>
          </cell>
        </row>
        <row r="917">
          <cell r="D917" t="str">
            <v>9912.2004</v>
          </cell>
          <cell r="E917" t="str">
            <v>Hydraulic Excavator-2004</v>
          </cell>
        </row>
        <row r="918">
          <cell r="D918" t="str">
            <v>9912.2005</v>
          </cell>
          <cell r="E918" t="str">
            <v>Hydraulic Excavator-2005</v>
          </cell>
        </row>
        <row r="919">
          <cell r="D919" t="str">
            <v>9912.2006</v>
          </cell>
          <cell r="E919" t="str">
            <v>Hydraulic Excavator-2006</v>
          </cell>
        </row>
        <row r="920">
          <cell r="D920" t="str">
            <v>9913.1983</v>
          </cell>
          <cell r="E920" t="str">
            <v>Motor Grader-1983</v>
          </cell>
        </row>
        <row r="921">
          <cell r="D921" t="str">
            <v>9913.1984</v>
          </cell>
          <cell r="E921" t="str">
            <v>Motor Grader-1984</v>
          </cell>
        </row>
        <row r="922">
          <cell r="D922" t="str">
            <v>9913.1985</v>
          </cell>
          <cell r="E922" t="str">
            <v>Motor Grader-1985</v>
          </cell>
        </row>
        <row r="923">
          <cell r="D923" t="str">
            <v>9913.1986</v>
          </cell>
          <cell r="E923" t="str">
            <v>Motor Grader-1986</v>
          </cell>
        </row>
        <row r="924">
          <cell r="D924" t="str">
            <v>9913.1987</v>
          </cell>
          <cell r="E924" t="str">
            <v>Motor Grader-1987</v>
          </cell>
        </row>
        <row r="925">
          <cell r="D925" t="str">
            <v>9913.1988</v>
          </cell>
          <cell r="E925" t="str">
            <v>Motor Grader-1988</v>
          </cell>
        </row>
        <row r="926">
          <cell r="D926" t="str">
            <v>9913.1989</v>
          </cell>
          <cell r="E926" t="str">
            <v>Motor Grader-1989</v>
          </cell>
        </row>
        <row r="927">
          <cell r="D927" t="str">
            <v>9913.1990</v>
          </cell>
          <cell r="E927" t="str">
            <v>Motor Grader-1990</v>
          </cell>
        </row>
        <row r="928">
          <cell r="D928" t="str">
            <v>9913.1991</v>
          </cell>
          <cell r="E928" t="str">
            <v>Motor Grader-1991</v>
          </cell>
        </row>
        <row r="929">
          <cell r="D929" t="str">
            <v>9913.1992</v>
          </cell>
          <cell r="E929" t="str">
            <v>Motor Grader-1992</v>
          </cell>
        </row>
        <row r="930">
          <cell r="D930" t="str">
            <v>9913.1993</v>
          </cell>
          <cell r="E930" t="str">
            <v>Motor Grader-1993</v>
          </cell>
        </row>
        <row r="931">
          <cell r="D931" t="str">
            <v>9913.1994</v>
          </cell>
          <cell r="E931" t="str">
            <v>Motor Grader-1994</v>
          </cell>
        </row>
        <row r="932">
          <cell r="D932" t="str">
            <v>9913.1995</v>
          </cell>
          <cell r="E932" t="str">
            <v>Motor Grader-1995</v>
          </cell>
        </row>
        <row r="933">
          <cell r="D933" t="str">
            <v>9913.1996</v>
          </cell>
          <cell r="E933" t="str">
            <v>Motor Grader-1996</v>
          </cell>
        </row>
        <row r="934">
          <cell r="D934" t="str">
            <v>9913.1997</v>
          </cell>
          <cell r="E934" t="str">
            <v>Motor Grader-1997</v>
          </cell>
        </row>
        <row r="935">
          <cell r="D935" t="str">
            <v>9913.1998</v>
          </cell>
          <cell r="E935" t="str">
            <v>Motor Grader-1998</v>
          </cell>
        </row>
        <row r="936">
          <cell r="D936" t="str">
            <v>9913.1999</v>
          </cell>
          <cell r="E936" t="str">
            <v>Motor Grader-1999</v>
          </cell>
        </row>
        <row r="937">
          <cell r="D937" t="str">
            <v>9913.2000</v>
          </cell>
          <cell r="E937" t="str">
            <v>Motor Grader-2000</v>
          </cell>
        </row>
        <row r="938">
          <cell r="D938" t="str">
            <v>9913.2001</v>
          </cell>
          <cell r="E938" t="str">
            <v>Motor Grader-2001</v>
          </cell>
        </row>
        <row r="939">
          <cell r="D939" t="str">
            <v>9913.2002</v>
          </cell>
          <cell r="E939" t="str">
            <v>Motor Grader-2002</v>
          </cell>
        </row>
        <row r="940">
          <cell r="D940" t="str">
            <v>9913.2003</v>
          </cell>
          <cell r="E940" t="str">
            <v>Motor Grader-2003</v>
          </cell>
        </row>
        <row r="941">
          <cell r="D941" t="str">
            <v>9913.2004</v>
          </cell>
          <cell r="E941" t="str">
            <v>Motor Grader-2004</v>
          </cell>
        </row>
        <row r="942">
          <cell r="D942" t="str">
            <v>9913.2005</v>
          </cell>
          <cell r="E942" t="str">
            <v>Motor Grader-2005</v>
          </cell>
        </row>
        <row r="943">
          <cell r="D943" t="str">
            <v>9913.2006</v>
          </cell>
          <cell r="E943" t="str">
            <v>Motor Grader-2006</v>
          </cell>
        </row>
        <row r="944">
          <cell r="D944" t="str">
            <v>9914.1983</v>
          </cell>
          <cell r="E944" t="str">
            <v>Wheel/Track Loader-1983</v>
          </cell>
        </row>
        <row r="945">
          <cell r="D945" t="str">
            <v>9914.1984</v>
          </cell>
          <cell r="E945" t="str">
            <v>Wheel/Track Loader-1984</v>
          </cell>
        </row>
        <row r="946">
          <cell r="D946" t="str">
            <v>9914.1985</v>
          </cell>
          <cell r="E946" t="str">
            <v>Wheel/Track Loader-1985</v>
          </cell>
        </row>
        <row r="947">
          <cell r="D947" t="str">
            <v>9914.1986</v>
          </cell>
          <cell r="E947" t="str">
            <v>Wheel/Track Loader-1986</v>
          </cell>
        </row>
        <row r="948">
          <cell r="D948" t="str">
            <v>9914.1987</v>
          </cell>
          <cell r="E948" t="str">
            <v>Wheel/Track Loader-1987</v>
          </cell>
        </row>
        <row r="949">
          <cell r="D949" t="str">
            <v>9914.1988</v>
          </cell>
          <cell r="E949" t="str">
            <v>Wheel/Track Loader-1988</v>
          </cell>
        </row>
        <row r="950">
          <cell r="D950" t="str">
            <v>9914.1989</v>
          </cell>
          <cell r="E950" t="str">
            <v>Wheel/Track Loader-1989</v>
          </cell>
        </row>
        <row r="951">
          <cell r="D951" t="str">
            <v>9914.1990</v>
          </cell>
          <cell r="E951" t="str">
            <v>Wheel/Track Loader-1990</v>
          </cell>
        </row>
        <row r="952">
          <cell r="D952" t="str">
            <v>9914.1991</v>
          </cell>
          <cell r="E952" t="str">
            <v>Wheel/Track Loader-1991</v>
          </cell>
        </row>
        <row r="953">
          <cell r="D953" t="str">
            <v>9914.1992</v>
          </cell>
          <cell r="E953" t="str">
            <v>Wheel/Track Loader-1992</v>
          </cell>
        </row>
        <row r="954">
          <cell r="D954" t="str">
            <v>9914.1993</v>
          </cell>
          <cell r="E954" t="str">
            <v>Wheel/Track Loader-1993</v>
          </cell>
        </row>
        <row r="955">
          <cell r="D955" t="str">
            <v>9914.1994</v>
          </cell>
          <cell r="E955" t="str">
            <v>Wheel/Track Loader-1994</v>
          </cell>
        </row>
        <row r="956">
          <cell r="D956" t="str">
            <v>9914.1995</v>
          </cell>
          <cell r="E956" t="str">
            <v>Wheel/Track Loader-1995</v>
          </cell>
        </row>
        <row r="957">
          <cell r="D957" t="str">
            <v>9914.1996</v>
          </cell>
          <cell r="E957" t="str">
            <v>Wheel/Track Loader-1996</v>
          </cell>
        </row>
        <row r="958">
          <cell r="D958" t="str">
            <v>9914.1997</v>
          </cell>
          <cell r="E958" t="str">
            <v>Wheel/Track Loader-1997</v>
          </cell>
        </row>
        <row r="959">
          <cell r="D959" t="str">
            <v>9914.1998</v>
          </cell>
          <cell r="E959" t="str">
            <v>Wheel/Track Loader-1998</v>
          </cell>
        </row>
        <row r="960">
          <cell r="D960" t="str">
            <v>9914.1999</v>
          </cell>
          <cell r="E960" t="str">
            <v>Wheel/Track Loader-1999</v>
          </cell>
        </row>
        <row r="961">
          <cell r="D961" t="str">
            <v>9914.2000</v>
          </cell>
          <cell r="E961" t="str">
            <v>Wheel/Track Loader-2000</v>
          </cell>
        </row>
        <row r="962">
          <cell r="D962" t="str">
            <v>9914.2001</v>
          </cell>
          <cell r="E962" t="str">
            <v>Wheel/Track Loader-2001</v>
          </cell>
        </row>
        <row r="963">
          <cell r="D963" t="str">
            <v>9914.2002</v>
          </cell>
          <cell r="E963" t="str">
            <v>Wheel/Track Loader-2002</v>
          </cell>
        </row>
        <row r="964">
          <cell r="D964" t="str">
            <v>9914.2003</v>
          </cell>
          <cell r="E964" t="str">
            <v>Wheel/Track Loader-2003</v>
          </cell>
        </row>
        <row r="965">
          <cell r="D965" t="str">
            <v>9914.2004</v>
          </cell>
          <cell r="E965" t="str">
            <v>Wheel/Track Loader-2004</v>
          </cell>
        </row>
        <row r="966">
          <cell r="D966" t="str">
            <v>9914.2005</v>
          </cell>
          <cell r="E966" t="str">
            <v>Wheel/Track Loader-2005</v>
          </cell>
        </row>
        <row r="967">
          <cell r="D967" t="str">
            <v>9914.2006</v>
          </cell>
          <cell r="E967" t="str">
            <v>Wheel/Track Loader-2006</v>
          </cell>
        </row>
        <row r="968">
          <cell r="D968" t="str">
            <v>9915.1983</v>
          </cell>
          <cell r="E968" t="str">
            <v>Landfill Compactor-1983</v>
          </cell>
        </row>
        <row r="969">
          <cell r="D969" t="str">
            <v>9915.1984</v>
          </cell>
          <cell r="E969" t="str">
            <v>Landfill Compactor-1984</v>
          </cell>
        </row>
        <row r="970">
          <cell r="D970" t="str">
            <v>9915.1985</v>
          </cell>
          <cell r="E970" t="str">
            <v>Landfill Compactor-1985</v>
          </cell>
        </row>
        <row r="971">
          <cell r="D971" t="str">
            <v>9915.1986</v>
          </cell>
          <cell r="E971" t="str">
            <v>Landfill Compactor-1986</v>
          </cell>
        </row>
        <row r="972">
          <cell r="D972" t="str">
            <v>9915.1987</v>
          </cell>
          <cell r="E972" t="str">
            <v>Landfill Compactor-1987</v>
          </cell>
        </row>
        <row r="973">
          <cell r="D973" t="str">
            <v>9915.1988</v>
          </cell>
          <cell r="E973" t="str">
            <v>Landfill Compactor-1988</v>
          </cell>
        </row>
        <row r="974">
          <cell r="D974" t="str">
            <v>9915.1989</v>
          </cell>
          <cell r="E974" t="str">
            <v>Landfill Compactor-1989</v>
          </cell>
        </row>
        <row r="975">
          <cell r="D975" t="str">
            <v>9915.1990</v>
          </cell>
          <cell r="E975" t="str">
            <v>Landfill Compactor-1990</v>
          </cell>
        </row>
        <row r="976">
          <cell r="D976" t="str">
            <v>9915.1991</v>
          </cell>
          <cell r="E976" t="str">
            <v>Landfill Compactor-1991</v>
          </cell>
        </row>
        <row r="977">
          <cell r="D977" t="str">
            <v>9915.1992</v>
          </cell>
          <cell r="E977" t="str">
            <v>Landfill Compactor-1992</v>
          </cell>
        </row>
        <row r="978">
          <cell r="D978" t="str">
            <v>9915.1993</v>
          </cell>
          <cell r="E978" t="str">
            <v>Landfill Compactor-1993</v>
          </cell>
        </row>
        <row r="979">
          <cell r="D979" t="str">
            <v>9915.1994</v>
          </cell>
          <cell r="E979" t="str">
            <v>Landfill Compactor-1994</v>
          </cell>
        </row>
        <row r="980">
          <cell r="D980" t="str">
            <v>9915.1995</v>
          </cell>
          <cell r="E980" t="str">
            <v>Landfill Compactor-1995</v>
          </cell>
        </row>
        <row r="981">
          <cell r="D981" t="str">
            <v>9915.1996</v>
          </cell>
          <cell r="E981" t="str">
            <v>Landfill Compactor-1996</v>
          </cell>
        </row>
        <row r="982">
          <cell r="D982" t="str">
            <v>9915.1997</v>
          </cell>
          <cell r="E982" t="str">
            <v>Landfill Compactor-1997</v>
          </cell>
        </row>
        <row r="983">
          <cell r="D983" t="str">
            <v>9915.1998</v>
          </cell>
          <cell r="E983" t="str">
            <v>Landfill Compactor-1998</v>
          </cell>
        </row>
        <row r="984">
          <cell r="D984" t="str">
            <v>9915.1999</v>
          </cell>
          <cell r="E984" t="str">
            <v>Landfill Compactor-1999</v>
          </cell>
        </row>
        <row r="985">
          <cell r="D985" t="str">
            <v>9915.2000</v>
          </cell>
          <cell r="E985" t="str">
            <v>Landfill Compactor-2000</v>
          </cell>
        </row>
        <row r="986">
          <cell r="D986" t="str">
            <v>9915.2001</v>
          </cell>
          <cell r="E986" t="str">
            <v>Landfill Compactor-2001</v>
          </cell>
        </row>
        <row r="987">
          <cell r="D987" t="str">
            <v>9915.2002</v>
          </cell>
          <cell r="E987" t="str">
            <v>Landfill Compactor-2002</v>
          </cell>
        </row>
        <row r="988">
          <cell r="D988" t="str">
            <v>9915.2003</v>
          </cell>
          <cell r="E988" t="str">
            <v>Landfill Compactor-2003</v>
          </cell>
        </row>
        <row r="989">
          <cell r="D989" t="str">
            <v>9915.2004</v>
          </cell>
          <cell r="E989" t="str">
            <v>Landfill Compactor-2004</v>
          </cell>
        </row>
        <row r="990">
          <cell r="D990" t="str">
            <v>9915.2005</v>
          </cell>
          <cell r="E990" t="str">
            <v>Landfill Compactor-2005</v>
          </cell>
        </row>
        <row r="991">
          <cell r="D991" t="str">
            <v>9915.2006</v>
          </cell>
          <cell r="E991" t="str">
            <v>Landfill Compactor-2006</v>
          </cell>
        </row>
        <row r="992">
          <cell r="D992" t="str">
            <v>9916.1983</v>
          </cell>
          <cell r="E992" t="str">
            <v>Scraper-1983</v>
          </cell>
        </row>
        <row r="993">
          <cell r="D993" t="str">
            <v>9916.1984</v>
          </cell>
          <cell r="E993" t="str">
            <v>Scraper-1984</v>
          </cell>
        </row>
        <row r="994">
          <cell r="D994" t="str">
            <v>9916.1985</v>
          </cell>
          <cell r="E994" t="str">
            <v>Scraper-1985</v>
          </cell>
        </row>
        <row r="995">
          <cell r="D995" t="str">
            <v>9916.1986</v>
          </cell>
          <cell r="E995" t="str">
            <v>Scraper-1986</v>
          </cell>
        </row>
        <row r="996">
          <cell r="D996" t="str">
            <v>9916.1987</v>
          </cell>
          <cell r="E996" t="str">
            <v>Scraper-1987</v>
          </cell>
        </row>
        <row r="997">
          <cell r="D997" t="str">
            <v>9916.1988</v>
          </cell>
          <cell r="E997" t="str">
            <v>Scraper-1988</v>
          </cell>
        </row>
        <row r="998">
          <cell r="D998" t="str">
            <v>9916.1989</v>
          </cell>
          <cell r="E998" t="str">
            <v>Scraper-1989</v>
          </cell>
        </row>
        <row r="999">
          <cell r="D999" t="str">
            <v>9916.1990</v>
          </cell>
          <cell r="E999" t="str">
            <v>Scraper-1990</v>
          </cell>
        </row>
        <row r="1000">
          <cell r="D1000" t="str">
            <v>9916.1991</v>
          </cell>
          <cell r="E1000" t="str">
            <v>Scraper-1991</v>
          </cell>
        </row>
        <row r="1001">
          <cell r="D1001" t="str">
            <v>9916.1992</v>
          </cell>
          <cell r="E1001" t="str">
            <v>Scraper-1992</v>
          </cell>
        </row>
        <row r="1002">
          <cell r="D1002" t="str">
            <v>9916.1993</v>
          </cell>
          <cell r="E1002" t="str">
            <v>Scraper-1993</v>
          </cell>
        </row>
        <row r="1003">
          <cell r="D1003" t="str">
            <v>9916.1994</v>
          </cell>
          <cell r="E1003" t="str">
            <v>Scraper-1994</v>
          </cell>
        </row>
        <row r="1004">
          <cell r="D1004" t="str">
            <v>9916.1995</v>
          </cell>
          <cell r="E1004" t="str">
            <v>Scraper-1995</v>
          </cell>
        </row>
        <row r="1005">
          <cell r="D1005" t="str">
            <v>9916.1996</v>
          </cell>
          <cell r="E1005" t="str">
            <v>Scraper-1996</v>
          </cell>
        </row>
        <row r="1006">
          <cell r="D1006" t="str">
            <v>9916.1997</v>
          </cell>
          <cell r="E1006" t="str">
            <v>Scraper-1997</v>
          </cell>
        </row>
        <row r="1007">
          <cell r="D1007" t="str">
            <v>9916.1998</v>
          </cell>
          <cell r="E1007" t="str">
            <v>Scraper-1998</v>
          </cell>
        </row>
        <row r="1008">
          <cell r="D1008" t="str">
            <v>9916.1999</v>
          </cell>
          <cell r="E1008" t="str">
            <v>Scraper-1999</v>
          </cell>
        </row>
        <row r="1009">
          <cell r="D1009" t="str">
            <v>9916.2000</v>
          </cell>
          <cell r="E1009" t="str">
            <v>Scraper-2000</v>
          </cell>
        </row>
        <row r="1010">
          <cell r="D1010" t="str">
            <v>9916.2001</v>
          </cell>
          <cell r="E1010" t="str">
            <v>Scraper-2001</v>
          </cell>
        </row>
        <row r="1011">
          <cell r="D1011" t="str">
            <v>9916.2002</v>
          </cell>
          <cell r="E1011" t="str">
            <v>Scraper-2002</v>
          </cell>
        </row>
        <row r="1012">
          <cell r="D1012" t="str">
            <v>9916.2003</v>
          </cell>
          <cell r="E1012" t="str">
            <v>Scraper-2003</v>
          </cell>
        </row>
        <row r="1013">
          <cell r="D1013" t="str">
            <v>9916.2004</v>
          </cell>
          <cell r="E1013" t="str">
            <v>Scraper-2004</v>
          </cell>
        </row>
        <row r="1014">
          <cell r="D1014" t="str">
            <v>9916.2005</v>
          </cell>
          <cell r="E1014" t="str">
            <v>Scraper-2005</v>
          </cell>
        </row>
        <row r="1015">
          <cell r="D1015" t="str">
            <v>9916.2006</v>
          </cell>
          <cell r="E1015" t="str">
            <v>Scraper-2006</v>
          </cell>
        </row>
        <row r="1016">
          <cell r="D1016" t="str">
            <v>90520.0</v>
          </cell>
          <cell r="E1016" t="str">
            <v>InActive.</v>
          </cell>
        </row>
        <row r="1017">
          <cell r="D1017" t="str">
            <v>90525.0</v>
          </cell>
          <cell r="E1017" t="str">
            <v>InActive,</v>
          </cell>
        </row>
        <row r="1018">
          <cell r="D1018" t="str">
            <v>90100.0</v>
          </cell>
          <cell r="E1018" t="str">
            <v>Trade A/R Current</v>
          </cell>
        </row>
        <row r="1019">
          <cell r="D1019" t="str">
            <v>90101.0</v>
          </cell>
          <cell r="E1019" t="str">
            <v>Trade A/R 31-60 Days</v>
          </cell>
        </row>
        <row r="1020">
          <cell r="D1020" t="str">
            <v>90102.0</v>
          </cell>
          <cell r="E1020" t="str">
            <v>Trade A/R 61-90 Days</v>
          </cell>
        </row>
        <row r="1021">
          <cell r="D1021" t="str">
            <v>90103.0</v>
          </cell>
          <cell r="E1021" t="str">
            <v>Trade A/R 91-120 Days</v>
          </cell>
        </row>
        <row r="1022">
          <cell r="D1022" t="str">
            <v>90000.0</v>
          </cell>
          <cell r="E1022" t="str">
            <v># Coll Facility</v>
          </cell>
        </row>
        <row r="1023">
          <cell r="D1023" t="str">
            <v>90150.0</v>
          </cell>
          <cell r="E1023" t="str">
            <v>AP "Days Paid"</v>
          </cell>
        </row>
        <row r="1024">
          <cell r="D1024" t="str">
            <v>90155.0</v>
          </cell>
          <cell r="E1024" t="str">
            <v>AP Disbursements</v>
          </cell>
        </row>
        <row r="1025">
          <cell r="D1025" t="str">
            <v>9900.2007</v>
          </cell>
          <cell r="E1025" t="str">
            <v>Roll-Off Truck-2007</v>
          </cell>
        </row>
        <row r="1026">
          <cell r="D1026" t="str">
            <v>9901.2007</v>
          </cell>
          <cell r="E1026" t="str">
            <v>Front Load Truck-2007</v>
          </cell>
        </row>
        <row r="1027">
          <cell r="D1027" t="str">
            <v>9902.2007</v>
          </cell>
          <cell r="E1027" t="str">
            <v>Rear Load Truck-2007</v>
          </cell>
        </row>
        <row r="1028">
          <cell r="D1028" t="str">
            <v>9903.2007</v>
          </cell>
          <cell r="E1028" t="str">
            <v>Auto Side Load Truck-2007</v>
          </cell>
        </row>
        <row r="1029">
          <cell r="D1029" t="str">
            <v>9904.2007</v>
          </cell>
          <cell r="E1029" t="str">
            <v>Recycle Truck-2007</v>
          </cell>
        </row>
        <row r="1030">
          <cell r="D1030" t="str">
            <v>9905.2007</v>
          </cell>
          <cell r="E1030" t="str">
            <v>Pickup Truck-2007</v>
          </cell>
        </row>
        <row r="1031">
          <cell r="D1031" t="str">
            <v>9906.2007</v>
          </cell>
          <cell r="E1031" t="str">
            <v>Container Del-2007</v>
          </cell>
        </row>
        <row r="1032">
          <cell r="D1032" t="str">
            <v>9907.2007</v>
          </cell>
          <cell r="E1032" t="str">
            <v>Water Truck-2007</v>
          </cell>
        </row>
        <row r="1033">
          <cell r="D1033" t="str">
            <v>9908.2007</v>
          </cell>
          <cell r="E1033" t="str">
            <v>Service Truck-2007</v>
          </cell>
        </row>
        <row r="1034">
          <cell r="D1034" t="str">
            <v>9909.2007</v>
          </cell>
          <cell r="E1034" t="str">
            <v>Backhoe Loader-2007</v>
          </cell>
        </row>
        <row r="1035">
          <cell r="D1035" t="str">
            <v>9910.2007</v>
          </cell>
          <cell r="E1035" t="str">
            <v>Track-Type Tractor-2007</v>
          </cell>
        </row>
        <row r="1036">
          <cell r="D1036" t="str">
            <v>9911.2007</v>
          </cell>
          <cell r="E1036" t="str">
            <v>Articulated Truck-2007</v>
          </cell>
        </row>
        <row r="1037">
          <cell r="D1037" t="str">
            <v>9912.2007</v>
          </cell>
          <cell r="E1037" t="str">
            <v>Hydraulic Excavator-2007</v>
          </cell>
        </row>
        <row r="1038">
          <cell r="D1038" t="str">
            <v>9913.2007</v>
          </cell>
          <cell r="E1038" t="str">
            <v>Motor Grader-2007</v>
          </cell>
        </row>
        <row r="1039">
          <cell r="D1039" t="str">
            <v>9914.2007</v>
          </cell>
          <cell r="E1039" t="str">
            <v>Wheel/Track Loader-2007</v>
          </cell>
        </row>
        <row r="1040">
          <cell r="D1040" t="str">
            <v>9915.2007</v>
          </cell>
          <cell r="E1040" t="str">
            <v>Landfill Compactor-2007</v>
          </cell>
        </row>
        <row r="1041">
          <cell r="D1041" t="str">
            <v>9916.2007</v>
          </cell>
          <cell r="E1041" t="str">
            <v>Scraper-2007</v>
          </cell>
        </row>
        <row r="1042">
          <cell r="D1042" t="str">
            <v>9917.1986</v>
          </cell>
          <cell r="E1042" t="str">
            <v>Manual Side Load Truck-1986</v>
          </cell>
        </row>
        <row r="1043">
          <cell r="D1043" t="str">
            <v>9917.1987</v>
          </cell>
          <cell r="E1043" t="str">
            <v>Manual Side Load Truck-1987</v>
          </cell>
        </row>
        <row r="1044">
          <cell r="D1044" t="str">
            <v>9917.1988</v>
          </cell>
          <cell r="E1044" t="str">
            <v>Manual Side Load Truck-1988</v>
          </cell>
        </row>
        <row r="1045">
          <cell r="D1045" t="str">
            <v>9917.1989</v>
          </cell>
          <cell r="E1045" t="str">
            <v>Manual Side Load Truck-1989</v>
          </cell>
        </row>
        <row r="1046">
          <cell r="D1046" t="str">
            <v>9917.1990</v>
          </cell>
          <cell r="E1046" t="str">
            <v>Manual Side Load Truck-1990</v>
          </cell>
        </row>
        <row r="1047">
          <cell r="D1047" t="str">
            <v>9917.1991</v>
          </cell>
          <cell r="E1047" t="str">
            <v>Manual Side Load Truck-1991</v>
          </cell>
        </row>
        <row r="1048">
          <cell r="D1048" t="str">
            <v>9917.1992</v>
          </cell>
          <cell r="E1048" t="str">
            <v>Manual Side Load Truck-1992</v>
          </cell>
        </row>
        <row r="1049">
          <cell r="D1049" t="str">
            <v>9917.1993</v>
          </cell>
          <cell r="E1049" t="str">
            <v>Manual Side Load Truck-1993</v>
          </cell>
        </row>
        <row r="1050">
          <cell r="D1050" t="str">
            <v>9917.1994</v>
          </cell>
          <cell r="E1050" t="str">
            <v>Manual Side Load Truck-1994</v>
          </cell>
        </row>
        <row r="1051">
          <cell r="D1051" t="str">
            <v>9917.1995</v>
          </cell>
          <cell r="E1051" t="str">
            <v>Manual Side Load Truck-1995</v>
          </cell>
        </row>
        <row r="1052">
          <cell r="D1052" t="str">
            <v>9917.1996</v>
          </cell>
          <cell r="E1052" t="str">
            <v>Manual Side Load Truck-1996</v>
          </cell>
        </row>
        <row r="1053">
          <cell r="D1053" t="str">
            <v>9917.1997</v>
          </cell>
          <cell r="E1053" t="str">
            <v>Manual Side Load Truck-1997</v>
          </cell>
        </row>
        <row r="1054">
          <cell r="D1054" t="str">
            <v>9917.1998</v>
          </cell>
          <cell r="E1054" t="str">
            <v>Manual Side Load Truck-1998</v>
          </cell>
        </row>
        <row r="1055">
          <cell r="D1055" t="str">
            <v>9917.1999</v>
          </cell>
          <cell r="E1055" t="str">
            <v>Manual Side Load Truck-1999</v>
          </cell>
        </row>
        <row r="1056">
          <cell r="D1056" t="str">
            <v>9917.2000</v>
          </cell>
          <cell r="E1056" t="str">
            <v>Manual Side Load Truck-2000</v>
          </cell>
        </row>
        <row r="1057">
          <cell r="D1057" t="str">
            <v>9917.2001</v>
          </cell>
          <cell r="E1057" t="str">
            <v>Manual Side Load Truck-2001</v>
          </cell>
        </row>
        <row r="1058">
          <cell r="D1058" t="str">
            <v>9917.2002</v>
          </cell>
          <cell r="E1058" t="str">
            <v>Manual Side Load Truck-2002</v>
          </cell>
        </row>
        <row r="1059">
          <cell r="D1059" t="str">
            <v>9917.2003</v>
          </cell>
          <cell r="E1059" t="str">
            <v>Manual Side Load Truck-2003</v>
          </cell>
        </row>
        <row r="1060">
          <cell r="D1060" t="str">
            <v>9917.2004</v>
          </cell>
          <cell r="E1060" t="str">
            <v>Manual Side Load Truck-2004</v>
          </cell>
        </row>
        <row r="1061">
          <cell r="D1061" t="str">
            <v>9917.2005</v>
          </cell>
          <cell r="E1061" t="str">
            <v>Manual Side Load Truck-2005</v>
          </cell>
        </row>
        <row r="1062">
          <cell r="D1062" t="str">
            <v>9917.2006</v>
          </cell>
          <cell r="E1062" t="str">
            <v>Manual Side Load Truck-2006</v>
          </cell>
        </row>
        <row r="1063">
          <cell r="D1063" t="str">
            <v>9917.2007</v>
          </cell>
          <cell r="E1063" t="str">
            <v>Manual Side Load Truck-2007</v>
          </cell>
        </row>
        <row r="1064">
          <cell r="D1064" t="str">
            <v>88445.0</v>
          </cell>
          <cell r="E1064" t="str">
            <v>Regional Staff</v>
          </cell>
        </row>
        <row r="1065">
          <cell r="D1065" t="str">
            <v>88481.0</v>
          </cell>
          <cell r="E1065" t="str">
            <v>Area Engineers</v>
          </cell>
        </row>
        <row r="1066">
          <cell r="D1066" t="str">
            <v>88482.0</v>
          </cell>
          <cell r="E1066" t="str">
            <v>Area Staff</v>
          </cell>
        </row>
        <row r="1067">
          <cell r="D1067" t="str">
            <v>88483.0</v>
          </cell>
          <cell r="E1067" t="str">
            <v>Area Admin Assistant</v>
          </cell>
        </row>
        <row r="1068">
          <cell r="D1068" t="str">
            <v>90104.0</v>
          </cell>
          <cell r="E1068" t="str">
            <v>Trade A/R 121-150 Days</v>
          </cell>
        </row>
        <row r="1069">
          <cell r="D1069" t="str">
            <v>90105.0</v>
          </cell>
          <cell r="E1069" t="str">
            <v>Trade A/R &gt; 150 Days</v>
          </cell>
        </row>
        <row r="1070">
          <cell r="D1070" t="str">
            <v>9900.2008</v>
          </cell>
          <cell r="E1070" t="str">
            <v>Roll-Off Truck-2008</v>
          </cell>
        </row>
        <row r="1071">
          <cell r="D1071" t="str">
            <v>9901.2008</v>
          </cell>
          <cell r="E1071" t="str">
            <v>Front Load Truck-2008</v>
          </cell>
        </row>
        <row r="1072">
          <cell r="D1072" t="str">
            <v>9902.2008</v>
          </cell>
          <cell r="E1072" t="str">
            <v>Rear Load Truck-2008</v>
          </cell>
        </row>
        <row r="1073">
          <cell r="D1073" t="str">
            <v>9903.2008</v>
          </cell>
          <cell r="E1073" t="str">
            <v>Auto Side Load Truck-2008</v>
          </cell>
        </row>
        <row r="1074">
          <cell r="D1074" t="str">
            <v>9904.2008</v>
          </cell>
          <cell r="E1074" t="str">
            <v>Recycle Truck-2008</v>
          </cell>
        </row>
        <row r="1075">
          <cell r="D1075" t="str">
            <v>9905.2008</v>
          </cell>
          <cell r="E1075" t="str">
            <v>Pickup Truck-2008</v>
          </cell>
        </row>
        <row r="1076">
          <cell r="D1076" t="str">
            <v>9906.2008</v>
          </cell>
          <cell r="E1076" t="str">
            <v>Container Del-2008</v>
          </cell>
        </row>
        <row r="1077">
          <cell r="D1077" t="str">
            <v>9907.2008</v>
          </cell>
          <cell r="E1077" t="str">
            <v>Water Truck-2008</v>
          </cell>
        </row>
        <row r="1078">
          <cell r="D1078" t="str">
            <v>9908.2008</v>
          </cell>
          <cell r="E1078" t="str">
            <v>Service Truck-2008</v>
          </cell>
        </row>
        <row r="1079">
          <cell r="D1079" t="str">
            <v>9909.2008</v>
          </cell>
          <cell r="E1079" t="str">
            <v>Backhoe Loader-2008</v>
          </cell>
        </row>
        <row r="1080">
          <cell r="D1080" t="str">
            <v>9910.2008</v>
          </cell>
          <cell r="E1080" t="str">
            <v>Track-Type Tractor-2008</v>
          </cell>
        </row>
        <row r="1081">
          <cell r="D1081" t="str">
            <v>9911.2008</v>
          </cell>
          <cell r="E1081" t="str">
            <v>Articulated Truck-2008</v>
          </cell>
        </row>
        <row r="1082">
          <cell r="D1082" t="str">
            <v>9912.2008</v>
          </cell>
          <cell r="E1082" t="str">
            <v>Hydraulic Excavator-2008</v>
          </cell>
        </row>
        <row r="1083">
          <cell r="D1083" t="str">
            <v>9913.2008</v>
          </cell>
          <cell r="E1083" t="str">
            <v>Motor Grader-2008</v>
          </cell>
        </row>
        <row r="1084">
          <cell r="D1084" t="str">
            <v>9914.2008</v>
          </cell>
          <cell r="E1084" t="str">
            <v>Wheel/Track Loader-2008</v>
          </cell>
        </row>
        <row r="1085">
          <cell r="D1085" t="str">
            <v>9915.2008</v>
          </cell>
          <cell r="E1085" t="str">
            <v>Landfill Compactor-2008</v>
          </cell>
        </row>
        <row r="1086">
          <cell r="D1086" t="str">
            <v>9916.2008</v>
          </cell>
          <cell r="E1086" t="str">
            <v>Scraper-2008</v>
          </cell>
        </row>
        <row r="1087">
          <cell r="D1087" t="str">
            <v>9917.2008</v>
          </cell>
          <cell r="E1087" t="str">
            <v>Manual Side Load Truck-2008</v>
          </cell>
        </row>
        <row r="1088">
          <cell r="D1088" t="str">
            <v>90002.0</v>
          </cell>
          <cell r="E1088" t="str">
            <v>SF-Office/Gen</v>
          </cell>
        </row>
        <row r="1089">
          <cell r="D1089" t="str">
            <v>90005.0</v>
          </cell>
          <cell r="E1089" t="str">
            <v>SF-Shop</v>
          </cell>
        </row>
        <row r="1090">
          <cell r="D1090" t="str">
            <v>90006.0</v>
          </cell>
          <cell r="E1090" t="str">
            <v>SF-Garage</v>
          </cell>
        </row>
        <row r="1091">
          <cell r="D1091" t="str">
            <v>90007.0</v>
          </cell>
          <cell r="E1091" t="str">
            <v>SF-XFR/MRF</v>
          </cell>
        </row>
        <row r="1092">
          <cell r="D1092" t="str">
            <v>90002.1</v>
          </cell>
          <cell r="E1092" t="str">
            <v>SF-Own Office/Gen</v>
          </cell>
        </row>
        <row r="1093">
          <cell r="D1093" t="str">
            <v>90002.2</v>
          </cell>
          <cell r="E1093" t="str">
            <v>SF-Lease Office/Gen</v>
          </cell>
        </row>
        <row r="1094">
          <cell r="D1094" t="str">
            <v>90005.1</v>
          </cell>
          <cell r="E1094" t="str">
            <v>SF-Own Shop</v>
          </cell>
        </row>
        <row r="1095">
          <cell r="D1095" t="str">
            <v>90006.1</v>
          </cell>
          <cell r="E1095" t="str">
            <v>SF-Own Garage</v>
          </cell>
        </row>
        <row r="1096">
          <cell r="D1096" t="str">
            <v>90007.1</v>
          </cell>
          <cell r="E1096" t="str">
            <v>SF-Own XFR/MRF</v>
          </cell>
        </row>
        <row r="1097">
          <cell r="D1097" t="str">
            <v>90005.2</v>
          </cell>
          <cell r="E1097" t="str">
            <v>SF-Lease Shop</v>
          </cell>
        </row>
        <row r="1098">
          <cell r="D1098" t="str">
            <v>90006.2</v>
          </cell>
          <cell r="E1098" t="str">
            <v>SF-Lease Garage</v>
          </cell>
        </row>
        <row r="1099">
          <cell r="D1099" t="str">
            <v>90007.2</v>
          </cell>
          <cell r="E1099" t="str">
            <v>SF-Lease XFR/MRF</v>
          </cell>
        </row>
        <row r="1100">
          <cell r="D1100" t="str">
            <v>88484.0</v>
          </cell>
          <cell r="E1100" t="str">
            <v>Area HR Manager</v>
          </cell>
        </row>
        <row r="1101">
          <cell r="D1101" t="str">
            <v>88489.0</v>
          </cell>
          <cell r="E1101" t="str">
            <v>Area Safety Manager</v>
          </cell>
        </row>
        <row r="1102">
          <cell r="D1102" t="str">
            <v>90197.0</v>
          </cell>
          <cell r="E1102" t="str">
            <v>Inactive 90197</v>
          </cell>
        </row>
        <row r="1103">
          <cell r="D1103" t="str">
            <v>90198.0</v>
          </cell>
          <cell r="E1103" t="str">
            <v>Inactive 90198</v>
          </cell>
        </row>
        <row r="1104">
          <cell r="D1104" t="str">
            <v>90199.0</v>
          </cell>
          <cell r="E1104" t="str">
            <v>Inactive 90199</v>
          </cell>
        </row>
        <row r="1105">
          <cell r="D1105" t="str">
            <v>88444.0</v>
          </cell>
          <cell r="E1105" t="str">
            <v>Regional Business Sys Mgr</v>
          </cell>
        </row>
        <row r="1106">
          <cell r="D1106" t="str">
            <v>88446.0</v>
          </cell>
          <cell r="E1106" t="str">
            <v>Regional Logistics Mgr</v>
          </cell>
        </row>
        <row r="1107">
          <cell r="D1107" t="str">
            <v>88459.0</v>
          </cell>
          <cell r="E1107" t="str">
            <v>Billing Supervisor</v>
          </cell>
        </row>
        <row r="1108">
          <cell r="D1108" t="str">
            <v>9900.2009</v>
          </cell>
          <cell r="E1108" t="str">
            <v>Roll-Off Truck-2009</v>
          </cell>
        </row>
        <row r="1109">
          <cell r="D1109" t="str">
            <v>9901.2009</v>
          </cell>
          <cell r="E1109" t="str">
            <v>Front Load Truck-2009</v>
          </cell>
        </row>
        <row r="1110">
          <cell r="D1110" t="str">
            <v>9902.2009</v>
          </cell>
          <cell r="E1110" t="str">
            <v>Rear Load Truck-2009</v>
          </cell>
        </row>
        <row r="1111">
          <cell r="D1111" t="str">
            <v>9903.2009</v>
          </cell>
          <cell r="E1111" t="str">
            <v>Auto Side Load Truck-2009</v>
          </cell>
        </row>
        <row r="1112">
          <cell r="D1112" t="str">
            <v>9904.2009</v>
          </cell>
          <cell r="E1112" t="str">
            <v>Recycle Truck-2009</v>
          </cell>
        </row>
        <row r="1113">
          <cell r="D1113" t="str">
            <v>9905.2009</v>
          </cell>
          <cell r="E1113" t="str">
            <v>Pickup Truck-2009</v>
          </cell>
        </row>
        <row r="1114">
          <cell r="D1114" t="str">
            <v>9906.2009</v>
          </cell>
          <cell r="E1114" t="str">
            <v>Container Del-2009</v>
          </cell>
        </row>
        <row r="1115">
          <cell r="D1115" t="str">
            <v>9907.2009</v>
          </cell>
          <cell r="E1115" t="str">
            <v>Water Truck-2009</v>
          </cell>
        </row>
        <row r="1116">
          <cell r="D1116" t="str">
            <v>9908.2009</v>
          </cell>
          <cell r="E1116" t="str">
            <v>Service Truck-2009</v>
          </cell>
        </row>
        <row r="1117">
          <cell r="D1117" t="str">
            <v>9909.2009</v>
          </cell>
          <cell r="E1117" t="str">
            <v>Backhoe Loader-2009</v>
          </cell>
        </row>
        <row r="1118">
          <cell r="D1118" t="str">
            <v>9910.2009</v>
          </cell>
          <cell r="E1118" t="str">
            <v>Track-Type Tractor-2009</v>
          </cell>
        </row>
        <row r="1119">
          <cell r="D1119" t="str">
            <v>9911.2009</v>
          </cell>
          <cell r="E1119" t="str">
            <v>Articulated Truck-2009</v>
          </cell>
        </row>
        <row r="1120">
          <cell r="D1120" t="str">
            <v>9912.2009</v>
          </cell>
          <cell r="E1120" t="str">
            <v>Hydraulic Excavator-2009</v>
          </cell>
        </row>
        <row r="1121">
          <cell r="D1121" t="str">
            <v>9913.2009</v>
          </cell>
          <cell r="E1121" t="str">
            <v>Motor Grader-2009</v>
          </cell>
        </row>
        <row r="1122">
          <cell r="D1122" t="str">
            <v>9914.2009</v>
          </cell>
          <cell r="E1122" t="str">
            <v>Wheel/Track Loader-2009</v>
          </cell>
        </row>
        <row r="1123">
          <cell r="D1123" t="str">
            <v>9915.2009</v>
          </cell>
          <cell r="E1123" t="str">
            <v>Landfill Compactor-2009</v>
          </cell>
        </row>
        <row r="1124">
          <cell r="D1124" t="str">
            <v>9916.2009</v>
          </cell>
          <cell r="E1124" t="str">
            <v>Scraper-2009</v>
          </cell>
        </row>
        <row r="1125">
          <cell r="D1125" t="str">
            <v>9917.2009</v>
          </cell>
          <cell r="E1125" t="str">
            <v>Manual Side Load Truck-2009</v>
          </cell>
        </row>
        <row r="1126">
          <cell r="D1126" t="str">
            <v>750063.0</v>
          </cell>
          <cell r="E1126" t="str">
            <v>Stock Option Comp Exp</v>
          </cell>
        </row>
        <row r="1127">
          <cell r="D1127" t="str">
            <v>750064.0</v>
          </cell>
          <cell r="E1127" t="str">
            <v>Corp-Equity Based Comp</v>
          </cell>
        </row>
        <row r="1128">
          <cell r="D1128" t="str">
            <v>750066.0</v>
          </cell>
          <cell r="E1128" t="str">
            <v>Ex Retirement Plan</v>
          </cell>
        </row>
        <row r="1129">
          <cell r="D1129" t="str">
            <v>751125.0</v>
          </cell>
          <cell r="E1129" t="str">
            <v>Corp-Corporate Insurance</v>
          </cell>
        </row>
        <row r="1130">
          <cell r="D1130" t="str">
            <v>751128.13</v>
          </cell>
          <cell r="E1130" t="str">
            <v>Corp-Promotional Advertising</v>
          </cell>
        </row>
        <row r="1131">
          <cell r="D1131" t="str">
            <v>751128.14</v>
          </cell>
          <cell r="E1131" t="str">
            <v>Corp-Publication Advertising</v>
          </cell>
        </row>
        <row r="1132">
          <cell r="D1132" t="str">
            <v>751130.10</v>
          </cell>
          <cell r="E1132" t="str">
            <v>Corp-Republic Newsletter</v>
          </cell>
        </row>
        <row r="1133">
          <cell r="D1133" t="str">
            <v>751131.0</v>
          </cell>
          <cell r="E1133" t="str">
            <v>Printing-Field</v>
          </cell>
        </row>
        <row r="1134">
          <cell r="D1134" t="str">
            <v>751132.0</v>
          </cell>
          <cell r="E1134" t="str">
            <v>Corp-Annual Report</v>
          </cell>
        </row>
        <row r="1135">
          <cell r="D1135" t="str">
            <v>751134.10</v>
          </cell>
          <cell r="E1135" t="str">
            <v>Corp-Convention Expense</v>
          </cell>
        </row>
        <row r="1136">
          <cell r="D1136" t="str">
            <v>751134.20</v>
          </cell>
          <cell r="E1136" t="str">
            <v>Corp-Annual Meeting</v>
          </cell>
        </row>
        <row r="1137">
          <cell r="D1137" t="str">
            <v>751134.30</v>
          </cell>
          <cell r="E1137" t="str">
            <v>Corp-Investor Relation Exp</v>
          </cell>
        </row>
        <row r="1138">
          <cell r="D1138" t="str">
            <v>751136.0</v>
          </cell>
          <cell r="E1138" t="str">
            <v>Corp-Drug Testing</v>
          </cell>
        </row>
        <row r="1139">
          <cell r="D1139" t="str">
            <v>751147.0</v>
          </cell>
          <cell r="E1139" t="str">
            <v>Corp-Board of Directors Fees</v>
          </cell>
        </row>
        <row r="1140">
          <cell r="D1140" t="str">
            <v>751159.0</v>
          </cell>
          <cell r="E1140" t="str">
            <v>Contra Prof &amp; Legal Fees</v>
          </cell>
        </row>
        <row r="1141">
          <cell r="D1141" t="str">
            <v>751180.0</v>
          </cell>
          <cell r="E1141" t="str">
            <v>Corp-Regulatory Fees</v>
          </cell>
        </row>
        <row r="1142">
          <cell r="D1142" t="str">
            <v>751180.10</v>
          </cell>
          <cell r="E1142" t="str">
            <v>Corp-NYSE Fees</v>
          </cell>
        </row>
        <row r="1143">
          <cell r="D1143" t="str">
            <v>753010.0</v>
          </cell>
          <cell r="E1143" t="str">
            <v>Corp-Aviation-3rd Party</v>
          </cell>
        </row>
        <row r="1144">
          <cell r="D1144" t="str">
            <v>753020.0</v>
          </cell>
          <cell r="E1144" t="str">
            <v>Corp-Aircraft Operating Costs</v>
          </cell>
        </row>
        <row r="1145">
          <cell r="D1145" t="str">
            <v>753022.0</v>
          </cell>
          <cell r="E1145" t="str">
            <v>Corp-Aircraft Parts</v>
          </cell>
        </row>
        <row r="1146">
          <cell r="D1146" t="str">
            <v>753024.0</v>
          </cell>
          <cell r="E1146" t="str">
            <v>Corp-Aircraft Mtce Labor</v>
          </cell>
        </row>
        <row r="1147">
          <cell r="D1147" t="str">
            <v>753026.0</v>
          </cell>
          <cell r="E1147" t="str">
            <v>Corp-Aircraft Mtce Servce Plan</v>
          </cell>
        </row>
        <row r="1148">
          <cell r="D1148" t="str">
            <v>753028.0</v>
          </cell>
          <cell r="E1148" t="str">
            <v>Corp-Aircraft Mtce Other</v>
          </cell>
        </row>
        <row r="1149">
          <cell r="D1149" t="str">
            <v>753030.0</v>
          </cell>
          <cell r="E1149" t="str">
            <v>Corp-Aircraft Landing Fees</v>
          </cell>
        </row>
        <row r="1150">
          <cell r="D1150" t="str">
            <v>753032.0</v>
          </cell>
          <cell r="E1150" t="str">
            <v>Corp-Aircraft Costs Misc</v>
          </cell>
        </row>
        <row r="1151">
          <cell r="D1151" t="str">
            <v>753034.0</v>
          </cell>
          <cell r="E1151" t="str">
            <v>Corp-Flight Plan/Training</v>
          </cell>
        </row>
        <row r="1152">
          <cell r="D1152" t="str">
            <v>860000.0</v>
          </cell>
          <cell r="E1152" t="str">
            <v>I/C Clearing Account</v>
          </cell>
        </row>
        <row r="1153">
          <cell r="D1153" t="str">
            <v>860100.0</v>
          </cell>
          <cell r="E1153" t="str">
            <v>Corp I/C-Finco Clearing</v>
          </cell>
        </row>
        <row r="1154">
          <cell r="D1154" t="str">
            <v>860200.0</v>
          </cell>
          <cell r="E1154" t="str">
            <v>Corp I/C-RSI Clearing</v>
          </cell>
        </row>
        <row r="1155">
          <cell r="D1155" t="str">
            <v>81100.0</v>
          </cell>
          <cell r="E1155" t="str">
            <v>Ind Drivers</v>
          </cell>
        </row>
        <row r="1156">
          <cell r="D1156" t="str">
            <v>81101.0</v>
          </cell>
          <cell r="E1156" t="str">
            <v>Ind Helpers</v>
          </cell>
        </row>
        <row r="1157">
          <cell r="D1157" t="str">
            <v>11680.0</v>
          </cell>
          <cell r="E1157" t="str">
            <v>R1 Ind/Prm-Revenue</v>
          </cell>
        </row>
        <row r="1158">
          <cell r="D1158" t="str">
            <v>11685.0</v>
          </cell>
          <cell r="E1158" t="str">
            <v>R1 Ind/Prm-Active Loc (B)</v>
          </cell>
        </row>
        <row r="1159">
          <cell r="D1159" t="str">
            <v>11687.0</v>
          </cell>
          <cell r="E1159" t="str">
            <v>R1 Ind/Prm-# Deliv</v>
          </cell>
        </row>
        <row r="1160">
          <cell r="D1160" t="str">
            <v>11688.0</v>
          </cell>
          <cell r="E1160" t="str">
            <v>R1 Ind/Prm-# Remov</v>
          </cell>
        </row>
        <row r="1161">
          <cell r="D1161" t="str">
            <v>11690.0</v>
          </cell>
          <cell r="E1161" t="str">
            <v>R1 Ind/Temp-Revenue</v>
          </cell>
        </row>
        <row r="1162">
          <cell r="D1162" t="str">
            <v>11697.0</v>
          </cell>
          <cell r="E1162" t="str">
            <v>R1 Ind/Temp-# Deliv</v>
          </cell>
        </row>
        <row r="1163">
          <cell r="D1163" t="str">
            <v>11698.0</v>
          </cell>
          <cell r="E1163" t="str">
            <v>R1 Ind/Temp-# Remov</v>
          </cell>
        </row>
        <row r="1164">
          <cell r="D1164" t="str">
            <v>11605.0</v>
          </cell>
          <cell r="E1164" t="str">
            <v>R1 Ind/Prm-Active Loc</v>
          </cell>
        </row>
        <row r="1165">
          <cell r="D1165" t="str">
            <v>11630.0</v>
          </cell>
          <cell r="E1165" t="str">
            <v>R1 Ind/Prm-New Bus Rev</v>
          </cell>
        </row>
        <row r="1166">
          <cell r="D1166" t="str">
            <v>11635.0</v>
          </cell>
          <cell r="E1166" t="str">
            <v>R1 Ind/Prm-New Bus Haul</v>
          </cell>
        </row>
        <row r="1167">
          <cell r="D1167" t="str">
            <v>11636.0</v>
          </cell>
          <cell r="E1167" t="str">
            <v>R1 Ind/Prm-New Bus Loc</v>
          </cell>
        </row>
        <row r="1168">
          <cell r="D1168" t="str">
            <v>11640.0</v>
          </cell>
          <cell r="E1168" t="str">
            <v>R1 Ind/Prm-Lost Bus Rev</v>
          </cell>
        </row>
        <row r="1169">
          <cell r="D1169" t="str">
            <v>11645.0</v>
          </cell>
          <cell r="E1169" t="str">
            <v>R1 Ind/Prm-Lost Bus Haul</v>
          </cell>
        </row>
        <row r="1170">
          <cell r="D1170" t="str">
            <v>11646.0</v>
          </cell>
          <cell r="E1170" t="str">
            <v>R1 Ind/Prm-Lost Bus Loc</v>
          </cell>
        </row>
        <row r="1171">
          <cell r="D1171" t="str">
            <v>11650.0</v>
          </cell>
          <cell r="E1171" t="str">
            <v>R1 Ind/Prm-Fran Rev +/-</v>
          </cell>
        </row>
        <row r="1172">
          <cell r="D1172" t="str">
            <v>11655.0</v>
          </cell>
          <cell r="E1172" t="str">
            <v>R1 Ind/Prm-Fran Haul +/-</v>
          </cell>
        </row>
        <row r="1173">
          <cell r="D1173" t="str">
            <v>11660.0</v>
          </cell>
          <cell r="E1173" t="str">
            <v>R1 Ind/Temp-New Rev</v>
          </cell>
        </row>
        <row r="1174">
          <cell r="D1174" t="str">
            <v>11665.0</v>
          </cell>
          <cell r="E1174" t="str">
            <v>R1 Ind/Temp-New Hauls</v>
          </cell>
        </row>
        <row r="1175">
          <cell r="D1175" t="str">
            <v>11686.0</v>
          </cell>
          <cell r="E1175" t="str">
            <v>R1 Ind/Prm-Hauls</v>
          </cell>
        </row>
        <row r="1176">
          <cell r="D1176" t="str">
            <v>11695.0</v>
          </cell>
          <cell r="E1176" t="str">
            <v>R1 Ind/Temp-Active Loc</v>
          </cell>
        </row>
        <row r="1177">
          <cell r="D1177" t="str">
            <v>11696.0</v>
          </cell>
          <cell r="E1177" t="str">
            <v>R1 Ind/Temp-Hauls</v>
          </cell>
        </row>
        <row r="1178">
          <cell r="D1178" t="str">
            <v>11200.0</v>
          </cell>
          <cell r="E1178" t="str">
            <v>Ind-Disposal Tns O/S</v>
          </cell>
        </row>
        <row r="1179">
          <cell r="D1179" t="str">
            <v>11201.0</v>
          </cell>
          <cell r="E1179" t="str">
            <v>Ind-Disposal Tns I/C</v>
          </cell>
        </row>
        <row r="1180">
          <cell r="D1180" t="str">
            <v>11299.0</v>
          </cell>
          <cell r="E1180" t="str">
            <v>Ind-Total Disp Tns Legacy</v>
          </cell>
        </row>
        <row r="1181">
          <cell r="D1181" t="str">
            <v>11350.0</v>
          </cell>
          <cell r="E1181" t="str">
            <v>Ind-OCC Tns O/S</v>
          </cell>
        </row>
        <row r="1182">
          <cell r="D1182" t="str">
            <v>11351.0</v>
          </cell>
          <cell r="E1182" t="str">
            <v>Ind-OCC Tns I/C</v>
          </cell>
        </row>
        <row r="1183">
          <cell r="D1183" t="str">
            <v>11352.0</v>
          </cell>
          <cell r="E1183" t="str">
            <v>Ind-ONP Tns O/S</v>
          </cell>
        </row>
        <row r="1184">
          <cell r="D1184" t="str">
            <v>11353.0</v>
          </cell>
          <cell r="E1184" t="str">
            <v>Ind-ONP Tns I/C</v>
          </cell>
        </row>
        <row r="1185">
          <cell r="D1185" t="str">
            <v>11390.0</v>
          </cell>
          <cell r="E1185" t="str">
            <v>Ind-Rec Tns Leg O/S</v>
          </cell>
        </row>
        <row r="1186">
          <cell r="D1186" t="str">
            <v>11398.0</v>
          </cell>
          <cell r="E1186" t="str">
            <v>Ind-Recyl Oth Tns O/S</v>
          </cell>
        </row>
        <row r="1187">
          <cell r="D1187" t="str">
            <v>11399.0</v>
          </cell>
          <cell r="E1187" t="str">
            <v>Ind-Recyl Oth Tns I/C</v>
          </cell>
        </row>
        <row r="1188">
          <cell r="D1188" t="str">
            <v>11500.0</v>
          </cell>
          <cell r="E1188" t="str">
            <v>Ind-Net Rate Increase</v>
          </cell>
        </row>
        <row r="1189">
          <cell r="D1189" t="str">
            <v>11501.0</v>
          </cell>
          <cell r="E1189" t="str">
            <v>Ind-Fuel Rate Increase</v>
          </cell>
        </row>
        <row r="1190">
          <cell r="D1190" t="str">
            <v>11502.0</v>
          </cell>
          <cell r="E1190" t="str">
            <v>Ind-Env Rate Increase</v>
          </cell>
        </row>
        <row r="1191">
          <cell r="D1191" t="str">
            <v>11508.0</v>
          </cell>
          <cell r="E1191" t="str">
            <v>Ind-Pr Y/E Defection Locations</v>
          </cell>
        </row>
        <row r="1192">
          <cell r="D1192" t="str">
            <v>11530.0</v>
          </cell>
          <cell r="E1192" t="str">
            <v>Ind-New Bus Rev Perm OM</v>
          </cell>
        </row>
        <row r="1193">
          <cell r="D1193" t="str">
            <v>11532.0</v>
          </cell>
          <cell r="E1193" t="str">
            <v>Ind-New Bus Locs Perm OM</v>
          </cell>
        </row>
        <row r="1194">
          <cell r="D1194" t="str">
            <v>11535.0</v>
          </cell>
          <cell r="E1194" t="str">
            <v>Ind-New Bus Hauls Perm OM</v>
          </cell>
        </row>
        <row r="1195">
          <cell r="D1195" t="str">
            <v>11540.0</v>
          </cell>
          <cell r="E1195" t="str">
            <v>Ind-Lost Bus Rev Perm OM</v>
          </cell>
        </row>
        <row r="1196">
          <cell r="D1196" t="str">
            <v>11542.0</v>
          </cell>
          <cell r="E1196" t="str">
            <v>Ind-Lost Bus Locs Perm OM</v>
          </cell>
        </row>
        <row r="1197">
          <cell r="D1197" t="str">
            <v>11545.0</v>
          </cell>
          <cell r="E1197" t="str">
            <v>Ind-Lost Bus Hauls Perm OM</v>
          </cell>
        </row>
        <row r="1198">
          <cell r="D1198" t="str">
            <v>11546.0</v>
          </cell>
          <cell r="E1198" t="str">
            <v>Ind-Def Lost Locs Perm OM</v>
          </cell>
        </row>
        <row r="1199">
          <cell r="D1199" t="str">
            <v>11547.0</v>
          </cell>
          <cell r="E1199" t="str">
            <v>Ind-Inc/(Dec) Exist Rev Perm OM</v>
          </cell>
        </row>
        <row r="1200">
          <cell r="D1200" t="str">
            <v>11549.0</v>
          </cell>
          <cell r="E1200" t="str">
            <v>Ind-Inc/(Dec) Exist Hauls Perm OM</v>
          </cell>
        </row>
        <row r="1201">
          <cell r="D1201" t="str">
            <v>11550.0</v>
          </cell>
          <cell r="E1201" t="str">
            <v>Ind-Inc/(Dec) Franch Rev</v>
          </cell>
        </row>
        <row r="1202">
          <cell r="D1202" t="str">
            <v>11555.0</v>
          </cell>
          <cell r="E1202" t="str">
            <v>Ind-Inc/(Dec) Franch Hauls</v>
          </cell>
        </row>
        <row r="1203">
          <cell r="D1203" t="str">
            <v>11560.0</v>
          </cell>
          <cell r="E1203" t="str">
            <v>Ind-Inc/(Dec) Temp OM Rev</v>
          </cell>
        </row>
        <row r="1204">
          <cell r="D1204" t="str">
            <v>11565.0</v>
          </cell>
          <cell r="E1204" t="str">
            <v>Ind-Inc/(Dec) Temp OM Hauls</v>
          </cell>
        </row>
        <row r="1205">
          <cell r="D1205" t="str">
            <v>11570.0</v>
          </cell>
          <cell r="E1205" t="str">
            <v>Ind-Inc/(Dec) Acq Rev</v>
          </cell>
        </row>
        <row r="1206">
          <cell r="D1206" t="str">
            <v>11575.0</v>
          </cell>
          <cell r="E1206" t="str">
            <v>Ind-Inc/(Dec) Acq Hauls</v>
          </cell>
        </row>
        <row r="1207">
          <cell r="D1207" t="str">
            <v>11000.0</v>
          </cell>
          <cell r="E1207" t="str">
            <v>Ind-Workdays</v>
          </cell>
        </row>
        <row r="1208">
          <cell r="D1208" t="str">
            <v>11002.0</v>
          </cell>
          <cell r="E1208" t="str">
            <v>Ind-Routes</v>
          </cell>
        </row>
        <row r="1209">
          <cell r="D1209" t="str">
            <v>11003.0</v>
          </cell>
          <cell r="E1209" t="str">
            <v>Ind-Driver Hours</v>
          </cell>
        </row>
        <row r="1210">
          <cell r="D1210" t="str">
            <v>11004.0</v>
          </cell>
          <cell r="E1210" t="str">
            <v>Ind-Helper Hours</v>
          </cell>
        </row>
        <row r="1211">
          <cell r="D1211" t="str">
            <v>11005.0</v>
          </cell>
          <cell r="E1211" t="str">
            <v>Ind-Total Locs(Temp/Perm)</v>
          </cell>
        </row>
        <row r="1212">
          <cell r="D1212" t="str">
            <v>11007.0</v>
          </cell>
          <cell r="E1212" t="str">
            <v>Ind-Total Perm OM Locs</v>
          </cell>
        </row>
        <row r="1213">
          <cell r="D1213" t="str">
            <v>11012.0</v>
          </cell>
          <cell r="E1213" t="str">
            <v>Ind-Engine Hours</v>
          </cell>
        </row>
        <row r="1214">
          <cell r="D1214" t="str">
            <v>11100.0</v>
          </cell>
          <cell r="E1214" t="str">
            <v>Ind-Trucks/Rolloff</v>
          </cell>
        </row>
        <row r="1215">
          <cell r="D1215" t="str">
            <v>11122.0</v>
          </cell>
          <cell r="E1215" t="str">
            <v>Ind-Trucks/RPV Other</v>
          </cell>
        </row>
        <row r="1216">
          <cell r="D1216" t="str">
            <v>11125.0</v>
          </cell>
          <cell r="E1216" t="str">
            <v>Ind-Tractors</v>
          </cell>
        </row>
        <row r="1217">
          <cell r="D1217" t="str">
            <v>11130.0</v>
          </cell>
          <cell r="E1217" t="str">
            <v>Ind-Cont/Comp</v>
          </cell>
        </row>
        <row r="1218">
          <cell r="D1218" t="str">
            <v>11190.0</v>
          </cell>
          <cell r="E1218" t="str">
            <v>Ind-Trucks/Average Age</v>
          </cell>
        </row>
        <row r="1219">
          <cell r="D1219" t="str">
            <v>11505.0</v>
          </cell>
          <cell r="E1219" t="str">
            <v>Ind-Svc Rev</v>
          </cell>
        </row>
        <row r="1220">
          <cell r="D1220" t="str">
            <v>11510.0</v>
          </cell>
          <cell r="E1220" t="str">
            <v>Ind-Prior Mth Rev</v>
          </cell>
        </row>
        <row r="1221">
          <cell r="D1221" t="str">
            <v>11515.0</v>
          </cell>
          <cell r="E1221" t="str">
            <v>Ind-Prior Mth Hauls</v>
          </cell>
        </row>
        <row r="1222">
          <cell r="D1222" t="str">
            <v>11520.0</v>
          </cell>
          <cell r="E1222" t="str">
            <v>Ind-Rev/Wkdys</v>
          </cell>
        </row>
        <row r="1223">
          <cell r="D1223" t="str">
            <v>11525.0</v>
          </cell>
          <cell r="E1223" t="str">
            <v>Ind-Hauls/Wkdys</v>
          </cell>
        </row>
        <row r="1224">
          <cell r="D1224" t="str">
            <v>11980.0</v>
          </cell>
          <cell r="E1224" t="str">
            <v>Ind-Perm PI-Rest</v>
          </cell>
        </row>
        <row r="1225">
          <cell r="D1225" t="str">
            <v>11981.0</v>
          </cell>
          <cell r="E1225" t="str">
            <v>Ind-Perm PI-Open</v>
          </cell>
        </row>
        <row r="1226">
          <cell r="D1226" t="str">
            <v>11985.0</v>
          </cell>
          <cell r="E1226" t="str">
            <v>Ind-Temp PI-Rest</v>
          </cell>
        </row>
        <row r="1227">
          <cell r="D1227" t="str">
            <v>11986.0</v>
          </cell>
          <cell r="E1227" t="str">
            <v>Ind-Temp PI-Open</v>
          </cell>
        </row>
        <row r="1228">
          <cell r="D1228" t="str">
            <v>11990.0</v>
          </cell>
          <cell r="E1228" t="str">
            <v>Ind-Franch/Muni Perm</v>
          </cell>
        </row>
        <row r="1229">
          <cell r="D1229" t="str">
            <v>11991.0</v>
          </cell>
          <cell r="E1229" t="str">
            <v>Ind-Franch/Muni Temp</v>
          </cell>
        </row>
        <row r="1230">
          <cell r="D1230" t="str">
            <v>11995.10</v>
          </cell>
          <cell r="E1230" t="str">
            <v>Ind-Perm Restrict</v>
          </cell>
        </row>
        <row r="1231">
          <cell r="D1231" t="str">
            <v>11995.40</v>
          </cell>
          <cell r="E1231" t="str">
            <v>Ind-Perm w/o Restrict</v>
          </cell>
        </row>
        <row r="1232">
          <cell r="D1232" t="str">
            <v>11995.70</v>
          </cell>
          <cell r="E1232" t="str">
            <v>Ind-Temp Restrict</v>
          </cell>
        </row>
        <row r="1233">
          <cell r="D1233" t="str">
            <v>11995.80</v>
          </cell>
          <cell r="E1233" t="str">
            <v>Ind-Temp w/o Restrict</v>
          </cell>
        </row>
        <row r="1234">
          <cell r="D1234" t="str">
            <v>11995.90</v>
          </cell>
          <cell r="E1234" t="str">
            <v>Ind-Perm Franch/Muni</v>
          </cell>
        </row>
        <row r="1235">
          <cell r="D1235" t="str">
            <v>11995.100</v>
          </cell>
          <cell r="E1235" t="str">
            <v>Ind-Temp Franch/Muni</v>
          </cell>
        </row>
        <row r="1236">
          <cell r="D1236" t="str">
            <v>11996.10</v>
          </cell>
          <cell r="E1236" t="str">
            <v>Ind-Perm Rev Restrict</v>
          </cell>
        </row>
        <row r="1237">
          <cell r="D1237" t="str">
            <v>11996.40</v>
          </cell>
          <cell r="E1237" t="str">
            <v>Ind-Perm Rev w/o Restrict</v>
          </cell>
        </row>
        <row r="1238">
          <cell r="D1238" t="str">
            <v>11996.70</v>
          </cell>
          <cell r="E1238" t="str">
            <v>Ind-Temp Rev Restrict</v>
          </cell>
        </row>
        <row r="1239">
          <cell r="D1239" t="str">
            <v>11996.80</v>
          </cell>
          <cell r="E1239" t="str">
            <v>Ind-Temp Rev w/o Restrict</v>
          </cell>
        </row>
        <row r="1240">
          <cell r="D1240" t="str">
            <v>11996.90</v>
          </cell>
          <cell r="E1240" t="str">
            <v>Ind-Perm Franch/Muni Rev</v>
          </cell>
        </row>
        <row r="1241">
          <cell r="D1241" t="str">
            <v>11996.100</v>
          </cell>
          <cell r="E1241" t="str">
            <v>Ind-Temp Franch/Muni Rev</v>
          </cell>
        </row>
        <row r="1242">
          <cell r="D1242" t="str">
            <v>11001.10</v>
          </cell>
          <cell r="E1242" t="str">
            <v>Ind-Hauls Permanent</v>
          </cell>
        </row>
        <row r="1243">
          <cell r="D1243" t="str">
            <v>11001.15</v>
          </cell>
          <cell r="E1243" t="str">
            <v>Ind-Hauls Temporary</v>
          </cell>
        </row>
        <row r="1244">
          <cell r="D1244" t="str">
            <v>11001.100</v>
          </cell>
          <cell r="E1244" t="str">
            <v>Ind-Hauls I/C</v>
          </cell>
        </row>
        <row r="1245">
          <cell r="D1245" t="str">
            <v>11505.10</v>
          </cell>
          <cell r="E1245" t="str">
            <v>Ind-Svc Rev Perm OM</v>
          </cell>
        </row>
        <row r="1246">
          <cell r="D1246" t="str">
            <v>11505.12</v>
          </cell>
          <cell r="E1246" t="str">
            <v>Ind-Svc Rev Perm Franchise</v>
          </cell>
        </row>
        <row r="1247">
          <cell r="D1247" t="str">
            <v>11505.15</v>
          </cell>
          <cell r="E1247" t="str">
            <v>Ind-Svc Rev Temp OM</v>
          </cell>
        </row>
        <row r="1248">
          <cell r="D1248" t="str">
            <v>11505.17</v>
          </cell>
          <cell r="E1248" t="str">
            <v>Ind-Svc Rev Temp Franchise</v>
          </cell>
        </row>
        <row r="1249">
          <cell r="D1249" t="str">
            <v>11510.10</v>
          </cell>
          <cell r="E1249" t="str">
            <v>Ind-Prior Mth Perm OM Rev</v>
          </cell>
        </row>
        <row r="1250">
          <cell r="D1250" t="str">
            <v>11510.12</v>
          </cell>
          <cell r="E1250" t="str">
            <v>Ind-Prior Mth Perm Franch Rev</v>
          </cell>
        </row>
        <row r="1251">
          <cell r="D1251" t="str">
            <v>11510.15</v>
          </cell>
          <cell r="E1251" t="str">
            <v>Ind-Prior Mth Temp OM Rev</v>
          </cell>
        </row>
        <row r="1252">
          <cell r="D1252" t="str">
            <v>11510.17</v>
          </cell>
          <cell r="E1252" t="str">
            <v>Ind-Prior Mth Temp Franch Rev</v>
          </cell>
        </row>
        <row r="1253">
          <cell r="D1253" t="str">
            <v>11515.10</v>
          </cell>
          <cell r="E1253" t="str">
            <v>Ind-Prior Mth Perm OM Hauls</v>
          </cell>
        </row>
        <row r="1254">
          <cell r="D1254" t="str">
            <v>11515.12</v>
          </cell>
          <cell r="E1254" t="str">
            <v>Ind-Prior Mth Perm Franch Hauls</v>
          </cell>
        </row>
        <row r="1255">
          <cell r="D1255" t="str">
            <v>11515.15</v>
          </cell>
          <cell r="E1255" t="str">
            <v>Ind-Prior Mth Temp OM Hauls</v>
          </cell>
        </row>
        <row r="1256">
          <cell r="D1256" t="str">
            <v>11515.17</v>
          </cell>
          <cell r="E1256" t="str">
            <v>Ind-Prior Mth Temp Franch Hauls</v>
          </cell>
        </row>
        <row r="1257">
          <cell r="D1257" t="str">
            <v>11520.10</v>
          </cell>
          <cell r="E1257" t="str">
            <v>Ind-Rev/Wkdys Perm OM</v>
          </cell>
        </row>
        <row r="1258">
          <cell r="D1258" t="str">
            <v>11520.12</v>
          </cell>
          <cell r="E1258" t="str">
            <v>Ind-Rev/Wkdys Perm Franch</v>
          </cell>
        </row>
        <row r="1259">
          <cell r="D1259" t="str">
            <v>11520.15</v>
          </cell>
          <cell r="E1259" t="str">
            <v>Ind-Rev/Wkdys Temp OM</v>
          </cell>
        </row>
        <row r="1260">
          <cell r="D1260" t="str">
            <v>11520.17</v>
          </cell>
          <cell r="E1260" t="str">
            <v>Ind-Rev/Wkdys Temp Franch</v>
          </cell>
        </row>
        <row r="1261">
          <cell r="D1261" t="str">
            <v>11525.10</v>
          </cell>
          <cell r="E1261" t="str">
            <v>Ind-Hauls/Wkdys Perm OM</v>
          </cell>
        </row>
        <row r="1262">
          <cell r="D1262" t="str">
            <v>11525.12</v>
          </cell>
          <cell r="E1262" t="str">
            <v>Ind-Hauls/Wkdys Perm Franch</v>
          </cell>
        </row>
        <row r="1263">
          <cell r="D1263" t="str">
            <v>11525.15</v>
          </cell>
          <cell r="E1263" t="str">
            <v>Ind-Hauls/Wkdys Temp OM</v>
          </cell>
        </row>
        <row r="1264">
          <cell r="D1264" t="str">
            <v>11525.17</v>
          </cell>
          <cell r="E1264" t="str">
            <v>Ind-Hauls/Wkdys Temp Franch</v>
          </cell>
        </row>
        <row r="1265">
          <cell r="D1265" t="str">
            <v>11550.12</v>
          </cell>
          <cell r="E1265" t="str">
            <v>Ind-Inc/(Dec) Perm Franch Rev</v>
          </cell>
        </row>
        <row r="1266">
          <cell r="D1266" t="str">
            <v>11550.17</v>
          </cell>
          <cell r="E1266" t="str">
            <v>Ind-Inc/(Dec) Temp Franch Rev</v>
          </cell>
        </row>
        <row r="1267">
          <cell r="D1267" t="str">
            <v>11555.12</v>
          </cell>
          <cell r="E1267" t="str">
            <v>Ind-Inc/(Dec) Perm Franch Hauls</v>
          </cell>
        </row>
        <row r="1268">
          <cell r="D1268" t="str">
            <v>11555.17</v>
          </cell>
          <cell r="E1268" t="str">
            <v>Ind-Inc/(Dec) Temp Franch Hauls</v>
          </cell>
        </row>
        <row r="1269">
          <cell r="D1269" t="str">
            <v>11570.10</v>
          </cell>
          <cell r="E1269" t="str">
            <v>Ind-Inc/(Dec) Acq Rev Perm OM</v>
          </cell>
        </row>
        <row r="1270">
          <cell r="D1270" t="str">
            <v>11570.12</v>
          </cell>
          <cell r="E1270" t="str">
            <v>Ind-Inc/(Dec) Acq Rev Perm Franch</v>
          </cell>
        </row>
        <row r="1271">
          <cell r="D1271" t="str">
            <v>11570.15</v>
          </cell>
          <cell r="E1271" t="str">
            <v>Ind-Inc/(Dec) Acq Rev Temp OM</v>
          </cell>
        </row>
        <row r="1272">
          <cell r="D1272" t="str">
            <v>11570.17</v>
          </cell>
          <cell r="E1272" t="str">
            <v>Ind-Inc/(Dec) Acq Rev Temp Franch</v>
          </cell>
        </row>
        <row r="1273">
          <cell r="D1273" t="str">
            <v>11575.10</v>
          </cell>
          <cell r="E1273" t="str">
            <v>Ind-Inc/(Dec) Acq Hauls Perm OM</v>
          </cell>
        </row>
        <row r="1274">
          <cell r="D1274" t="str">
            <v>11575.12</v>
          </cell>
          <cell r="E1274" t="str">
            <v>Ind-Inc/(Dec) Acq Hauls Perm Franch</v>
          </cell>
        </row>
        <row r="1275">
          <cell r="D1275" t="str">
            <v>11575.15</v>
          </cell>
          <cell r="E1275" t="str">
            <v>Ind-Inc/(Dec) Acq Hauls Temp OM</v>
          </cell>
        </row>
        <row r="1276">
          <cell r="D1276" t="str">
            <v>11575.17</v>
          </cell>
          <cell r="E1276" t="str">
            <v>Ind-Inc/(Dec) Acq Hauls Temp Franch</v>
          </cell>
        </row>
        <row r="1277">
          <cell r="D1277" t="str">
            <v>11507.10</v>
          </cell>
          <cell r="E1277" t="str">
            <v>Ind-Hauls Perm OM</v>
          </cell>
        </row>
        <row r="1278">
          <cell r="D1278" t="str">
            <v>11507.12</v>
          </cell>
          <cell r="E1278" t="str">
            <v>Ind-Hauls Perm Fran</v>
          </cell>
        </row>
        <row r="1279">
          <cell r="D1279" t="str">
            <v>11507.15</v>
          </cell>
          <cell r="E1279" t="str">
            <v>Ind-Hauls Temp OM</v>
          </cell>
        </row>
        <row r="1280">
          <cell r="D1280" t="str">
            <v>11507.17</v>
          </cell>
          <cell r="E1280" t="str">
            <v>Ind-Hauls Temp Fran</v>
          </cell>
        </row>
        <row r="1281">
          <cell r="D1281" t="str">
            <v>301100.0</v>
          </cell>
          <cell r="E1281" t="str">
            <v>Ind Default O/S</v>
          </cell>
        </row>
        <row r="1282">
          <cell r="D1282" t="str">
            <v>301110.0</v>
          </cell>
          <cell r="E1282" t="str">
            <v>Ind Perm O/S</v>
          </cell>
        </row>
        <row r="1283">
          <cell r="D1283" t="str">
            <v>301110.10</v>
          </cell>
          <cell r="E1283" t="str">
            <v>Ind Perm O/S Stand Charge</v>
          </cell>
        </row>
        <row r="1284">
          <cell r="D1284" t="str">
            <v>301110.11</v>
          </cell>
          <cell r="E1284" t="str">
            <v>Ind Perm O/S Haul Charge</v>
          </cell>
        </row>
        <row r="1285">
          <cell r="D1285" t="str">
            <v>301110.12</v>
          </cell>
          <cell r="E1285" t="str">
            <v>Ind Perm O/S Adjust</v>
          </cell>
        </row>
        <row r="1286">
          <cell r="D1286" t="str">
            <v>301110.13</v>
          </cell>
          <cell r="E1286" t="str">
            <v>Ind Perm O/S Inactive</v>
          </cell>
        </row>
        <row r="1287">
          <cell r="D1287" t="str">
            <v>301115.0</v>
          </cell>
          <cell r="E1287" t="str">
            <v>Ind Temp O/S</v>
          </cell>
        </row>
        <row r="1288">
          <cell r="D1288" t="str">
            <v>301115.10</v>
          </cell>
          <cell r="E1288" t="str">
            <v>Ind Temp O/S Stand Charge</v>
          </cell>
        </row>
        <row r="1289">
          <cell r="D1289" t="str">
            <v>301115.11</v>
          </cell>
          <cell r="E1289" t="str">
            <v>Ind Temp O/S Haul Charge</v>
          </cell>
        </row>
        <row r="1290">
          <cell r="D1290" t="str">
            <v>301115.12</v>
          </cell>
          <cell r="E1290" t="str">
            <v>Ind Temp O/S Adjust</v>
          </cell>
        </row>
        <row r="1291">
          <cell r="D1291" t="str">
            <v>301115.13</v>
          </cell>
          <cell r="E1291" t="str">
            <v>Ind Temp O/S Inactive</v>
          </cell>
        </row>
        <row r="1292">
          <cell r="D1292" t="str">
            <v>301120.0</v>
          </cell>
          <cell r="E1292" t="str">
            <v>Ind Recy Default O/S</v>
          </cell>
        </row>
        <row r="1293">
          <cell r="D1293" t="str">
            <v>301125.0</v>
          </cell>
          <cell r="E1293" t="str">
            <v>Ind Recy Perm O/S</v>
          </cell>
        </row>
        <row r="1294">
          <cell r="D1294" t="str">
            <v>301125.10</v>
          </cell>
          <cell r="E1294" t="str">
            <v>Ind Recy Perm O/S Stand Chg</v>
          </cell>
        </row>
        <row r="1295">
          <cell r="D1295" t="str">
            <v>301125.11</v>
          </cell>
          <cell r="E1295" t="str">
            <v>Ind Recy Perm O/S Haul Chg</v>
          </cell>
        </row>
        <row r="1296">
          <cell r="D1296" t="str">
            <v>301125.12</v>
          </cell>
          <cell r="E1296" t="str">
            <v>Ind Recy Perm O/S Adjust</v>
          </cell>
        </row>
        <row r="1297">
          <cell r="D1297" t="str">
            <v>301125.13</v>
          </cell>
          <cell r="E1297" t="str">
            <v>Ind Recy Perm O/S Inactive</v>
          </cell>
        </row>
        <row r="1298">
          <cell r="D1298" t="str">
            <v>301130.0</v>
          </cell>
          <cell r="E1298" t="str">
            <v>Ind Recy Temp O/S</v>
          </cell>
        </row>
        <row r="1299">
          <cell r="D1299" t="str">
            <v>301130.10</v>
          </cell>
          <cell r="E1299" t="str">
            <v>Ind Recy Temp O/S Stand Chg</v>
          </cell>
        </row>
        <row r="1300">
          <cell r="D1300" t="str">
            <v>301130.11</v>
          </cell>
          <cell r="E1300" t="str">
            <v>Ind Recy Temp O/S Haul Chg</v>
          </cell>
        </row>
        <row r="1301">
          <cell r="D1301" t="str">
            <v>301130.12</v>
          </cell>
          <cell r="E1301" t="str">
            <v>Ind Recy Temp O/S Adjust</v>
          </cell>
        </row>
        <row r="1302">
          <cell r="D1302" t="str">
            <v>301130.13</v>
          </cell>
          <cell r="E1302" t="str">
            <v>Ind Recy Temp O/S Inactive</v>
          </cell>
        </row>
        <row r="1303">
          <cell r="D1303" t="str">
            <v>301150.0</v>
          </cell>
          <cell r="E1303" t="str">
            <v>Ind Subcntrct O/S</v>
          </cell>
        </row>
        <row r="1304">
          <cell r="D1304" t="str">
            <v>301160.0</v>
          </cell>
          <cell r="E1304" t="str">
            <v>Ind SOM-OCC O/S</v>
          </cell>
        </row>
        <row r="1305">
          <cell r="D1305" t="str">
            <v>301161.0</v>
          </cell>
          <cell r="E1305" t="str">
            <v>Ind SOM-ONP O/S</v>
          </cell>
        </row>
        <row r="1306">
          <cell r="D1306" t="str">
            <v>301168.0</v>
          </cell>
          <cell r="E1306" t="str">
            <v>Ind SOM-Oth O/S</v>
          </cell>
        </row>
        <row r="1307">
          <cell r="D1307" t="str">
            <v>301168.20</v>
          </cell>
          <cell r="E1307" t="str">
            <v>Ind SOM-Paper O/S</v>
          </cell>
        </row>
        <row r="1308">
          <cell r="D1308" t="str">
            <v>301168.21</v>
          </cell>
          <cell r="E1308" t="str">
            <v>Ind SOM-Plastic O/S</v>
          </cell>
        </row>
        <row r="1309">
          <cell r="D1309" t="str">
            <v>301168.22</v>
          </cell>
          <cell r="E1309" t="str">
            <v>Ind SOM-Aluminum O/S</v>
          </cell>
        </row>
        <row r="1310">
          <cell r="D1310" t="str">
            <v>301168.23</v>
          </cell>
          <cell r="E1310" t="str">
            <v>Ind SOM-Tin O/S</v>
          </cell>
        </row>
        <row r="1311">
          <cell r="D1311" t="str">
            <v>301168.24</v>
          </cell>
          <cell r="E1311" t="str">
            <v>Ind SOM-Metal O/S</v>
          </cell>
        </row>
        <row r="1312">
          <cell r="D1312" t="str">
            <v>301168.25</v>
          </cell>
          <cell r="E1312" t="str">
            <v>Ind SOM-Glass O/S</v>
          </cell>
        </row>
        <row r="1313">
          <cell r="D1313" t="str">
            <v>301168.26</v>
          </cell>
          <cell r="E1313" t="str">
            <v>Ind SOM-Organics O/S</v>
          </cell>
        </row>
        <row r="1314">
          <cell r="D1314" t="str">
            <v>301168.27</v>
          </cell>
          <cell r="E1314" t="str">
            <v>Ind SOM-Other O/S</v>
          </cell>
        </row>
        <row r="1315">
          <cell r="D1315" t="str">
            <v>301169.0</v>
          </cell>
          <cell r="E1315" t="str">
            <v>Ind SOM-Legacy O/S</v>
          </cell>
        </row>
        <row r="1316">
          <cell r="D1316" t="str">
            <v>301190.0</v>
          </cell>
          <cell r="E1316" t="str">
            <v>Ind Fr Fee Pass Thru O/S</v>
          </cell>
        </row>
        <row r="1317">
          <cell r="D1317" t="str">
            <v>301195.0</v>
          </cell>
          <cell r="E1317" t="str">
            <v>Ind Env Fee O/S</v>
          </cell>
        </row>
        <row r="1318">
          <cell r="D1318" t="str">
            <v>301196.0</v>
          </cell>
          <cell r="E1318" t="str">
            <v>Ind Fuel Fee O/S</v>
          </cell>
        </row>
        <row r="1319">
          <cell r="D1319" t="str">
            <v>301197.0</v>
          </cell>
          <cell r="E1319" t="str">
            <v>Ind Resale of New Asset O/S</v>
          </cell>
        </row>
        <row r="1320">
          <cell r="D1320" t="str">
            <v>301198.0</v>
          </cell>
          <cell r="E1320" t="str">
            <v>Ind Donated Services</v>
          </cell>
        </row>
        <row r="1321">
          <cell r="D1321" t="str">
            <v>301199.0</v>
          </cell>
          <cell r="E1321" t="str">
            <v>Ind Oth O/S</v>
          </cell>
        </row>
        <row r="1322">
          <cell r="D1322" t="str">
            <v>311100.0</v>
          </cell>
          <cell r="E1322" t="str">
            <v>Ind Sol Waste I/C</v>
          </cell>
        </row>
        <row r="1323">
          <cell r="D1323" t="str">
            <v>311120.0</v>
          </cell>
          <cell r="E1323" t="str">
            <v>Ind Rec I/C</v>
          </cell>
        </row>
        <row r="1324">
          <cell r="D1324" t="str">
            <v>311150.0</v>
          </cell>
          <cell r="E1324" t="str">
            <v>Ind Subcontrct I/C</v>
          </cell>
        </row>
        <row r="1325">
          <cell r="D1325" t="str">
            <v>311160.0</v>
          </cell>
          <cell r="E1325" t="str">
            <v>Ind SOM-OCC I/C</v>
          </cell>
        </row>
        <row r="1326">
          <cell r="D1326" t="str">
            <v>311161.0</v>
          </cell>
          <cell r="E1326" t="str">
            <v>Ind SOM-ONP I/C</v>
          </cell>
        </row>
        <row r="1327">
          <cell r="D1327" t="str">
            <v>311168.0</v>
          </cell>
          <cell r="E1327" t="str">
            <v>Ind SOM-Othr I/C</v>
          </cell>
        </row>
        <row r="1328">
          <cell r="D1328" t="str">
            <v>311168.20</v>
          </cell>
          <cell r="E1328" t="str">
            <v>Ind SOM-Paper I/C</v>
          </cell>
        </row>
        <row r="1329">
          <cell r="D1329" t="str">
            <v>311168.21</v>
          </cell>
          <cell r="E1329" t="str">
            <v>Ind SOM-Plastic I/C</v>
          </cell>
        </row>
        <row r="1330">
          <cell r="D1330" t="str">
            <v>311168.22</v>
          </cell>
          <cell r="E1330" t="str">
            <v>Ind SOM-Aluminum I/C</v>
          </cell>
        </row>
        <row r="1331">
          <cell r="D1331" t="str">
            <v>311168.23</v>
          </cell>
          <cell r="E1331" t="str">
            <v>Ind SOM-Tin I/C</v>
          </cell>
        </row>
        <row r="1332">
          <cell r="D1332" t="str">
            <v>311168.24</v>
          </cell>
          <cell r="E1332" t="str">
            <v>Ind SOM-Metal I/C</v>
          </cell>
        </row>
        <row r="1333">
          <cell r="D1333" t="str">
            <v>311168.25</v>
          </cell>
          <cell r="E1333" t="str">
            <v>Ind SOM-Glass I/C</v>
          </cell>
        </row>
        <row r="1334">
          <cell r="D1334" t="str">
            <v>311168.26</v>
          </cell>
          <cell r="E1334" t="str">
            <v>Ind SOM-Organics I/C</v>
          </cell>
        </row>
        <row r="1335">
          <cell r="D1335" t="str">
            <v>311168.27</v>
          </cell>
          <cell r="E1335" t="str">
            <v>Ind SOM-Other I/C</v>
          </cell>
        </row>
        <row r="1336">
          <cell r="D1336" t="str">
            <v>311169.0</v>
          </cell>
          <cell r="E1336" t="str">
            <v>Ind SOM-Legacy I/C</v>
          </cell>
        </row>
        <row r="1337">
          <cell r="D1337" t="str">
            <v>311198.0</v>
          </cell>
          <cell r="E1337" t="str">
            <v>Ind Oth Rev Legcy I/C</v>
          </cell>
        </row>
        <row r="1338">
          <cell r="D1338" t="str">
            <v>311199.0</v>
          </cell>
          <cell r="E1338" t="str">
            <v>Ind Other I/C</v>
          </cell>
        </row>
        <row r="1339">
          <cell r="D1339" t="str">
            <v>321100.0</v>
          </cell>
          <cell r="E1339" t="str">
            <v>Ind Default I/D</v>
          </cell>
        </row>
        <row r="1340">
          <cell r="D1340" t="str">
            <v>321120.0</v>
          </cell>
          <cell r="E1340" t="str">
            <v>Ind Recycle Default I/D</v>
          </cell>
        </row>
        <row r="1341">
          <cell r="D1341" t="str">
            <v>321150.0</v>
          </cell>
          <cell r="E1341" t="str">
            <v>Ind Subcontract I/D</v>
          </cell>
        </row>
        <row r="1342">
          <cell r="D1342" t="str">
            <v>321160.0</v>
          </cell>
          <cell r="E1342" t="str">
            <v>Ind SOM-OCC I/D</v>
          </cell>
        </row>
        <row r="1343">
          <cell r="D1343" t="str">
            <v>321161.0</v>
          </cell>
          <cell r="E1343" t="str">
            <v>Ind SOM-ONP I/D</v>
          </cell>
        </row>
        <row r="1344">
          <cell r="D1344" t="str">
            <v>321168.0</v>
          </cell>
          <cell r="E1344" t="str">
            <v>Ind SOM-Other I/D</v>
          </cell>
        </row>
        <row r="1345">
          <cell r="D1345" t="str">
            <v>321168.20</v>
          </cell>
          <cell r="E1345" t="str">
            <v>Ind SOM-Paper I/D</v>
          </cell>
        </row>
        <row r="1346">
          <cell r="D1346" t="str">
            <v>321168.21</v>
          </cell>
          <cell r="E1346" t="str">
            <v>Ind SOM-Plastic I/D</v>
          </cell>
        </row>
        <row r="1347">
          <cell r="D1347" t="str">
            <v>321168.22</v>
          </cell>
          <cell r="E1347" t="str">
            <v>Ind SOM-Aluminum I/D</v>
          </cell>
        </row>
        <row r="1348">
          <cell r="D1348" t="str">
            <v>321168.23</v>
          </cell>
          <cell r="E1348" t="str">
            <v>Ind SOM-Tin I/D</v>
          </cell>
        </row>
        <row r="1349">
          <cell r="D1349" t="str">
            <v>321168.24</v>
          </cell>
          <cell r="E1349" t="str">
            <v>Ind SOM-Metal I/D</v>
          </cell>
        </row>
        <row r="1350">
          <cell r="D1350" t="str">
            <v>321168.25</v>
          </cell>
          <cell r="E1350" t="str">
            <v>Ind SOM-Glass I/D</v>
          </cell>
        </row>
        <row r="1351">
          <cell r="D1351" t="str">
            <v>321168.26</v>
          </cell>
          <cell r="E1351" t="str">
            <v>Ind SOM-Organics I/D</v>
          </cell>
        </row>
        <row r="1352">
          <cell r="D1352" t="str">
            <v>321168.27</v>
          </cell>
          <cell r="E1352" t="str">
            <v>Ind SOM-Other  I/D</v>
          </cell>
        </row>
        <row r="1353">
          <cell r="D1353" t="str">
            <v>321199.0</v>
          </cell>
          <cell r="E1353" t="str">
            <v>Ind Other I/D</v>
          </cell>
        </row>
        <row r="1354">
          <cell r="D1354" t="str">
            <v>401190.0</v>
          </cell>
          <cell r="E1354" t="str">
            <v>Ind FF Non-Pass Thrgh O/S</v>
          </cell>
        </row>
        <row r="1355">
          <cell r="D1355" t="str">
            <v>401197.0</v>
          </cell>
          <cell r="E1355" t="str">
            <v>Ind COGS Rsle-NewAssts O/S</v>
          </cell>
        </row>
        <row r="1356">
          <cell r="D1356" t="str">
            <v>401199.0</v>
          </cell>
          <cell r="E1356" t="str">
            <v>Ind COGS Other O/S</v>
          </cell>
        </row>
        <row r="1357">
          <cell r="D1357" t="str">
            <v>411199.0</v>
          </cell>
          <cell r="E1357" t="str">
            <v>Ind COGS Other I/C</v>
          </cell>
        </row>
        <row r="1358">
          <cell r="D1358" t="str">
            <v>421199.0</v>
          </cell>
          <cell r="E1358" t="str">
            <v>Ind COGS Other Intra/D Default</v>
          </cell>
        </row>
        <row r="1359">
          <cell r="D1359" t="str">
            <v>401100.0</v>
          </cell>
          <cell r="E1359" t="str">
            <v>Ind Disposal O/S</v>
          </cell>
        </row>
        <row r="1360">
          <cell r="D1360" t="str">
            <v>401110.0</v>
          </cell>
          <cell r="E1360" t="str">
            <v>Ind Trans-Load O/S</v>
          </cell>
        </row>
        <row r="1361">
          <cell r="D1361" t="str">
            <v>411100.0</v>
          </cell>
          <cell r="E1361" t="str">
            <v>Ind Disposal I/C</v>
          </cell>
        </row>
        <row r="1362">
          <cell r="D1362" t="str">
            <v>421100.0</v>
          </cell>
          <cell r="E1362" t="str">
            <v>Ind Disposal I/D</v>
          </cell>
        </row>
        <row r="1363">
          <cell r="D1363" t="str">
            <v>401160.0</v>
          </cell>
          <cell r="E1363" t="str">
            <v>Ind COGS Rec-OCC O/S</v>
          </cell>
        </row>
        <row r="1364">
          <cell r="D1364" t="str">
            <v>411160.0</v>
          </cell>
          <cell r="E1364" t="str">
            <v>Ind COGS Rec-OCC I/C</v>
          </cell>
        </row>
        <row r="1365">
          <cell r="D1365" t="str">
            <v>421160.0</v>
          </cell>
          <cell r="E1365" t="str">
            <v>Ind COGS Rec-OCC Intra/D Dflt</v>
          </cell>
        </row>
        <row r="1366">
          <cell r="D1366" t="str">
            <v>401161.0</v>
          </cell>
          <cell r="E1366" t="str">
            <v>Ind COGS Rec-ONP O/S</v>
          </cell>
        </row>
        <row r="1367">
          <cell r="D1367" t="str">
            <v>411161.0</v>
          </cell>
          <cell r="E1367" t="str">
            <v>Ind COGS Rec-ONP I/C</v>
          </cell>
        </row>
        <row r="1368">
          <cell r="D1368" t="str">
            <v>421161.0</v>
          </cell>
          <cell r="E1368" t="str">
            <v>Ind COGS Rec-ONP Intra/D Dflt</v>
          </cell>
        </row>
        <row r="1369">
          <cell r="D1369" t="str">
            <v>401168.0</v>
          </cell>
          <cell r="E1369" t="str">
            <v>Ind COGS Rec-Other O/S</v>
          </cell>
        </row>
        <row r="1370">
          <cell r="D1370" t="str">
            <v>401168.20</v>
          </cell>
          <cell r="E1370" t="str">
            <v>Ind COGS Rec-O/S  Paper</v>
          </cell>
        </row>
        <row r="1371">
          <cell r="D1371" t="str">
            <v>401168.21</v>
          </cell>
          <cell r="E1371" t="str">
            <v>Ind COGS Rec-O/S Plastic</v>
          </cell>
        </row>
        <row r="1372">
          <cell r="D1372" t="str">
            <v>401168.22</v>
          </cell>
          <cell r="E1372" t="str">
            <v>Ind COGS Rec-O/S Alum</v>
          </cell>
        </row>
        <row r="1373">
          <cell r="D1373" t="str">
            <v>401168.23</v>
          </cell>
          <cell r="E1373" t="str">
            <v>Ind COGS Rec-O/S Tin</v>
          </cell>
        </row>
        <row r="1374">
          <cell r="D1374" t="str">
            <v>401168.24</v>
          </cell>
          <cell r="E1374" t="str">
            <v>Ind COGS Rec-O/S  Metal</v>
          </cell>
        </row>
        <row r="1375">
          <cell r="D1375" t="str">
            <v>401168.25</v>
          </cell>
          <cell r="E1375" t="str">
            <v>Ind COGS Rec-O/S Glass</v>
          </cell>
        </row>
        <row r="1376">
          <cell r="D1376" t="str">
            <v>401168.26</v>
          </cell>
          <cell r="E1376" t="str">
            <v>Ind COGS Rec-O/S Orgncs</v>
          </cell>
        </row>
        <row r="1377">
          <cell r="D1377" t="str">
            <v>401168.27</v>
          </cell>
          <cell r="E1377" t="str">
            <v>Ind COGS Rec-O/S Other</v>
          </cell>
        </row>
        <row r="1378">
          <cell r="D1378" t="str">
            <v>401169.0</v>
          </cell>
          <cell r="E1378" t="str">
            <v>Ind COGS Rec-Legacy O/S</v>
          </cell>
        </row>
        <row r="1379">
          <cell r="D1379" t="str">
            <v>411168.0</v>
          </cell>
          <cell r="E1379" t="str">
            <v>Ind COGS Rec-Other I/C</v>
          </cell>
        </row>
        <row r="1380">
          <cell r="D1380" t="str">
            <v>411168.20</v>
          </cell>
          <cell r="E1380" t="str">
            <v>Ind COGS Rec-Paper I/C</v>
          </cell>
        </row>
        <row r="1381">
          <cell r="D1381" t="str">
            <v>411168.21</v>
          </cell>
          <cell r="E1381" t="str">
            <v>Ind COGS Rec-Plastic I/C</v>
          </cell>
        </row>
        <row r="1382">
          <cell r="D1382" t="str">
            <v>411168.22</v>
          </cell>
          <cell r="E1382" t="str">
            <v>Ind COGS Rec-Aluminum I/C</v>
          </cell>
        </row>
        <row r="1383">
          <cell r="D1383" t="str">
            <v>411168.23</v>
          </cell>
          <cell r="E1383" t="str">
            <v>Ind COGS Rec-Tin I/C</v>
          </cell>
        </row>
        <row r="1384">
          <cell r="D1384" t="str">
            <v>411168.24</v>
          </cell>
          <cell r="E1384" t="str">
            <v>Ind COGS Rec-Metal I/C</v>
          </cell>
        </row>
        <row r="1385">
          <cell r="D1385" t="str">
            <v>411168.25</v>
          </cell>
          <cell r="E1385" t="str">
            <v>Ind COGS Rec-Glass I/C</v>
          </cell>
        </row>
        <row r="1386">
          <cell r="D1386" t="str">
            <v>411168.26</v>
          </cell>
          <cell r="E1386" t="str">
            <v>Ind COGS Rec-Oragnics I/C</v>
          </cell>
        </row>
        <row r="1387">
          <cell r="D1387" t="str">
            <v>411168.27</v>
          </cell>
          <cell r="E1387" t="str">
            <v>Ind COGS Rec-Other  I/C</v>
          </cell>
        </row>
        <row r="1388">
          <cell r="D1388" t="str">
            <v>421168.0</v>
          </cell>
          <cell r="E1388" t="str">
            <v>Ind COGS Recylng-Other Intra/D</v>
          </cell>
        </row>
        <row r="1389">
          <cell r="D1389" t="str">
            <v>421168.20</v>
          </cell>
          <cell r="E1389" t="str">
            <v>Ind COGS Rec- Intra/D  Paper</v>
          </cell>
        </row>
        <row r="1390">
          <cell r="D1390" t="str">
            <v>421168.21</v>
          </cell>
          <cell r="E1390" t="str">
            <v>Ind COGS Rec- Intra/D Plastic</v>
          </cell>
        </row>
        <row r="1391">
          <cell r="D1391" t="str">
            <v>421168.22</v>
          </cell>
          <cell r="E1391" t="str">
            <v>Ind COGS Rec- Intra/D Alum</v>
          </cell>
        </row>
        <row r="1392">
          <cell r="D1392" t="str">
            <v>421168.23</v>
          </cell>
          <cell r="E1392" t="str">
            <v>Ind COGS Rec- Intra/D Tin</v>
          </cell>
        </row>
        <row r="1393">
          <cell r="D1393" t="str">
            <v>421168.24</v>
          </cell>
          <cell r="E1393" t="str">
            <v>Ind COGS Rec- Intra/D  Metal</v>
          </cell>
        </row>
        <row r="1394">
          <cell r="D1394" t="str">
            <v>421168.25</v>
          </cell>
          <cell r="E1394" t="str">
            <v>Ind COGS Rec- Intra/D Glass</v>
          </cell>
        </row>
        <row r="1395">
          <cell r="D1395" t="str">
            <v>421168.26</v>
          </cell>
          <cell r="E1395" t="str">
            <v>Ind COGS Rec- Intra/D Orgncs</v>
          </cell>
        </row>
        <row r="1396">
          <cell r="D1396" t="str">
            <v>421168.27</v>
          </cell>
          <cell r="E1396" t="str">
            <v>Ind COGS Rec- Intra/D Other</v>
          </cell>
        </row>
        <row r="1397">
          <cell r="D1397" t="str">
            <v>401192.0</v>
          </cell>
          <cell r="E1397" t="str">
            <v>Ind Subcontract Haul O/S</v>
          </cell>
        </row>
        <row r="1398">
          <cell r="D1398" t="str">
            <v>411192.0</v>
          </cell>
          <cell r="E1398" t="str">
            <v>Ind Subcontract Haul I/C</v>
          </cell>
        </row>
        <row r="1399">
          <cell r="D1399" t="str">
            <v>421192.0</v>
          </cell>
          <cell r="E1399" t="str">
            <v>Ind Subcontract Haul Intra/D</v>
          </cell>
        </row>
        <row r="1400">
          <cell r="D1400" t="str">
            <v>306000.0</v>
          </cell>
          <cell r="E1400" t="str">
            <v>LF MSW O/S</v>
          </cell>
        </row>
        <row r="1401">
          <cell r="D1401" t="str">
            <v>306002.0</v>
          </cell>
          <cell r="E1401" t="str">
            <v>LF C&amp;D O/S</v>
          </cell>
        </row>
        <row r="1402">
          <cell r="D1402" t="str">
            <v>306010.0</v>
          </cell>
          <cell r="E1402" t="str">
            <v>LF SPW - Soils O/S</v>
          </cell>
        </row>
        <row r="1403">
          <cell r="D1403" t="str">
            <v>306012.0</v>
          </cell>
          <cell r="E1403" t="str">
            <v>LF SPW - Asbestos O/S</v>
          </cell>
        </row>
        <row r="1404">
          <cell r="D1404" t="str">
            <v>306014.0</v>
          </cell>
          <cell r="E1404" t="str">
            <v>LF SPW - Industrial O/S</v>
          </cell>
        </row>
        <row r="1405">
          <cell r="D1405" t="str">
            <v>306019.0</v>
          </cell>
          <cell r="E1405" t="str">
            <v>LF Host Fees O/S</v>
          </cell>
        </row>
        <row r="1406">
          <cell r="D1406" t="str">
            <v>306020.0</v>
          </cell>
          <cell r="E1406" t="str">
            <v>LF Hauling Charge O/S</v>
          </cell>
        </row>
        <row r="1407">
          <cell r="D1407" t="str">
            <v>306022.0</v>
          </cell>
          <cell r="E1407" t="str">
            <v>LF Gas O/S</v>
          </cell>
        </row>
        <row r="1408">
          <cell r="D1408" t="str">
            <v>306023.0</v>
          </cell>
          <cell r="E1408" t="str">
            <v>LF Electric O/S</v>
          </cell>
        </row>
        <row r="1409">
          <cell r="D1409" t="str">
            <v>306060.0</v>
          </cell>
          <cell r="E1409" t="str">
            <v>LF SOM-OCC O/S</v>
          </cell>
        </row>
        <row r="1410">
          <cell r="D1410" t="str">
            <v>306061.0</v>
          </cell>
          <cell r="E1410" t="str">
            <v>LF SOM-ONP O/S</v>
          </cell>
        </row>
        <row r="1411">
          <cell r="D1411" t="str">
            <v>306068.0</v>
          </cell>
          <cell r="E1411" t="str">
            <v>LF SOM-Other O/S</v>
          </cell>
        </row>
        <row r="1412">
          <cell r="D1412" t="str">
            <v>306068.20</v>
          </cell>
          <cell r="E1412" t="str">
            <v>LF SOM-Paper O/S</v>
          </cell>
        </row>
        <row r="1413">
          <cell r="D1413" t="str">
            <v>306068.21</v>
          </cell>
          <cell r="E1413" t="str">
            <v>LF SOM-Plastic O/S</v>
          </cell>
        </row>
        <row r="1414">
          <cell r="D1414" t="str">
            <v>306068.22</v>
          </cell>
          <cell r="E1414" t="str">
            <v>LF SOM-Aluminum O/S</v>
          </cell>
        </row>
        <row r="1415">
          <cell r="D1415" t="str">
            <v>306068.23</v>
          </cell>
          <cell r="E1415" t="str">
            <v>LF SOM-Tin O/S</v>
          </cell>
        </row>
        <row r="1416">
          <cell r="D1416" t="str">
            <v>306068.24</v>
          </cell>
          <cell r="E1416" t="str">
            <v>LF SOM-Metal O/S</v>
          </cell>
        </row>
        <row r="1417">
          <cell r="D1417" t="str">
            <v>306068.25</v>
          </cell>
          <cell r="E1417" t="str">
            <v>LF SOM-Glass O/S</v>
          </cell>
        </row>
        <row r="1418">
          <cell r="D1418" t="str">
            <v>306068.26</v>
          </cell>
          <cell r="E1418" t="str">
            <v>LF SOM-Organic O/S</v>
          </cell>
        </row>
        <row r="1419">
          <cell r="D1419" t="str">
            <v>306068.27</v>
          </cell>
          <cell r="E1419" t="str">
            <v>LF SOM-Oth O/S</v>
          </cell>
        </row>
        <row r="1420">
          <cell r="D1420" t="str">
            <v>306069.0</v>
          </cell>
          <cell r="E1420" t="str">
            <v>LF SOM-Legacy O/S</v>
          </cell>
        </row>
        <row r="1421">
          <cell r="D1421" t="str">
            <v>306090.0</v>
          </cell>
          <cell r="E1421" t="str">
            <v>LF Fran Fee Pass Thru O/S</v>
          </cell>
        </row>
        <row r="1422">
          <cell r="D1422" t="str">
            <v>306095.0</v>
          </cell>
          <cell r="E1422" t="str">
            <v>LF Env Fee O/S</v>
          </cell>
        </row>
        <row r="1423">
          <cell r="D1423" t="str">
            <v>306096.0</v>
          </cell>
          <cell r="E1423" t="str">
            <v>LF Fuel Fee O/S</v>
          </cell>
        </row>
        <row r="1424">
          <cell r="D1424" t="str">
            <v>306097.0</v>
          </cell>
          <cell r="E1424" t="str">
            <v>LF Resale of NewAssets O/</v>
          </cell>
        </row>
        <row r="1425">
          <cell r="D1425" t="str">
            <v>306098.0</v>
          </cell>
          <cell r="E1425" t="str">
            <v>LF Donated Services</v>
          </cell>
        </row>
        <row r="1426">
          <cell r="D1426" t="str">
            <v>306099.0</v>
          </cell>
          <cell r="E1426" t="str">
            <v>LF Other O/S</v>
          </cell>
        </row>
        <row r="1427">
          <cell r="D1427" t="str">
            <v>316000.0</v>
          </cell>
          <cell r="E1427" t="str">
            <v>LF MSW I/C</v>
          </cell>
        </row>
        <row r="1428">
          <cell r="D1428" t="str">
            <v>316002.0</v>
          </cell>
          <cell r="E1428" t="str">
            <v>LF C&amp;D I/C</v>
          </cell>
        </row>
        <row r="1429">
          <cell r="D1429" t="str">
            <v>316010.0</v>
          </cell>
          <cell r="E1429" t="str">
            <v>LF SPW - Soils I/C</v>
          </cell>
        </row>
        <row r="1430">
          <cell r="D1430" t="str">
            <v>316012.0</v>
          </cell>
          <cell r="E1430" t="str">
            <v>LF SPW - Asbstos I/C</v>
          </cell>
        </row>
        <row r="1431">
          <cell r="D1431" t="str">
            <v>316014.0</v>
          </cell>
          <cell r="E1431" t="str">
            <v>LF SPW - Indstrl I/C</v>
          </cell>
        </row>
        <row r="1432">
          <cell r="D1432" t="str">
            <v>316019.0</v>
          </cell>
          <cell r="E1432" t="str">
            <v>LF Host Fees I/C</v>
          </cell>
        </row>
        <row r="1433">
          <cell r="D1433" t="str">
            <v>316020.0</v>
          </cell>
          <cell r="E1433" t="str">
            <v>LF Hauling Charge I/C</v>
          </cell>
        </row>
        <row r="1434">
          <cell r="D1434" t="str">
            <v>316022.0</v>
          </cell>
          <cell r="E1434" t="str">
            <v>LF Gas I/C</v>
          </cell>
        </row>
        <row r="1435">
          <cell r="D1435" t="str">
            <v>316023.0</v>
          </cell>
          <cell r="E1435" t="str">
            <v>LF Electric I/C</v>
          </cell>
        </row>
        <row r="1436">
          <cell r="D1436" t="str">
            <v>316060.0</v>
          </cell>
          <cell r="E1436" t="str">
            <v>LF SOM-OCC I/C</v>
          </cell>
        </row>
        <row r="1437">
          <cell r="D1437" t="str">
            <v>316061.0</v>
          </cell>
          <cell r="E1437" t="str">
            <v>LF SOM-ONP I/C</v>
          </cell>
        </row>
        <row r="1438">
          <cell r="D1438" t="str">
            <v>316068.0</v>
          </cell>
          <cell r="E1438" t="str">
            <v>LF SOM-Other I/C</v>
          </cell>
        </row>
        <row r="1439">
          <cell r="D1439" t="str">
            <v>316068.20</v>
          </cell>
          <cell r="E1439" t="str">
            <v>LF SOM-Paper I/C</v>
          </cell>
        </row>
        <row r="1440">
          <cell r="D1440" t="str">
            <v>316068.21</v>
          </cell>
          <cell r="E1440" t="str">
            <v>LF SOM-Plastic I/C</v>
          </cell>
        </row>
        <row r="1441">
          <cell r="D1441" t="str">
            <v>316068.22</v>
          </cell>
          <cell r="E1441" t="str">
            <v>LF SOM-Aluminum I/C</v>
          </cell>
        </row>
        <row r="1442">
          <cell r="D1442" t="str">
            <v>316068.23</v>
          </cell>
          <cell r="E1442" t="str">
            <v>LF SOM-Tin I/C</v>
          </cell>
        </row>
        <row r="1443">
          <cell r="D1443" t="str">
            <v>316068.24</v>
          </cell>
          <cell r="E1443" t="str">
            <v>LF SOM-Metal I/C</v>
          </cell>
        </row>
        <row r="1444">
          <cell r="D1444" t="str">
            <v>316068.25</v>
          </cell>
          <cell r="E1444" t="str">
            <v>LF SOM-Glass I/C</v>
          </cell>
        </row>
        <row r="1445">
          <cell r="D1445" t="str">
            <v>316068.26</v>
          </cell>
          <cell r="E1445" t="str">
            <v>LF SOM-Organics I/C</v>
          </cell>
        </row>
        <row r="1446">
          <cell r="D1446" t="str">
            <v>316068.27</v>
          </cell>
          <cell r="E1446" t="str">
            <v>LF SOM-Other  I/C</v>
          </cell>
        </row>
        <row r="1447">
          <cell r="D1447" t="str">
            <v>316098.0</v>
          </cell>
          <cell r="E1447" t="str">
            <v>LF Other Rev Legacy I/C</v>
          </cell>
        </row>
        <row r="1448">
          <cell r="D1448" t="str">
            <v>316099.0</v>
          </cell>
          <cell r="E1448" t="str">
            <v>LF Other I/C</v>
          </cell>
        </row>
        <row r="1449">
          <cell r="D1449" t="str">
            <v>326000.0</v>
          </cell>
          <cell r="E1449" t="str">
            <v>LF MSW I/D</v>
          </cell>
        </row>
        <row r="1450">
          <cell r="D1450" t="str">
            <v>326002.0</v>
          </cell>
          <cell r="E1450" t="str">
            <v>LF C&amp;D I/D</v>
          </cell>
        </row>
        <row r="1451">
          <cell r="D1451" t="str">
            <v>326010.0</v>
          </cell>
          <cell r="E1451" t="str">
            <v>LF SPW - Soils I/D</v>
          </cell>
        </row>
        <row r="1452">
          <cell r="D1452" t="str">
            <v>326012.0</v>
          </cell>
          <cell r="E1452" t="str">
            <v>LF SPW - Asbstos I/D</v>
          </cell>
        </row>
        <row r="1453">
          <cell r="D1453" t="str">
            <v>326014.0</v>
          </cell>
          <cell r="E1453" t="str">
            <v>LF SPW - Indstrial I/D</v>
          </cell>
        </row>
        <row r="1454">
          <cell r="D1454" t="str">
            <v>326019.0</v>
          </cell>
          <cell r="E1454" t="str">
            <v>LF Host Fees I/D</v>
          </cell>
        </row>
        <row r="1455">
          <cell r="D1455" t="str">
            <v>326020.0</v>
          </cell>
          <cell r="E1455" t="str">
            <v>LF Hauling Chrg I/D</v>
          </cell>
        </row>
        <row r="1456">
          <cell r="D1456" t="str">
            <v>326022.0</v>
          </cell>
          <cell r="E1456" t="str">
            <v>LF Gas I/D</v>
          </cell>
        </row>
        <row r="1457">
          <cell r="D1457" t="str">
            <v>326023.0</v>
          </cell>
          <cell r="E1457" t="str">
            <v>LF Electric I/D</v>
          </cell>
        </row>
        <row r="1458">
          <cell r="D1458" t="str">
            <v>326060.0</v>
          </cell>
          <cell r="E1458" t="str">
            <v>LF SOM-OCC I/D</v>
          </cell>
        </row>
        <row r="1459">
          <cell r="D1459" t="str">
            <v>326061.0</v>
          </cell>
          <cell r="E1459" t="str">
            <v>LF SOM-ONP I/D</v>
          </cell>
        </row>
        <row r="1460">
          <cell r="D1460" t="str">
            <v>326068.0</v>
          </cell>
          <cell r="E1460" t="str">
            <v>LF SOM-Other I/D</v>
          </cell>
        </row>
        <row r="1461">
          <cell r="D1461" t="str">
            <v>326068.20</v>
          </cell>
          <cell r="E1461" t="str">
            <v>LF SOM-Paper I/D</v>
          </cell>
        </row>
        <row r="1462">
          <cell r="D1462" t="str">
            <v>326068.21</v>
          </cell>
          <cell r="E1462" t="str">
            <v>LF SOM-Plastic I/D</v>
          </cell>
        </row>
        <row r="1463">
          <cell r="D1463" t="str">
            <v>326068.22</v>
          </cell>
          <cell r="E1463" t="str">
            <v>LF SOM-Aluminum I/D</v>
          </cell>
        </row>
        <row r="1464">
          <cell r="D1464" t="str">
            <v>326068.23</v>
          </cell>
          <cell r="E1464" t="str">
            <v>LF SOM-Tin I/D</v>
          </cell>
        </row>
        <row r="1465">
          <cell r="D1465" t="str">
            <v>326068.24</v>
          </cell>
          <cell r="E1465" t="str">
            <v>LF SOM-Metal I/D</v>
          </cell>
        </row>
        <row r="1466">
          <cell r="D1466" t="str">
            <v>326068.25</v>
          </cell>
          <cell r="E1466" t="str">
            <v>LF SOM-Glass I/D</v>
          </cell>
        </row>
        <row r="1467">
          <cell r="D1467" t="str">
            <v>326068.26</v>
          </cell>
          <cell r="E1467" t="str">
            <v>LF SOM-Organics I/D</v>
          </cell>
        </row>
        <row r="1468">
          <cell r="D1468" t="str">
            <v>326068.27</v>
          </cell>
          <cell r="E1468" t="str">
            <v>LF SOM-Other  I/D</v>
          </cell>
        </row>
        <row r="1469">
          <cell r="D1469" t="str">
            <v>326099.0</v>
          </cell>
          <cell r="E1469" t="str">
            <v>LF Other Rev I/D</v>
          </cell>
        </row>
        <row r="1470">
          <cell r="D1470" t="str">
            <v>500990.0</v>
          </cell>
          <cell r="E1470" t="str">
            <v>Operating Labor-Contra</v>
          </cell>
        </row>
        <row r="1471">
          <cell r="D1471" t="str">
            <v>540990.0</v>
          </cell>
          <cell r="E1471" t="str">
            <v>Equipment Maint-Contra</v>
          </cell>
        </row>
        <row r="1472">
          <cell r="D1472" t="str">
            <v>550000.0</v>
          </cell>
          <cell r="E1472" t="str">
            <v>Closure/Post-Closure Exp</v>
          </cell>
        </row>
        <row r="1473">
          <cell r="D1473" t="str">
            <v>560010.0</v>
          </cell>
          <cell r="E1473" t="str">
            <v>Ground Water Monitoring</v>
          </cell>
        </row>
        <row r="1474">
          <cell r="D1474" t="str">
            <v>560015.0</v>
          </cell>
          <cell r="E1474" t="str">
            <v>Surface Water Monitoring</v>
          </cell>
        </row>
        <row r="1475">
          <cell r="D1475" t="str">
            <v>560020.0</v>
          </cell>
          <cell r="E1475" t="str">
            <v>Gas Monitoring</v>
          </cell>
        </row>
        <row r="1476">
          <cell r="D1476" t="str">
            <v>560022.0</v>
          </cell>
          <cell r="E1476" t="str">
            <v>Gas Maintenance</v>
          </cell>
        </row>
        <row r="1477">
          <cell r="D1477" t="str">
            <v>560025.0</v>
          </cell>
          <cell r="E1477" t="str">
            <v>Leachate Transportation</v>
          </cell>
        </row>
        <row r="1478">
          <cell r="D1478" t="str">
            <v>560030.0</v>
          </cell>
          <cell r="E1478" t="str">
            <v>Leachate Disposal</v>
          </cell>
        </row>
        <row r="1479">
          <cell r="D1479" t="str">
            <v>560035.0</v>
          </cell>
          <cell r="E1479" t="str">
            <v>LF Operating Materials</v>
          </cell>
        </row>
        <row r="1480">
          <cell r="D1480" t="str">
            <v>560040.0</v>
          </cell>
          <cell r="E1480" t="str">
            <v>Daily Cover</v>
          </cell>
        </row>
        <row r="1481">
          <cell r="D1481" t="str">
            <v>560050.0</v>
          </cell>
          <cell r="E1481" t="str">
            <v>3rd Prty Survey/Engineering</v>
          </cell>
        </row>
        <row r="1482">
          <cell r="D1482" t="str">
            <v>560060.0</v>
          </cell>
          <cell r="E1482" t="str">
            <v>Road Maintenance</v>
          </cell>
        </row>
        <row r="1483">
          <cell r="D1483" t="str">
            <v>560090.0</v>
          </cell>
          <cell r="E1483" t="str">
            <v>Other Sub-Contract</v>
          </cell>
        </row>
        <row r="1484">
          <cell r="D1484" t="str">
            <v>560998.0</v>
          </cell>
          <cell r="E1484" t="str">
            <v>LF Operating Alloc-In</v>
          </cell>
        </row>
        <row r="1485">
          <cell r="D1485" t="str">
            <v>560999.0</v>
          </cell>
          <cell r="E1485" t="str">
            <v>LF Operating Alloc-Out</v>
          </cell>
        </row>
        <row r="1486">
          <cell r="D1486" t="str">
            <v>640000.0</v>
          </cell>
          <cell r="E1486" t="str">
            <v>Depletion</v>
          </cell>
        </row>
        <row r="1487">
          <cell r="D1487" t="str">
            <v>650000.0</v>
          </cell>
          <cell r="E1487" t="str">
            <v>Amort - LF Pur Price</v>
          </cell>
        </row>
        <row r="1488">
          <cell r="D1488" t="str">
            <v>646010.0</v>
          </cell>
          <cell r="E1488" t="str">
            <v>CL/PC Asset Amortization</v>
          </cell>
        </row>
        <row r="1489">
          <cell r="D1489" t="str">
            <v>646012.0</v>
          </cell>
          <cell r="E1489" t="str">
            <v>CL/PC Asset Amort Adj</v>
          </cell>
        </row>
        <row r="1490">
          <cell r="D1490" t="str">
            <v>646020.0</v>
          </cell>
          <cell r="E1490" t="str">
            <v>Capping Asset Amortization</v>
          </cell>
        </row>
        <row r="1491">
          <cell r="D1491" t="str">
            <v>646022.0</v>
          </cell>
          <cell r="E1491" t="str">
            <v>Capping Asset Amort Adj</v>
          </cell>
        </row>
        <row r="1492">
          <cell r="D1492" t="str">
            <v>648000.0</v>
          </cell>
          <cell r="E1492" t="str">
            <v>Accretion Expense</v>
          </cell>
        </row>
        <row r="1493">
          <cell r="D1493" t="str">
            <v>406090.0</v>
          </cell>
          <cell r="E1493" t="str">
            <v>LF Host Fees  O/S</v>
          </cell>
        </row>
        <row r="1494">
          <cell r="D1494" t="str">
            <v>406091.0</v>
          </cell>
          <cell r="E1494" t="str">
            <v>LF Host Fees I/C Rev O/S</v>
          </cell>
        </row>
        <row r="1495">
          <cell r="D1495" t="str">
            <v>416020.0</v>
          </cell>
          <cell r="E1495" t="str">
            <v>Inactive -Do Not Use</v>
          </cell>
        </row>
        <row r="1496">
          <cell r="D1496" t="str">
            <v>416090.0</v>
          </cell>
          <cell r="E1496" t="str">
            <v>LF InActive Host Fees I/C</v>
          </cell>
        </row>
        <row r="1497">
          <cell r="D1497" t="str">
            <v>406097.0</v>
          </cell>
          <cell r="E1497" t="str">
            <v>LF Resale-New Assts O/S</v>
          </cell>
        </row>
        <row r="1498">
          <cell r="D1498" t="str">
            <v>406099.0</v>
          </cell>
          <cell r="E1498" t="str">
            <v>LF COGS Other O/S</v>
          </cell>
        </row>
        <row r="1499">
          <cell r="D1499" t="str">
            <v>416099.0</v>
          </cell>
          <cell r="E1499" t="str">
            <v>LF COGS Other I/C</v>
          </cell>
        </row>
        <row r="1500">
          <cell r="D1500" t="str">
            <v>426099.0</v>
          </cell>
          <cell r="E1500" t="str">
            <v>LF COGS Oth I/D</v>
          </cell>
        </row>
        <row r="1501">
          <cell r="D1501" t="str">
            <v>406000.0</v>
          </cell>
          <cell r="E1501" t="str">
            <v>LF Disposal O/S</v>
          </cell>
        </row>
        <row r="1502">
          <cell r="D1502" t="str">
            <v>416000.0</v>
          </cell>
          <cell r="E1502" t="str">
            <v>LF Disposal I/C</v>
          </cell>
        </row>
        <row r="1503">
          <cell r="D1503" t="str">
            <v>406060.0</v>
          </cell>
          <cell r="E1503" t="str">
            <v>LF COGS Rec-OCC O/S</v>
          </cell>
        </row>
        <row r="1504">
          <cell r="D1504" t="str">
            <v>416060.0</v>
          </cell>
          <cell r="E1504" t="str">
            <v>LF COGS Rec-OCC I/C</v>
          </cell>
        </row>
        <row r="1505">
          <cell r="D1505" t="str">
            <v>426060.0</v>
          </cell>
          <cell r="E1505" t="str">
            <v>Landfill COGS Rec-OCC Intra/D</v>
          </cell>
        </row>
        <row r="1506">
          <cell r="D1506" t="str">
            <v>406061.0</v>
          </cell>
          <cell r="E1506" t="str">
            <v>LF COGS Rec-ONP O/S</v>
          </cell>
        </row>
        <row r="1507">
          <cell r="D1507" t="str">
            <v>416061.0</v>
          </cell>
          <cell r="E1507" t="str">
            <v>LF COGS Rec-ONP I/C</v>
          </cell>
        </row>
        <row r="1508">
          <cell r="D1508" t="str">
            <v>426061.0</v>
          </cell>
          <cell r="E1508" t="str">
            <v>Landfill COGS Rec-ONP Intra/D</v>
          </cell>
        </row>
        <row r="1509">
          <cell r="D1509" t="str">
            <v>406068.0</v>
          </cell>
          <cell r="E1509" t="str">
            <v>LF COGS Rec O/S</v>
          </cell>
        </row>
        <row r="1510">
          <cell r="D1510" t="str">
            <v>406068.20</v>
          </cell>
          <cell r="E1510" t="str">
            <v>LF COGS Rec Paper O/S</v>
          </cell>
        </row>
        <row r="1511">
          <cell r="D1511" t="str">
            <v>406068.21</v>
          </cell>
          <cell r="E1511" t="str">
            <v>LF COGS Rec Plastic O/S</v>
          </cell>
        </row>
        <row r="1512">
          <cell r="D1512" t="str">
            <v>406068.22</v>
          </cell>
          <cell r="E1512" t="str">
            <v>LF COGS Rec Aluminum O/S</v>
          </cell>
        </row>
        <row r="1513">
          <cell r="D1513" t="str">
            <v>406068.23</v>
          </cell>
          <cell r="E1513" t="str">
            <v>LF COGS Rec Tin O/S</v>
          </cell>
        </row>
        <row r="1514">
          <cell r="D1514" t="str">
            <v>406068.24</v>
          </cell>
          <cell r="E1514" t="str">
            <v>LF COGS Rec Metal O/S</v>
          </cell>
        </row>
        <row r="1515">
          <cell r="D1515" t="str">
            <v>406068.25</v>
          </cell>
          <cell r="E1515" t="str">
            <v>LF COGS Rec Glass O/S</v>
          </cell>
        </row>
        <row r="1516">
          <cell r="D1516" t="str">
            <v>406068.26</v>
          </cell>
          <cell r="E1516" t="str">
            <v>LF COGS Rec Organics O/S</v>
          </cell>
        </row>
        <row r="1517">
          <cell r="D1517" t="str">
            <v>406068.27</v>
          </cell>
          <cell r="E1517" t="str">
            <v>LF COGS Rec Other O/S</v>
          </cell>
        </row>
        <row r="1518">
          <cell r="D1518" t="str">
            <v>406069.0</v>
          </cell>
          <cell r="E1518" t="str">
            <v>LF COGS Rec-Legacy O/S</v>
          </cell>
        </row>
        <row r="1519">
          <cell r="D1519" t="str">
            <v>416068.0</v>
          </cell>
          <cell r="E1519" t="str">
            <v>LF COGS Rec-Other I/C</v>
          </cell>
        </row>
        <row r="1520">
          <cell r="D1520" t="str">
            <v>416068.20</v>
          </cell>
          <cell r="E1520" t="str">
            <v>LF COGS Rec Paper I/C</v>
          </cell>
        </row>
        <row r="1521">
          <cell r="D1521" t="str">
            <v>416068.21</v>
          </cell>
          <cell r="E1521" t="str">
            <v>LF COGS Rec Plastic I/C</v>
          </cell>
        </row>
        <row r="1522">
          <cell r="D1522" t="str">
            <v>416068.22</v>
          </cell>
          <cell r="E1522" t="str">
            <v>LF COGS Rec Aluminum I/C</v>
          </cell>
        </row>
        <row r="1523">
          <cell r="D1523" t="str">
            <v>416068.23</v>
          </cell>
          <cell r="E1523" t="str">
            <v>LF COGS Rec Tin I/C</v>
          </cell>
        </row>
        <row r="1524">
          <cell r="D1524" t="str">
            <v>416068.24</v>
          </cell>
          <cell r="E1524" t="str">
            <v>LF COGS Rec Metal I/C</v>
          </cell>
        </row>
        <row r="1525">
          <cell r="D1525" t="str">
            <v>416068.25</v>
          </cell>
          <cell r="E1525" t="str">
            <v>LF COGS Rec Glass I/C</v>
          </cell>
        </row>
        <row r="1526">
          <cell r="D1526" t="str">
            <v>416068.26</v>
          </cell>
          <cell r="E1526" t="str">
            <v>LF COGS Rec Organics I/C</v>
          </cell>
        </row>
        <row r="1527">
          <cell r="D1527" t="str">
            <v>416068.27</v>
          </cell>
          <cell r="E1527" t="str">
            <v>LF COGS Rec Other I/C</v>
          </cell>
        </row>
        <row r="1528">
          <cell r="D1528" t="str">
            <v>426068.0</v>
          </cell>
          <cell r="E1528" t="str">
            <v>Landfill COGS Rec Intra/D</v>
          </cell>
        </row>
        <row r="1529">
          <cell r="D1529" t="str">
            <v>426068.20</v>
          </cell>
          <cell r="E1529" t="str">
            <v>Lndfll COGS Rec Intra/D OthPpr</v>
          </cell>
        </row>
        <row r="1530">
          <cell r="D1530" t="str">
            <v>426068.21</v>
          </cell>
          <cell r="E1530" t="str">
            <v>Lndfill COGS Rec Intra/D Plstc</v>
          </cell>
        </row>
        <row r="1531">
          <cell r="D1531" t="str">
            <v>426068.22</v>
          </cell>
          <cell r="E1531" t="str">
            <v>Landfill COGS Rec Intra/D Alum</v>
          </cell>
        </row>
        <row r="1532">
          <cell r="D1532" t="str">
            <v>426068.23</v>
          </cell>
          <cell r="E1532" t="str">
            <v>Landfill COGS Rec Intra/D Tin</v>
          </cell>
        </row>
        <row r="1533">
          <cell r="D1533" t="str">
            <v>426068.24</v>
          </cell>
          <cell r="E1533" t="str">
            <v>Lndfl CGS Rec Intra/D OthMetal</v>
          </cell>
        </row>
        <row r="1534">
          <cell r="D1534" t="str">
            <v>426068.25</v>
          </cell>
          <cell r="E1534" t="str">
            <v>Landfill COGS Rec Intra/D Glss</v>
          </cell>
        </row>
        <row r="1535">
          <cell r="D1535" t="str">
            <v>426068.26</v>
          </cell>
          <cell r="E1535" t="str">
            <v>Landfill COGS Rec Intra/D Org</v>
          </cell>
        </row>
        <row r="1536">
          <cell r="D1536" t="str">
            <v>426068.27</v>
          </cell>
          <cell r="E1536" t="str">
            <v>Landfill COGS Rec Intra/D Oth</v>
          </cell>
        </row>
        <row r="1537">
          <cell r="D1537" t="str">
            <v>406092.0</v>
          </cell>
          <cell r="E1537" t="str">
            <v>LF Subcontract O/S</v>
          </cell>
        </row>
        <row r="1538">
          <cell r="D1538" t="str">
            <v>416092.0</v>
          </cell>
          <cell r="E1538" t="str">
            <v>LF Subcontract I/C</v>
          </cell>
        </row>
        <row r="1539">
          <cell r="D1539" t="str">
            <v>406020.0</v>
          </cell>
          <cell r="E1539" t="str">
            <v>INACTIVE ACCT-LF Haul Chg O/S</v>
          </cell>
        </row>
        <row r="1540">
          <cell r="D1540" t="str">
            <v>406093.0</v>
          </cell>
          <cell r="E1540" t="str">
            <v>LF InActive Hauling on I/C Rev</v>
          </cell>
        </row>
        <row r="1541">
          <cell r="D1541" t="str">
            <v>406094.0</v>
          </cell>
          <cell r="E1541" t="str">
            <v>LF Hauling Charges O/S</v>
          </cell>
        </row>
        <row r="1542">
          <cell r="D1542" t="str">
            <v>416094.0</v>
          </cell>
          <cell r="E1542" t="str">
            <v>LF Hauling Charges I/C</v>
          </cell>
        </row>
        <row r="1543">
          <cell r="D1543" t="str">
            <v>600990.0</v>
          </cell>
          <cell r="E1543" t="str">
            <v>Depreciation-Contra</v>
          </cell>
        </row>
        <row r="1544">
          <cell r="D1544" t="str">
            <v>60200.0</v>
          </cell>
          <cell r="E1544" t="str">
            <v>LF-Tns MSW O/S</v>
          </cell>
        </row>
        <row r="1545">
          <cell r="D1545" t="str">
            <v>60201.0</v>
          </cell>
          <cell r="E1545" t="str">
            <v>LF-Tns MSW I/C</v>
          </cell>
        </row>
        <row r="1546">
          <cell r="D1546" t="str">
            <v>60205.0</v>
          </cell>
          <cell r="E1546" t="str">
            <v>LF-Tns C&amp;D O/S</v>
          </cell>
        </row>
        <row r="1547">
          <cell r="D1547" t="str">
            <v>60206.0</v>
          </cell>
          <cell r="E1547" t="str">
            <v>LF-Tns C&amp;D I/C</v>
          </cell>
        </row>
        <row r="1548">
          <cell r="D1548" t="str">
            <v>60210.0</v>
          </cell>
          <cell r="E1548" t="str">
            <v>LF-Tns SW-Soil O/S</v>
          </cell>
        </row>
        <row r="1549">
          <cell r="D1549" t="str">
            <v>60211.0</v>
          </cell>
          <cell r="E1549" t="str">
            <v>LF-Tns SW-Soil I/C</v>
          </cell>
        </row>
        <row r="1550">
          <cell r="D1550" t="str">
            <v>60215.0</v>
          </cell>
          <cell r="E1550" t="str">
            <v>LF-Tns SW-Ind O/S</v>
          </cell>
        </row>
        <row r="1551">
          <cell r="D1551" t="str">
            <v>60216.0</v>
          </cell>
          <cell r="E1551" t="str">
            <v>LF-Tns SW-Ind I/C</v>
          </cell>
        </row>
        <row r="1552">
          <cell r="D1552" t="str">
            <v>60220.0</v>
          </cell>
          <cell r="E1552" t="str">
            <v>LF-Tns SW-Asbestos O/S</v>
          </cell>
        </row>
        <row r="1553">
          <cell r="D1553" t="str">
            <v>60221.0</v>
          </cell>
          <cell r="E1553" t="str">
            <v>LF-Tns SW-Asbestos I/C</v>
          </cell>
        </row>
        <row r="1554">
          <cell r="D1554" t="str">
            <v>60350.0</v>
          </cell>
          <cell r="E1554" t="str">
            <v>LF-OCC Tns O/S</v>
          </cell>
        </row>
        <row r="1555">
          <cell r="D1555" t="str">
            <v>60351.0</v>
          </cell>
          <cell r="E1555" t="str">
            <v>LF-OCC Tns I/C</v>
          </cell>
        </row>
        <row r="1556">
          <cell r="D1556" t="str">
            <v>60352.0</v>
          </cell>
          <cell r="E1556" t="str">
            <v>LF-ONP Tns O/S</v>
          </cell>
        </row>
        <row r="1557">
          <cell r="D1557" t="str">
            <v>60353.0</v>
          </cell>
          <cell r="E1557" t="str">
            <v>LF-ONP Tns I/C</v>
          </cell>
        </row>
        <row r="1558">
          <cell r="D1558" t="str">
            <v>60391.0</v>
          </cell>
          <cell r="E1558" t="str">
            <v>LF-# Tns Rcy Matl-Legacy</v>
          </cell>
        </row>
        <row r="1559">
          <cell r="D1559" t="str">
            <v>60398.0</v>
          </cell>
          <cell r="E1559" t="str">
            <v>LF-Recyl Oth Tns O/S</v>
          </cell>
        </row>
        <row r="1560">
          <cell r="D1560" t="str">
            <v>60399.0</v>
          </cell>
          <cell r="E1560" t="str">
            <v>LF-Recyl Oth Tns I/C</v>
          </cell>
        </row>
        <row r="1561">
          <cell r="D1561" t="str">
            <v>60500.0</v>
          </cell>
          <cell r="E1561" t="str">
            <v>LF-Rate Increase</v>
          </cell>
        </row>
        <row r="1562">
          <cell r="D1562" t="str">
            <v>60501.0</v>
          </cell>
          <cell r="E1562" t="str">
            <v>LF-Fuel Rate Increase</v>
          </cell>
        </row>
        <row r="1563">
          <cell r="D1563" t="str">
            <v>60502.0</v>
          </cell>
          <cell r="E1563" t="str">
            <v>LF-Env Rate Increase</v>
          </cell>
        </row>
        <row r="1564">
          <cell r="D1564" t="str">
            <v>60020.0</v>
          </cell>
          <cell r="E1564" t="str">
            <v>InActive:</v>
          </cell>
        </row>
        <row r="1565">
          <cell r="D1565" t="str">
            <v>60025.0</v>
          </cell>
          <cell r="E1565" t="str">
            <v>InActive;</v>
          </cell>
        </row>
        <row r="1566">
          <cell r="D1566" t="str">
            <v>60191.0</v>
          </cell>
          <cell r="E1566" t="str">
            <v>LF-Compactors/Ave Age</v>
          </cell>
        </row>
        <row r="1567">
          <cell r="D1567" t="str">
            <v>60192.0</v>
          </cell>
          <cell r="E1567" t="str">
            <v>LF-Dozers/Ave Age</v>
          </cell>
        </row>
        <row r="1568">
          <cell r="D1568" t="str">
            <v>60193.0</v>
          </cell>
          <cell r="E1568" t="str">
            <v>LF-Excavators/Ave Age</v>
          </cell>
        </row>
        <row r="1569">
          <cell r="D1569" t="str">
            <v>60194.0</v>
          </cell>
          <cell r="E1569" t="str">
            <v>LF-Loaders/Ave Age</v>
          </cell>
        </row>
        <row r="1570">
          <cell r="D1570" t="str">
            <v>60195.0</v>
          </cell>
          <cell r="E1570" t="str">
            <v>LF-Earth Movers/Ave Age</v>
          </cell>
        </row>
        <row r="1571">
          <cell r="D1571" t="str">
            <v>60196.0</v>
          </cell>
          <cell r="E1571" t="str">
            <v>LF-Scrapers/Ave Age</v>
          </cell>
        </row>
        <row r="1572">
          <cell r="D1572" t="str">
            <v>60980.0</v>
          </cell>
          <cell r="E1572" t="str">
            <v>LF-PI Rest</v>
          </cell>
        </row>
        <row r="1573">
          <cell r="D1573" t="str">
            <v>60981.0</v>
          </cell>
          <cell r="E1573" t="str">
            <v>LF-PI Open</v>
          </cell>
        </row>
        <row r="1574">
          <cell r="D1574" t="str">
            <v>60989.0</v>
          </cell>
          <cell r="E1574" t="str">
            <v>LF-Internal PI</v>
          </cell>
        </row>
        <row r="1575">
          <cell r="D1575" t="str">
            <v>60990.0</v>
          </cell>
          <cell r="E1575" t="str">
            <v>LF-Franch/Muni PI</v>
          </cell>
        </row>
        <row r="1576">
          <cell r="D1576" t="str">
            <v>60995.10</v>
          </cell>
          <cell r="E1576" t="str">
            <v>LF-Restrict</v>
          </cell>
        </row>
        <row r="1577">
          <cell r="D1577" t="str">
            <v>60995.40</v>
          </cell>
          <cell r="E1577" t="str">
            <v>LF-w/o Restrict</v>
          </cell>
        </row>
        <row r="1578">
          <cell r="D1578" t="str">
            <v>60995.90</v>
          </cell>
          <cell r="E1578" t="str">
            <v>LF-Franch/Muni</v>
          </cell>
        </row>
        <row r="1579">
          <cell r="D1579" t="str">
            <v>60995.200</v>
          </cell>
          <cell r="E1579" t="str">
            <v>LF-Internal PI.</v>
          </cell>
        </row>
        <row r="1580">
          <cell r="D1580" t="str">
            <v>60996.10</v>
          </cell>
          <cell r="E1580" t="str">
            <v>LF-Rev Restict</v>
          </cell>
        </row>
        <row r="1581">
          <cell r="D1581" t="str">
            <v>60996.40</v>
          </cell>
          <cell r="E1581" t="str">
            <v>LF-Rev w/o Restict</v>
          </cell>
        </row>
        <row r="1582">
          <cell r="D1582" t="str">
            <v>60996.90</v>
          </cell>
          <cell r="E1582" t="str">
            <v>LF-Rev Franch/Muni</v>
          </cell>
        </row>
        <row r="1583">
          <cell r="D1583" t="str">
            <v>60000.0</v>
          </cell>
          <cell r="E1583" t="str">
            <v>LF-Workdays</v>
          </cell>
        </row>
        <row r="1584">
          <cell r="D1584" t="str">
            <v>60005.0</v>
          </cell>
          <cell r="E1584" t="str">
            <v>LF-# MSW Subtitled LF</v>
          </cell>
        </row>
        <row r="1585">
          <cell r="D1585" t="str">
            <v>60010.0</v>
          </cell>
          <cell r="E1585" t="str">
            <v>LF-# C&amp;D LF</v>
          </cell>
        </row>
        <row r="1586">
          <cell r="D1586" t="str">
            <v>60015.0</v>
          </cell>
          <cell r="E1586" t="str">
            <v>LF-Customers</v>
          </cell>
        </row>
        <row r="1587">
          <cell r="D1587" t="str">
            <v>60030.0</v>
          </cell>
          <cell r="E1587" t="str">
            <v>LF-Tns Working Face</v>
          </cell>
        </row>
        <row r="1588">
          <cell r="D1588" t="str">
            <v>60130.0</v>
          </cell>
          <cell r="E1588" t="str">
            <v>LF-Compactors</v>
          </cell>
        </row>
        <row r="1589">
          <cell r="D1589" t="str">
            <v>60132.0</v>
          </cell>
          <cell r="E1589" t="str">
            <v>LF-Dozers</v>
          </cell>
        </row>
        <row r="1590">
          <cell r="D1590" t="str">
            <v>60133.0</v>
          </cell>
          <cell r="E1590" t="str">
            <v>LF-Backhoes</v>
          </cell>
        </row>
        <row r="1591">
          <cell r="D1591" t="str">
            <v>60134.0</v>
          </cell>
          <cell r="E1591" t="str">
            <v>LF-Excavators</v>
          </cell>
        </row>
        <row r="1592">
          <cell r="D1592" t="str">
            <v>60135.0</v>
          </cell>
          <cell r="E1592" t="str">
            <v>LF-Skid Steer Loader</v>
          </cell>
        </row>
        <row r="1593">
          <cell r="D1593" t="str">
            <v>60136.0</v>
          </cell>
          <cell r="E1593" t="str">
            <v>LF-Wheel Loaders</v>
          </cell>
        </row>
        <row r="1594">
          <cell r="D1594" t="str">
            <v>60137.0</v>
          </cell>
          <cell r="E1594" t="str">
            <v>LF-Track Loaders</v>
          </cell>
        </row>
        <row r="1595">
          <cell r="D1595" t="str">
            <v>60138.0</v>
          </cell>
          <cell r="E1595" t="str">
            <v>LF-ADT</v>
          </cell>
        </row>
        <row r="1596">
          <cell r="D1596" t="str">
            <v>60139.0</v>
          </cell>
          <cell r="E1596" t="str">
            <v>LF-Dump Trucks</v>
          </cell>
        </row>
        <row r="1597">
          <cell r="D1597" t="str">
            <v>60140.0</v>
          </cell>
          <cell r="E1597" t="str">
            <v>LF-Scrapers</v>
          </cell>
        </row>
        <row r="1598">
          <cell r="D1598" t="str">
            <v>60142.0</v>
          </cell>
          <cell r="E1598" t="str">
            <v>LF-Graders</v>
          </cell>
        </row>
        <row r="1599">
          <cell r="D1599" t="str">
            <v>60125.0</v>
          </cell>
          <cell r="E1599" t="str">
            <v>LF-Tractors</v>
          </cell>
        </row>
        <row r="1600">
          <cell r="D1600" t="str">
            <v>60126.0</v>
          </cell>
          <cell r="E1600" t="str">
            <v>LF-Trailers</v>
          </cell>
        </row>
        <row r="1601">
          <cell r="D1601" t="str">
            <v>60124.0</v>
          </cell>
          <cell r="E1601" t="str">
            <v>LF-Licensed Hvy Sup Trks</v>
          </cell>
        </row>
        <row r="1602">
          <cell r="D1602" t="str">
            <v>60127.0</v>
          </cell>
          <cell r="E1602" t="str">
            <v>LF-Unlicensed Hvy Sup Trks</v>
          </cell>
        </row>
        <row r="1603">
          <cell r="D1603" t="str">
            <v>545998.0</v>
          </cell>
          <cell r="E1603" t="str">
            <v>Cont/Comp Expense Alloc-In</v>
          </cell>
        </row>
        <row r="1604">
          <cell r="D1604" t="str">
            <v>545998.710</v>
          </cell>
          <cell r="E1604" t="str">
            <v>Cont/Comp Exp Alloc-In(710 AU)</v>
          </cell>
        </row>
        <row r="1605">
          <cell r="D1605" t="str">
            <v>545998.711</v>
          </cell>
          <cell r="E1605" t="str">
            <v>Cont/Comp Exp Alloc-In(711 AU)</v>
          </cell>
        </row>
        <row r="1606">
          <cell r="D1606" t="str">
            <v>545999.0</v>
          </cell>
          <cell r="E1606" t="str">
            <v>Cont/Comp Expense Alloc-Out</v>
          </cell>
        </row>
        <row r="1607">
          <cell r="D1607" t="str">
            <v>500010.10</v>
          </cell>
          <cell r="E1607" t="str">
            <v>Drivers Straight Time</v>
          </cell>
        </row>
        <row r="1608">
          <cell r="D1608" t="str">
            <v>500010.11</v>
          </cell>
          <cell r="E1608" t="str">
            <v>Drivers Overtime</v>
          </cell>
        </row>
        <row r="1609">
          <cell r="D1609" t="str">
            <v>500020.0</v>
          </cell>
          <cell r="E1609" t="str">
            <v>Collection Helper</v>
          </cell>
        </row>
        <row r="1610">
          <cell r="D1610" t="str">
            <v>500020.10</v>
          </cell>
          <cell r="E1610" t="str">
            <v>Coll Helper Straight Time</v>
          </cell>
        </row>
        <row r="1611">
          <cell r="D1611" t="str">
            <v>500020.11</v>
          </cell>
          <cell r="E1611" t="str">
            <v>Collection Helper Overtime</v>
          </cell>
        </row>
        <row r="1612">
          <cell r="D1612" t="str">
            <v>545997.0</v>
          </cell>
          <cell r="E1612" t="str">
            <v>CShop Labor  Alloc-In</v>
          </cell>
        </row>
        <row r="1613">
          <cell r="D1613" t="str">
            <v>545997.710</v>
          </cell>
          <cell r="E1613" t="str">
            <v>CShop Labor Alloc-In (710 AU)</v>
          </cell>
        </row>
        <row r="1614">
          <cell r="D1614" t="str">
            <v>545997.711</v>
          </cell>
          <cell r="E1614" t="str">
            <v>CShop Labor Alloc-In (711 AU)</v>
          </cell>
        </row>
        <row r="1615">
          <cell r="D1615" t="str">
            <v>500010.5</v>
          </cell>
          <cell r="E1615" t="str">
            <v>Drivers Incentive Pay</v>
          </cell>
        </row>
        <row r="1616">
          <cell r="D1616" t="str">
            <v>500010.20</v>
          </cell>
          <cell r="E1616" t="str">
            <v>Drivers Auto Allowance</v>
          </cell>
        </row>
        <row r="1617">
          <cell r="D1617" t="str">
            <v>500020.5</v>
          </cell>
          <cell r="E1617" t="str">
            <v>Coll Helper Incentive Pay</v>
          </cell>
        </row>
        <row r="1618">
          <cell r="D1618" t="str">
            <v>500020.20</v>
          </cell>
          <cell r="E1618" t="str">
            <v>Coll Helper Auto Allowance</v>
          </cell>
        </row>
        <row r="1619">
          <cell r="D1619" t="str">
            <v>500050.0</v>
          </cell>
          <cell r="E1619" t="str">
            <v>Container Delivery</v>
          </cell>
        </row>
        <row r="1620">
          <cell r="D1620" t="str">
            <v>500050.10</v>
          </cell>
          <cell r="E1620" t="str">
            <v>Cont Delivery Straight Time</v>
          </cell>
        </row>
        <row r="1621">
          <cell r="D1621" t="str">
            <v>500050.11</v>
          </cell>
          <cell r="E1621" t="str">
            <v>Container Delivery Overtime</v>
          </cell>
        </row>
        <row r="1622">
          <cell r="D1622" t="str">
            <v>510998.746</v>
          </cell>
          <cell r="E1622" t="str">
            <v>Ops Supv Alloc-In (746 AU)</v>
          </cell>
        </row>
        <row r="1623">
          <cell r="D1623" t="str">
            <v>500050.5</v>
          </cell>
          <cell r="E1623" t="str">
            <v>Cont Delivery Incentive Pay</v>
          </cell>
        </row>
        <row r="1624">
          <cell r="D1624" t="str">
            <v>500050.20</v>
          </cell>
          <cell r="E1624" t="str">
            <v>Cont Delivery Auto Allow</v>
          </cell>
        </row>
        <row r="1625">
          <cell r="D1625" t="str">
            <v>545010.0</v>
          </cell>
          <cell r="E1625" t="str">
            <v>Cont/Comp Parts &amp; Matls</v>
          </cell>
        </row>
        <row r="1626">
          <cell r="D1626" t="str">
            <v>545015.0</v>
          </cell>
          <cell r="E1626" t="str">
            <v>Cont/Comp Lids</v>
          </cell>
        </row>
        <row r="1627">
          <cell r="D1627" t="str">
            <v>545020.0</v>
          </cell>
          <cell r="E1627" t="str">
            <v>Cont/Comp Paint</v>
          </cell>
        </row>
        <row r="1628">
          <cell r="D1628" t="str">
            <v>545025.0</v>
          </cell>
          <cell r="E1628" t="str">
            <v>Cont/Comp Steel</v>
          </cell>
        </row>
        <row r="1629">
          <cell r="D1629" t="str">
            <v>545030.0</v>
          </cell>
          <cell r="E1629" t="str">
            <v>Cont/Comp Casters/Wheeels</v>
          </cell>
        </row>
        <row r="1630">
          <cell r="D1630" t="str">
            <v>545035.0</v>
          </cell>
          <cell r="E1630" t="str">
            <v>Cont/Comp Supplies</v>
          </cell>
        </row>
        <row r="1631">
          <cell r="D1631" t="str">
            <v>545040.0</v>
          </cell>
          <cell r="E1631" t="str">
            <v>Cont/Comp O/S Repairs</v>
          </cell>
        </row>
        <row r="1632">
          <cell r="D1632" t="str">
            <v>545050.0</v>
          </cell>
          <cell r="E1632" t="str">
            <v>Cont/Comp Equip Rental</v>
          </cell>
        </row>
        <row r="1633">
          <cell r="D1633" t="str">
            <v>500010.0</v>
          </cell>
          <cell r="E1633" t="str">
            <v>Drivers</v>
          </cell>
        </row>
        <row r="1634">
          <cell r="D1634" t="str">
            <v>500030.0</v>
          </cell>
          <cell r="E1634" t="str">
            <v>Operators</v>
          </cell>
        </row>
        <row r="1635">
          <cell r="D1635" t="str">
            <v>500030.10</v>
          </cell>
          <cell r="E1635" t="str">
            <v>Operators Straight Time</v>
          </cell>
        </row>
        <row r="1636">
          <cell r="D1636" t="str">
            <v>500030.11</v>
          </cell>
          <cell r="E1636" t="str">
            <v>Operators Overtime</v>
          </cell>
        </row>
        <row r="1637">
          <cell r="D1637" t="str">
            <v>500040.0</v>
          </cell>
          <cell r="E1637" t="str">
            <v>Secondary</v>
          </cell>
        </row>
        <row r="1638">
          <cell r="D1638" t="str">
            <v>500040.10</v>
          </cell>
          <cell r="E1638" t="str">
            <v>Secondary Straight Time</v>
          </cell>
        </row>
        <row r="1639">
          <cell r="D1639" t="str">
            <v>500040.11</v>
          </cell>
          <cell r="E1639" t="str">
            <v>Secondary Overtime</v>
          </cell>
        </row>
        <row r="1640">
          <cell r="D1640" t="str">
            <v>500055.0</v>
          </cell>
          <cell r="E1640" t="str">
            <v>Temporary Labor</v>
          </cell>
        </row>
        <row r="1641">
          <cell r="D1641" t="str">
            <v>500060.0</v>
          </cell>
          <cell r="E1641" t="str">
            <v>Bonus Pay Non-Corp - Oper Labo</v>
          </cell>
        </row>
        <row r="1642">
          <cell r="D1642" t="str">
            <v>500061.0</v>
          </cell>
          <cell r="E1642" t="str">
            <v>Bonus Pay Corp - Oper Labor</v>
          </cell>
        </row>
        <row r="1643">
          <cell r="D1643" t="str">
            <v>500170.0</v>
          </cell>
          <cell r="E1643" t="str">
            <v>Payroll Taxes - Oper Labor</v>
          </cell>
        </row>
        <row r="1644">
          <cell r="D1644" t="str">
            <v>500172.0</v>
          </cell>
          <cell r="E1644" t="str">
            <v>Personal Time - Oper Labor</v>
          </cell>
        </row>
        <row r="1645">
          <cell r="D1645" t="str">
            <v>500173.0</v>
          </cell>
          <cell r="E1645" t="str">
            <v>Holiday Pay - Oper Labor</v>
          </cell>
        </row>
        <row r="1646">
          <cell r="D1646" t="str">
            <v>500174.0</v>
          </cell>
          <cell r="E1646" t="str">
            <v>Vacation/Sick - Oper Labor</v>
          </cell>
        </row>
        <row r="1647">
          <cell r="D1647" t="str">
            <v>500175.0</v>
          </cell>
          <cell r="E1647" t="str">
            <v>Benefits Non-Corp - Oper Labor</v>
          </cell>
        </row>
        <row r="1648">
          <cell r="D1648" t="str">
            <v>500176.0</v>
          </cell>
          <cell r="E1648" t="str">
            <v>Benefits Corp - Oper Labor</v>
          </cell>
        </row>
        <row r="1649">
          <cell r="D1649" t="str">
            <v>500186.0</v>
          </cell>
          <cell r="E1649" t="str">
            <v>Union Dues - Oper Labor</v>
          </cell>
        </row>
        <row r="1650">
          <cell r="D1650" t="str">
            <v>500188.0</v>
          </cell>
          <cell r="E1650" t="str">
            <v>Uniforms &amp; Safety - Oper Labor</v>
          </cell>
        </row>
        <row r="1651">
          <cell r="D1651" t="str">
            <v>500998.0</v>
          </cell>
          <cell r="E1651" t="str">
            <v>Oper Labor Alloc-In</v>
          </cell>
        </row>
        <row r="1652">
          <cell r="D1652" t="str">
            <v>500999.0</v>
          </cell>
          <cell r="E1652" t="str">
            <v>Oper Labor Alloc-Out</v>
          </cell>
        </row>
        <row r="1653">
          <cell r="D1653" t="str">
            <v>600020.0</v>
          </cell>
          <cell r="E1653" t="str">
            <v>Depr-Cont/Comp</v>
          </cell>
        </row>
        <row r="1654">
          <cell r="D1654" t="str">
            <v>90500.0</v>
          </cell>
          <cell r="E1654" t="str">
            <v>IG-Rate Inc Rev</v>
          </cell>
        </row>
        <row r="1655">
          <cell r="D1655" t="str">
            <v>90510.0</v>
          </cell>
          <cell r="E1655" t="str">
            <v>IG-Commodity Price Rev</v>
          </cell>
        </row>
        <row r="1656">
          <cell r="D1656" t="str">
            <v>90560.0</v>
          </cell>
          <cell r="E1656" t="str">
            <v>IG-Volume Rev</v>
          </cell>
        </row>
        <row r="1657">
          <cell r="D1657" t="str">
            <v>90562.0</v>
          </cell>
          <cell r="E1657" t="str">
            <v>IG-Tuckin Acq Rev</v>
          </cell>
        </row>
        <row r="1658">
          <cell r="D1658" t="str">
            <v>90564.0</v>
          </cell>
          <cell r="E1658" t="str">
            <v>IG-Stand Alone Acq Rev</v>
          </cell>
        </row>
        <row r="1659">
          <cell r="D1659" t="str">
            <v>90566.0</v>
          </cell>
          <cell r="E1659" t="str">
            <v>IG-Other Rev</v>
          </cell>
        </row>
        <row r="1660">
          <cell r="D1660" t="str">
            <v>90568.0</v>
          </cell>
          <cell r="E1660" t="str">
            <v>IG-Taxes</v>
          </cell>
        </row>
        <row r="1661">
          <cell r="D1661" t="str">
            <v>500030.5</v>
          </cell>
          <cell r="E1661" t="str">
            <v>Operators Incentive Pay</v>
          </cell>
        </row>
        <row r="1662">
          <cell r="D1662" t="str">
            <v>500030.20</v>
          </cell>
          <cell r="E1662" t="str">
            <v>Operators Auto Allowance</v>
          </cell>
        </row>
        <row r="1663">
          <cell r="D1663" t="str">
            <v>500040.5</v>
          </cell>
          <cell r="E1663" t="str">
            <v>Secondary Incentive Pay</v>
          </cell>
        </row>
        <row r="1664">
          <cell r="D1664" t="str">
            <v>500040.20</v>
          </cell>
          <cell r="E1664" t="str">
            <v>Secondary Auto Allowance</v>
          </cell>
        </row>
        <row r="1665">
          <cell r="D1665" t="str">
            <v>500172.1</v>
          </cell>
          <cell r="E1665" t="str">
            <v>Personal Time - PR</v>
          </cell>
        </row>
        <row r="1666">
          <cell r="D1666" t="str">
            <v>500174.1</v>
          </cell>
          <cell r="E1666" t="str">
            <v>Vacation/Sick - PR</v>
          </cell>
        </row>
        <row r="1667">
          <cell r="D1667" t="str">
            <v>500177.0</v>
          </cell>
          <cell r="E1667" t="str">
            <v>Employer 401k - Oper Labor</v>
          </cell>
        </row>
        <row r="1668">
          <cell r="D1668" t="str">
            <v>540014.0</v>
          </cell>
          <cell r="E1668" t="str">
            <v>Purchase Discounts</v>
          </cell>
        </row>
        <row r="1669">
          <cell r="D1669" t="str">
            <v>510010.0</v>
          </cell>
          <cell r="E1669" t="str">
            <v>Mgr/Supervision</v>
          </cell>
        </row>
        <row r="1670">
          <cell r="D1670" t="str">
            <v>510010.10</v>
          </cell>
          <cell r="E1670" t="str">
            <v>Oper Supervision Straight Time</v>
          </cell>
        </row>
        <row r="1671">
          <cell r="D1671" t="str">
            <v>510010.11</v>
          </cell>
          <cell r="E1671" t="str">
            <v>Oper Supervision Overtime</v>
          </cell>
        </row>
        <row r="1672">
          <cell r="D1672" t="str">
            <v>510020.0</v>
          </cell>
          <cell r="E1672" t="str">
            <v>Dispatchers</v>
          </cell>
        </row>
        <row r="1673">
          <cell r="D1673" t="str">
            <v>510020.10</v>
          </cell>
          <cell r="E1673" t="str">
            <v>Dispatchers Straight Time</v>
          </cell>
        </row>
        <row r="1674">
          <cell r="D1674" t="str">
            <v>510020.11</v>
          </cell>
          <cell r="E1674" t="str">
            <v>Dispatchers Overtime</v>
          </cell>
        </row>
        <row r="1675">
          <cell r="D1675" t="str">
            <v>510030.0</v>
          </cell>
          <cell r="E1675" t="str">
            <v>Operations Support</v>
          </cell>
        </row>
        <row r="1676">
          <cell r="D1676" t="str">
            <v>510030.10</v>
          </cell>
          <cell r="E1676" t="str">
            <v>Oper Support Straight Time</v>
          </cell>
        </row>
        <row r="1677">
          <cell r="D1677" t="str">
            <v>510030.11</v>
          </cell>
          <cell r="E1677" t="str">
            <v>Oper Support Overtime</v>
          </cell>
        </row>
        <row r="1678">
          <cell r="D1678" t="str">
            <v>510055.0</v>
          </cell>
          <cell r="E1678" t="str">
            <v>Temporary Supvisory Labor</v>
          </cell>
        </row>
        <row r="1679">
          <cell r="D1679" t="str">
            <v>510060.0</v>
          </cell>
          <cell r="E1679" t="str">
            <v>Bonus Pay Non-Corp - Sup Labor</v>
          </cell>
        </row>
        <row r="1680">
          <cell r="D1680" t="str">
            <v>510061.0</v>
          </cell>
          <cell r="E1680" t="str">
            <v>Bonus Pay Corp - Sup Labor</v>
          </cell>
        </row>
        <row r="1681">
          <cell r="D1681" t="str">
            <v>510170.0</v>
          </cell>
          <cell r="E1681" t="str">
            <v>Payroll Taxes - Sup Labor</v>
          </cell>
        </row>
        <row r="1682">
          <cell r="D1682" t="str">
            <v>510172.0</v>
          </cell>
          <cell r="E1682" t="str">
            <v>Personal Time - Sup Labor</v>
          </cell>
        </row>
        <row r="1683">
          <cell r="D1683" t="str">
            <v>510173.0</v>
          </cell>
          <cell r="E1683" t="str">
            <v>Holiday Pay - Sup Labor</v>
          </cell>
        </row>
        <row r="1684">
          <cell r="D1684" t="str">
            <v>510174.0</v>
          </cell>
          <cell r="E1684" t="str">
            <v>Vacation/Sick - Sup Labor</v>
          </cell>
        </row>
        <row r="1685">
          <cell r="D1685" t="str">
            <v>510175.0</v>
          </cell>
          <cell r="E1685" t="str">
            <v>Benefits Non-Corp - Sup Labor</v>
          </cell>
        </row>
        <row r="1686">
          <cell r="D1686" t="str">
            <v>510176.0</v>
          </cell>
          <cell r="E1686" t="str">
            <v>Benefits Corp - Sup Labor</v>
          </cell>
        </row>
        <row r="1687">
          <cell r="D1687" t="str">
            <v>510186.0</v>
          </cell>
          <cell r="E1687" t="str">
            <v>Union Dues - Sup Labor</v>
          </cell>
        </row>
        <row r="1688">
          <cell r="D1688" t="str">
            <v>510188.0</v>
          </cell>
          <cell r="E1688" t="str">
            <v>Uniforms &amp; Safety - Sup Labor</v>
          </cell>
        </row>
        <row r="1689">
          <cell r="D1689" t="str">
            <v>510998.0</v>
          </cell>
          <cell r="E1689" t="str">
            <v>Ops Supv Alloc-In</v>
          </cell>
        </row>
        <row r="1690">
          <cell r="D1690" t="str">
            <v>510998.740</v>
          </cell>
          <cell r="E1690" t="str">
            <v>Ops Supv Alloc-In (740 AU)</v>
          </cell>
        </row>
        <row r="1691">
          <cell r="D1691" t="str">
            <v>510998.741</v>
          </cell>
          <cell r="E1691" t="str">
            <v>Ops Supv Alloc-In (741 AU)</v>
          </cell>
        </row>
        <row r="1692">
          <cell r="D1692" t="str">
            <v>510998.742</v>
          </cell>
          <cell r="E1692" t="str">
            <v>Ops Supv Alloc-In (742 AU)</v>
          </cell>
        </row>
        <row r="1693">
          <cell r="D1693" t="str">
            <v>510998.743</v>
          </cell>
          <cell r="E1693" t="str">
            <v>Ops Supv Alloc-In (743 AU)</v>
          </cell>
        </row>
        <row r="1694">
          <cell r="D1694" t="str">
            <v>510998.744</v>
          </cell>
          <cell r="E1694" t="str">
            <v>Ops Supv Alloc-In (744 AU)</v>
          </cell>
        </row>
        <row r="1695">
          <cell r="D1695" t="str">
            <v>510998.745</v>
          </cell>
          <cell r="E1695" t="str">
            <v>Ops Supv Alloc-In (745 AU)</v>
          </cell>
        </row>
        <row r="1696">
          <cell r="D1696" t="str">
            <v>510999.0</v>
          </cell>
          <cell r="E1696" t="str">
            <v>Ops Supv Alloc-Out</v>
          </cell>
        </row>
        <row r="1697">
          <cell r="D1697" t="str">
            <v>510010.20</v>
          </cell>
          <cell r="E1697" t="str">
            <v>Oper Supervision Auto Allow</v>
          </cell>
        </row>
        <row r="1698">
          <cell r="D1698" t="str">
            <v>510020.20</v>
          </cell>
          <cell r="E1698" t="str">
            <v>Dispatchers Auto Allowance</v>
          </cell>
        </row>
        <row r="1699">
          <cell r="D1699" t="str">
            <v>510010.5</v>
          </cell>
          <cell r="E1699" t="str">
            <v>Oper Supervision Incentive Pay</v>
          </cell>
        </row>
        <row r="1700">
          <cell r="D1700" t="str">
            <v>510020.5</v>
          </cell>
          <cell r="E1700" t="str">
            <v>Dispatchers Incentive Pay</v>
          </cell>
        </row>
        <row r="1701">
          <cell r="D1701" t="str">
            <v>510172.1</v>
          </cell>
          <cell r="E1701" t="str">
            <v>Personal Time - PR.</v>
          </cell>
        </row>
        <row r="1702">
          <cell r="D1702" t="str">
            <v>510174.1</v>
          </cell>
          <cell r="E1702" t="str">
            <v>Vacation/Sick - PR.</v>
          </cell>
        </row>
        <row r="1703">
          <cell r="D1703" t="str">
            <v>510177.0</v>
          </cell>
          <cell r="E1703" t="str">
            <v>Employer 401k - Sup Labor</v>
          </cell>
        </row>
        <row r="1704">
          <cell r="D1704" t="str">
            <v>570000.0</v>
          </cell>
          <cell r="E1704" t="str">
            <v>Fac Maint-Parts &amp; Supplies</v>
          </cell>
        </row>
        <row r="1705">
          <cell r="D1705" t="str">
            <v>570005.0</v>
          </cell>
          <cell r="E1705" t="str">
            <v>Fac Maint-O/S Repair</v>
          </cell>
        </row>
        <row r="1706">
          <cell r="D1706" t="str">
            <v>570010.0</v>
          </cell>
          <cell r="E1706" t="str">
            <v>Security</v>
          </cell>
        </row>
        <row r="1707">
          <cell r="D1707" t="str">
            <v>570020.0</v>
          </cell>
          <cell r="E1707" t="str">
            <v>Lease/Rent</v>
          </cell>
        </row>
        <row r="1708">
          <cell r="D1708" t="str">
            <v>570030.0</v>
          </cell>
          <cell r="E1708" t="str">
            <v>Utilities</v>
          </cell>
        </row>
        <row r="1709">
          <cell r="D1709" t="str">
            <v>570040.0</v>
          </cell>
          <cell r="E1709" t="str">
            <v>Property Taxes</v>
          </cell>
        </row>
        <row r="1710">
          <cell r="D1710" t="str">
            <v>570050.0</v>
          </cell>
          <cell r="E1710" t="str">
            <v>Scale Repairs</v>
          </cell>
        </row>
        <row r="1711">
          <cell r="D1711" t="str">
            <v>570090.0</v>
          </cell>
          <cell r="E1711" t="str">
            <v>Miscellaneous Exp</v>
          </cell>
        </row>
        <row r="1712">
          <cell r="D1712" t="str">
            <v>570998.0</v>
          </cell>
          <cell r="E1712" t="str">
            <v>Facility Alloc-In</v>
          </cell>
        </row>
        <row r="1713">
          <cell r="D1713" t="str">
            <v>570998.760</v>
          </cell>
          <cell r="E1713" t="str">
            <v>Facility Alloc-In (760 AU)</v>
          </cell>
        </row>
        <row r="1714">
          <cell r="D1714" t="str">
            <v>570998.761</v>
          </cell>
          <cell r="E1714" t="str">
            <v>Facility Alloc-In (761 AU)</v>
          </cell>
        </row>
        <row r="1715">
          <cell r="D1715" t="str">
            <v>570998.762</v>
          </cell>
          <cell r="E1715" t="str">
            <v>Facility Alloc-In (762 AU)</v>
          </cell>
        </row>
        <row r="1716">
          <cell r="D1716" t="str">
            <v>570998.763</v>
          </cell>
          <cell r="E1716" t="str">
            <v>Facility Alloc-In (763 AU)</v>
          </cell>
        </row>
        <row r="1717">
          <cell r="D1717" t="str">
            <v>570998.764</v>
          </cell>
          <cell r="E1717" t="str">
            <v>Facility Alloc-In (764 AU)</v>
          </cell>
        </row>
        <row r="1718">
          <cell r="D1718" t="str">
            <v>570998.765</v>
          </cell>
          <cell r="E1718" t="str">
            <v>Facility Alloc-In (765 AU)</v>
          </cell>
        </row>
        <row r="1719">
          <cell r="D1719" t="str">
            <v>570998.766</v>
          </cell>
          <cell r="E1719" t="str">
            <v>Facility Alloc-In (766 AU)</v>
          </cell>
        </row>
        <row r="1720">
          <cell r="D1720" t="str">
            <v>570999.0</v>
          </cell>
          <cell r="E1720" t="str">
            <v>Facility Alloc-Out</v>
          </cell>
        </row>
        <row r="1721">
          <cell r="D1721" t="str">
            <v>711998.0</v>
          </cell>
          <cell r="E1721" t="str">
            <v>Sales &amp; Mkting - Allocation In</v>
          </cell>
        </row>
        <row r="1722">
          <cell r="D1722" t="str">
            <v>711999.0</v>
          </cell>
          <cell r="E1722" t="str">
            <v>Sales &amp; Mkting-Allocation Out</v>
          </cell>
        </row>
        <row r="1723">
          <cell r="D1723" t="str">
            <v>755998.0</v>
          </cell>
          <cell r="E1723" t="str">
            <v>G&amp;A Alloc-In</v>
          </cell>
        </row>
        <row r="1724">
          <cell r="D1724" t="str">
            <v>755999.0</v>
          </cell>
          <cell r="E1724" t="str">
            <v>G&amp;A Alloc-Out</v>
          </cell>
        </row>
        <row r="1725">
          <cell r="D1725" t="str">
            <v>530010.0</v>
          </cell>
          <cell r="E1725" t="str">
            <v>Fuel</v>
          </cell>
        </row>
        <row r="1726">
          <cell r="D1726" t="str">
            <v>530015.0</v>
          </cell>
          <cell r="E1726" t="str">
            <v>Oil/Lubricants</v>
          </cell>
        </row>
        <row r="1727">
          <cell r="D1727" t="str">
            <v>530030.0</v>
          </cell>
          <cell r="E1727" t="str">
            <v>Truck/Equip Licenses</v>
          </cell>
        </row>
        <row r="1728">
          <cell r="D1728" t="str">
            <v>530050.0</v>
          </cell>
          <cell r="E1728" t="str">
            <v>Tolls</v>
          </cell>
        </row>
        <row r="1729">
          <cell r="D1729" t="str">
            <v>530060.0</v>
          </cell>
          <cell r="E1729" t="str">
            <v>Equip Rental-3rd Party</v>
          </cell>
        </row>
        <row r="1730">
          <cell r="D1730" t="str">
            <v>530061.0</v>
          </cell>
          <cell r="E1730" t="str">
            <v>Equip Rental-Interco</v>
          </cell>
        </row>
        <row r="1731">
          <cell r="D1731" t="str">
            <v>530070.0</v>
          </cell>
          <cell r="E1731" t="str">
            <v>Operating Taxes</v>
          </cell>
        </row>
        <row r="1732">
          <cell r="D1732" t="str">
            <v>530095.0</v>
          </cell>
          <cell r="E1732" t="str">
            <v>Other Equipment Legacy</v>
          </cell>
        </row>
        <row r="1733">
          <cell r="D1733" t="str">
            <v>530998.0</v>
          </cell>
          <cell r="E1733" t="str">
            <v>Operating Alloc-In</v>
          </cell>
        </row>
        <row r="1734">
          <cell r="D1734" t="str">
            <v>530998.700</v>
          </cell>
          <cell r="E1734" t="str">
            <v>Operating Alloc-In (700 AU)</v>
          </cell>
        </row>
        <row r="1735">
          <cell r="D1735" t="str">
            <v>530998.701</v>
          </cell>
          <cell r="E1735" t="str">
            <v>Operating Alloc-In (701 AU)</v>
          </cell>
        </row>
        <row r="1736">
          <cell r="D1736" t="str">
            <v>530998.702</v>
          </cell>
          <cell r="E1736" t="str">
            <v>Operating Alloc-In (702 AU)</v>
          </cell>
        </row>
        <row r="1737">
          <cell r="D1737" t="str">
            <v>530998.703</v>
          </cell>
          <cell r="E1737" t="str">
            <v>Operating Alloc-In (710 AU)</v>
          </cell>
        </row>
        <row r="1738">
          <cell r="D1738" t="str">
            <v>530998.704</v>
          </cell>
          <cell r="E1738" t="str">
            <v>Operating Alloc-In (711 AU)</v>
          </cell>
        </row>
        <row r="1739">
          <cell r="D1739" t="str">
            <v>530998.705</v>
          </cell>
          <cell r="E1739" t="str">
            <v>Operating Alloc-In (705 AU)</v>
          </cell>
        </row>
        <row r="1740">
          <cell r="D1740" t="str">
            <v>530998.706</v>
          </cell>
          <cell r="E1740" t="str">
            <v>Operating Alloc-In (706 AU)</v>
          </cell>
        </row>
        <row r="1741">
          <cell r="D1741" t="str">
            <v>530998.707</v>
          </cell>
          <cell r="E1741" t="str">
            <v>Operating Alloc-In (707 AU)</v>
          </cell>
        </row>
        <row r="1742">
          <cell r="D1742" t="str">
            <v>530998.710</v>
          </cell>
          <cell r="E1742" t="str">
            <v>Operating Alloc-In (710  AU)</v>
          </cell>
        </row>
        <row r="1743">
          <cell r="D1743" t="str">
            <v>530998.711</v>
          </cell>
          <cell r="E1743" t="str">
            <v>Operating Alloc-In (711  AU)</v>
          </cell>
        </row>
        <row r="1744">
          <cell r="D1744" t="str">
            <v>530998.712</v>
          </cell>
          <cell r="E1744" t="str">
            <v>Operating Alloc-In (740 AU)</v>
          </cell>
        </row>
        <row r="1745">
          <cell r="D1745" t="str">
            <v>530998.713</v>
          </cell>
          <cell r="E1745" t="str">
            <v>Operating Alloc-In (741 AU)</v>
          </cell>
        </row>
        <row r="1746">
          <cell r="D1746" t="str">
            <v>530998.714</v>
          </cell>
          <cell r="E1746" t="str">
            <v>Operating Alloc-In (741  AU)</v>
          </cell>
        </row>
        <row r="1747">
          <cell r="D1747" t="str">
            <v>530998.715</v>
          </cell>
          <cell r="E1747" t="str">
            <v>Operating Alloc-In (714 AU)</v>
          </cell>
        </row>
        <row r="1748">
          <cell r="D1748" t="str">
            <v>530998.740</v>
          </cell>
          <cell r="E1748" t="str">
            <v>Operating Alloc-In (740  AU)</v>
          </cell>
        </row>
        <row r="1749">
          <cell r="D1749" t="str">
            <v>530998.741</v>
          </cell>
          <cell r="E1749" t="str">
            <v>Operating Alloc-In ( 741  AU)</v>
          </cell>
        </row>
        <row r="1750">
          <cell r="D1750" t="str">
            <v>530998.742</v>
          </cell>
          <cell r="E1750" t="str">
            <v>Operating Alloc-In (742 AU)</v>
          </cell>
        </row>
        <row r="1751">
          <cell r="D1751" t="str">
            <v>530998.743</v>
          </cell>
          <cell r="E1751" t="str">
            <v>Operating Alloc-In (743 AU)</v>
          </cell>
        </row>
        <row r="1752">
          <cell r="D1752" t="str">
            <v>530998.744</v>
          </cell>
          <cell r="E1752" t="str">
            <v>Operating Alloc-In (744 AU)</v>
          </cell>
        </row>
        <row r="1753">
          <cell r="D1753" t="str">
            <v>530998.745</v>
          </cell>
          <cell r="E1753" t="str">
            <v>Operating Alloc-In (745 AU)</v>
          </cell>
        </row>
        <row r="1754">
          <cell r="D1754" t="str">
            <v>530998.746</v>
          </cell>
          <cell r="E1754" t="str">
            <v>Operating Alloc-In (746 AU)</v>
          </cell>
        </row>
        <row r="1755">
          <cell r="D1755" t="str">
            <v>530998.760</v>
          </cell>
          <cell r="E1755" t="str">
            <v>Operating Alloc-In (760 AU)</v>
          </cell>
        </row>
        <row r="1756">
          <cell r="D1756" t="str">
            <v>530998.764</v>
          </cell>
          <cell r="E1756" t="str">
            <v>Operating Alloc-In (764 AU)</v>
          </cell>
        </row>
        <row r="1757">
          <cell r="D1757" t="str">
            <v>530998.765</v>
          </cell>
          <cell r="E1757" t="str">
            <v>Operating Alloc-In (765 AU)</v>
          </cell>
        </row>
        <row r="1758">
          <cell r="D1758" t="str">
            <v>530998.766</v>
          </cell>
          <cell r="E1758" t="str">
            <v>Operating Alloc-In (766 AU)</v>
          </cell>
        </row>
        <row r="1759">
          <cell r="D1759" t="str">
            <v>530999.0</v>
          </cell>
          <cell r="E1759" t="str">
            <v>Operating Alloc-Out</v>
          </cell>
        </row>
        <row r="1760">
          <cell r="D1760" t="str">
            <v>540010.0</v>
          </cell>
          <cell r="E1760" t="str">
            <v>Parts &amp; Matls</v>
          </cell>
        </row>
        <row r="1761">
          <cell r="D1761" t="str">
            <v>540020.0</v>
          </cell>
          <cell r="E1761" t="str">
            <v>Supplies</v>
          </cell>
        </row>
        <row r="1762">
          <cell r="D1762" t="str">
            <v>540030.0</v>
          </cell>
          <cell r="E1762" t="str">
            <v>Tires/Wheels</v>
          </cell>
        </row>
        <row r="1763">
          <cell r="D1763" t="str">
            <v>540040.0</v>
          </cell>
          <cell r="E1763" t="str">
            <v>O/S Repair-Coll Equip</v>
          </cell>
        </row>
        <row r="1764">
          <cell r="D1764" t="str">
            <v>540050.0</v>
          </cell>
          <cell r="E1764" t="str">
            <v>Towing</v>
          </cell>
        </row>
        <row r="1765">
          <cell r="D1765" t="str">
            <v>540060.0</v>
          </cell>
          <cell r="E1765" t="str">
            <v>O/S Repair-Heavy Equip</v>
          </cell>
        </row>
        <row r="1766">
          <cell r="D1766" t="str">
            <v>540070.0</v>
          </cell>
          <cell r="E1766" t="str">
            <v>O/S Repair-Proc Equip</v>
          </cell>
        </row>
        <row r="1767">
          <cell r="D1767" t="str">
            <v>540090.0</v>
          </cell>
          <cell r="E1767" t="str">
            <v>Truck &amp; Equip Washing</v>
          </cell>
        </row>
        <row r="1768">
          <cell r="D1768" t="str">
            <v>540095.0</v>
          </cell>
          <cell r="E1768" t="str">
            <v>Other Maintenance Legacy</v>
          </cell>
        </row>
        <row r="1769">
          <cell r="D1769" t="str">
            <v>540997.0</v>
          </cell>
          <cell r="E1769" t="str">
            <v>TShop Labor Alloc-In.</v>
          </cell>
        </row>
        <row r="1770">
          <cell r="D1770" t="str">
            <v>540997.700</v>
          </cell>
          <cell r="E1770" t="str">
            <v>TShop Labor Alloc-In(700 AU)</v>
          </cell>
        </row>
        <row r="1771">
          <cell r="D1771" t="str">
            <v>540997.701</v>
          </cell>
          <cell r="E1771" t="str">
            <v>TShop Labor Alloc-In(701 AU)</v>
          </cell>
        </row>
        <row r="1772">
          <cell r="D1772" t="str">
            <v>540997.702</v>
          </cell>
          <cell r="E1772" t="str">
            <v>TShop Labor Alloc-In(702 AU)</v>
          </cell>
        </row>
        <row r="1773">
          <cell r="D1773" t="str">
            <v>540997.703</v>
          </cell>
          <cell r="E1773" t="str">
            <v>TShop Labor Alloc-In(703 AU)</v>
          </cell>
        </row>
        <row r="1774">
          <cell r="D1774" t="str">
            <v>540997.704</v>
          </cell>
          <cell r="E1774" t="str">
            <v>TShop Labor Alloc-In(704 AU)</v>
          </cell>
        </row>
        <row r="1775">
          <cell r="D1775" t="str">
            <v>540997.705</v>
          </cell>
          <cell r="E1775" t="str">
            <v>TShop Labor Alloc-In(705 AU)</v>
          </cell>
        </row>
        <row r="1776">
          <cell r="D1776" t="str">
            <v>540997.706</v>
          </cell>
          <cell r="E1776" t="str">
            <v>TShop Labor Alloc-In(706 AU)</v>
          </cell>
        </row>
        <row r="1777">
          <cell r="D1777" t="str">
            <v>540997.707</v>
          </cell>
          <cell r="E1777" t="str">
            <v>TShop Labor Alloc-In(707 AU)</v>
          </cell>
        </row>
        <row r="1778">
          <cell r="D1778" t="str">
            <v>540998.0</v>
          </cell>
          <cell r="E1778" t="str">
            <v>Trk/Equip Expense Alloc-In</v>
          </cell>
        </row>
        <row r="1779">
          <cell r="D1779" t="str">
            <v>540998.700</v>
          </cell>
          <cell r="E1779" t="str">
            <v>Trk/Equip Exp Alloc-In(700 AU)</v>
          </cell>
        </row>
        <row r="1780">
          <cell r="D1780" t="str">
            <v>540998.701</v>
          </cell>
          <cell r="E1780" t="str">
            <v>Trk/Equip Exp Alloc-In(701 AU)</v>
          </cell>
        </row>
        <row r="1781">
          <cell r="D1781" t="str">
            <v>540998.702</v>
          </cell>
          <cell r="E1781" t="str">
            <v>Trk/Equip Exp Alloc-In(702 AU)</v>
          </cell>
        </row>
        <row r="1782">
          <cell r="D1782" t="str">
            <v>540998.703</v>
          </cell>
          <cell r="E1782" t="str">
            <v>Trk/Equip Exp Alloc-In(703 AU</v>
          </cell>
        </row>
        <row r="1783">
          <cell r="D1783" t="str">
            <v>540998.704</v>
          </cell>
          <cell r="E1783" t="str">
            <v>Trk/Equip Exp Alloc-In(704 AU</v>
          </cell>
        </row>
        <row r="1784">
          <cell r="D1784" t="str">
            <v>540998.705</v>
          </cell>
          <cell r="E1784" t="str">
            <v>Trk/Equip Exp Alloc-In(705 AU</v>
          </cell>
        </row>
        <row r="1785">
          <cell r="D1785" t="str">
            <v>540998.706</v>
          </cell>
          <cell r="E1785" t="str">
            <v>Trk/Equip Exp Alloc-In(706 AU</v>
          </cell>
        </row>
        <row r="1786">
          <cell r="D1786" t="str">
            <v>540998.707</v>
          </cell>
          <cell r="E1786" t="str">
            <v>Trk/Equip Exp Alloc-In(707 AU</v>
          </cell>
        </row>
        <row r="1787">
          <cell r="D1787" t="str">
            <v>540998.710</v>
          </cell>
          <cell r="E1787" t="str">
            <v>Trk/Equip Exp Alloc-In(710 AU)</v>
          </cell>
        </row>
        <row r="1788">
          <cell r="D1788" t="str">
            <v>540998.711</v>
          </cell>
          <cell r="E1788" t="str">
            <v>Trk/Equip Exp Alloc-In(711 AU)</v>
          </cell>
        </row>
        <row r="1789">
          <cell r="D1789" t="str">
            <v>540998.712</v>
          </cell>
          <cell r="E1789" t="str">
            <v>Trk/Equip Exp Alloc-In(710  AU</v>
          </cell>
        </row>
        <row r="1790">
          <cell r="D1790" t="str">
            <v>540998.713</v>
          </cell>
          <cell r="E1790" t="str">
            <v>Trk/Equip Exp Alloc-In(713 AU</v>
          </cell>
        </row>
        <row r="1791">
          <cell r="D1791" t="str">
            <v>540998.714</v>
          </cell>
          <cell r="E1791" t="str">
            <v>Trk/Equip Exp Alloc-In(714 AU</v>
          </cell>
        </row>
        <row r="1792">
          <cell r="D1792" t="str">
            <v>540998.715</v>
          </cell>
          <cell r="E1792" t="str">
            <v>Trk/Equip Exp Alloc-In(715 AU)</v>
          </cell>
        </row>
        <row r="1793">
          <cell r="D1793" t="str">
            <v>540998.740</v>
          </cell>
          <cell r="E1793" t="str">
            <v>Trk/Equip Exp Alloc-In(740 AU)</v>
          </cell>
        </row>
        <row r="1794">
          <cell r="D1794" t="str">
            <v>540998.741</v>
          </cell>
          <cell r="E1794" t="str">
            <v>Trk/Equip Exp Alloc-In(741 AU)</v>
          </cell>
        </row>
        <row r="1795">
          <cell r="D1795" t="str">
            <v>540998.742</v>
          </cell>
          <cell r="E1795" t="str">
            <v>Trk/Equip Exp Alloc-In(742 AU)</v>
          </cell>
        </row>
        <row r="1796">
          <cell r="D1796" t="str">
            <v>540998.743</v>
          </cell>
          <cell r="E1796" t="str">
            <v>Trk/Equip Exp Alloc-In(743 AU)</v>
          </cell>
        </row>
        <row r="1797">
          <cell r="D1797" t="str">
            <v>540998.744</v>
          </cell>
          <cell r="E1797" t="str">
            <v>Trk/Equip Exp Alloc-In(744 AU)</v>
          </cell>
        </row>
        <row r="1798">
          <cell r="D1798" t="str">
            <v>540998.745</v>
          </cell>
          <cell r="E1798" t="str">
            <v>Trk/Equip Exp Alloc-In(745 AU)</v>
          </cell>
        </row>
        <row r="1799">
          <cell r="D1799" t="str">
            <v>540998.746</v>
          </cell>
          <cell r="E1799" t="str">
            <v>Trk/Equip Exp Alloc-In(746 AU)</v>
          </cell>
        </row>
        <row r="1800">
          <cell r="D1800" t="str">
            <v>540999.0</v>
          </cell>
          <cell r="E1800" t="str">
            <v>Trk/Equip Expense Alloc-Out</v>
          </cell>
        </row>
        <row r="1801">
          <cell r="D1801" t="str">
            <v>545997.712</v>
          </cell>
          <cell r="E1801" t="str">
            <v>CShop Labor Alloc-In (712 AU)</v>
          </cell>
        </row>
        <row r="1802">
          <cell r="D1802" t="str">
            <v>545997.713</v>
          </cell>
          <cell r="E1802" t="str">
            <v>CShop Labor Alloc-In (713 AU)</v>
          </cell>
        </row>
        <row r="1803">
          <cell r="D1803" t="str">
            <v>545997.714</v>
          </cell>
          <cell r="E1803" t="str">
            <v>CShop Labor Alloc-In (714 AU)</v>
          </cell>
        </row>
        <row r="1804">
          <cell r="D1804" t="str">
            <v>545997.715</v>
          </cell>
          <cell r="E1804" t="str">
            <v>CShop Labor Alloc-In (715 AU)</v>
          </cell>
        </row>
        <row r="1805">
          <cell r="D1805" t="str">
            <v>545998.712</v>
          </cell>
          <cell r="E1805" t="str">
            <v>Cont/Comp Exp Alloc-In(712 AU</v>
          </cell>
        </row>
        <row r="1806">
          <cell r="D1806" t="str">
            <v>545998.713</v>
          </cell>
          <cell r="E1806" t="str">
            <v>Cont/Comp Exp Alloc-In(713 AU)</v>
          </cell>
        </row>
        <row r="1807">
          <cell r="D1807" t="str">
            <v>545998.714</v>
          </cell>
          <cell r="E1807" t="str">
            <v>Cont/Comp Exp Alloc-In(714 AU</v>
          </cell>
        </row>
        <row r="1808">
          <cell r="D1808" t="str">
            <v>545998.715</v>
          </cell>
          <cell r="E1808" t="str">
            <v>Cont/Comp Exp Alloc-In(715 AU</v>
          </cell>
        </row>
        <row r="1809">
          <cell r="D1809" t="str">
            <v>565000.0</v>
          </cell>
          <cell r="E1809" t="str">
            <v>Corp Ins-Fixed W/C</v>
          </cell>
        </row>
        <row r="1810">
          <cell r="D1810" t="str">
            <v>565002.0</v>
          </cell>
          <cell r="E1810" t="str">
            <v>Corp Ins-Fixed AL/GL</v>
          </cell>
        </row>
        <row r="1811">
          <cell r="D1811" t="str">
            <v>565008.0</v>
          </cell>
          <cell r="E1811" t="str">
            <v>Corp Ins-Fixed Other</v>
          </cell>
        </row>
        <row r="1812">
          <cell r="D1812" t="str">
            <v>565009.0</v>
          </cell>
          <cell r="E1812" t="str">
            <v>Corp Ins-Fixed LF</v>
          </cell>
        </row>
        <row r="1813">
          <cell r="D1813" t="str">
            <v>565010.0</v>
          </cell>
          <cell r="E1813" t="str">
            <v>Corp Ins-Occur W/C</v>
          </cell>
        </row>
        <row r="1814">
          <cell r="D1814" t="str">
            <v>565012.0</v>
          </cell>
          <cell r="E1814" t="str">
            <v>Corp Ins-Occur AL/GL</v>
          </cell>
        </row>
        <row r="1815">
          <cell r="D1815" t="str">
            <v>565025.0</v>
          </cell>
          <cell r="E1815" t="str">
            <v>Corp Ins-Mgt Fee</v>
          </cell>
        </row>
        <row r="1816">
          <cell r="D1816" t="str">
            <v>565030.0</v>
          </cell>
          <cell r="E1816" t="str">
            <v>Non-Corp Ins-W/C</v>
          </cell>
        </row>
        <row r="1817">
          <cell r="D1817" t="str">
            <v>565032.0</v>
          </cell>
          <cell r="E1817" t="str">
            <v>Non-Corp Ins-AL/GL</v>
          </cell>
        </row>
        <row r="1818">
          <cell r="D1818" t="str">
            <v>565040.0</v>
          </cell>
          <cell r="E1818" t="str">
            <v>Damage-RSG Prop Non-AM</v>
          </cell>
        </row>
        <row r="1819">
          <cell r="D1819" t="str">
            <v>565041.0</v>
          </cell>
          <cell r="E1819" t="str">
            <v>Damage-RSG Prop AM</v>
          </cell>
        </row>
        <row r="1820">
          <cell r="D1820" t="str">
            <v>565042.0</v>
          </cell>
          <cell r="E1820" t="str">
            <v>Damage-3rd Party Property</v>
          </cell>
        </row>
        <row r="1821">
          <cell r="D1821" t="str">
            <v>565045.0</v>
          </cell>
          <cell r="E1821" t="str">
            <v>Surety Cost</v>
          </cell>
        </row>
        <row r="1822">
          <cell r="D1822" t="str">
            <v>565080.0</v>
          </cell>
          <cell r="E1822" t="str">
            <v>Hiring Training &amp; Safety</v>
          </cell>
        </row>
        <row r="1823">
          <cell r="D1823" t="str">
            <v>565094.0</v>
          </cell>
          <cell r="E1823" t="str">
            <v>Ins Corp Charge-Legacy</v>
          </cell>
        </row>
        <row r="1824">
          <cell r="D1824" t="str">
            <v>565095.0</v>
          </cell>
          <cell r="E1824" t="str">
            <v>Ins Non-Corp Charge-Legacy</v>
          </cell>
        </row>
        <row r="1825">
          <cell r="D1825" t="str">
            <v>565998.0</v>
          </cell>
          <cell r="E1825" t="str">
            <v>Insurance Alloc-In</v>
          </cell>
        </row>
        <row r="1826">
          <cell r="D1826" t="str">
            <v>565998.700</v>
          </cell>
          <cell r="E1826" t="str">
            <v>Insurance Alloc-In (700 AU)</v>
          </cell>
        </row>
        <row r="1827">
          <cell r="D1827" t="str">
            <v>565998.701</v>
          </cell>
          <cell r="E1827" t="str">
            <v>Insurance Alloc-In (701 AU)</v>
          </cell>
        </row>
        <row r="1828">
          <cell r="D1828" t="str">
            <v>565998.702</v>
          </cell>
          <cell r="E1828" t="str">
            <v>Insurance Alloc-In (702 AU)</v>
          </cell>
        </row>
        <row r="1829">
          <cell r="D1829" t="str">
            <v>565998.703</v>
          </cell>
          <cell r="E1829" t="str">
            <v>Insurance Alloc-In (703 AU)</v>
          </cell>
        </row>
        <row r="1830">
          <cell r="D1830" t="str">
            <v>565998.704</v>
          </cell>
          <cell r="E1830" t="str">
            <v>Insurance Alloc-In (704 AU)</v>
          </cell>
        </row>
        <row r="1831">
          <cell r="D1831" t="str">
            <v>565998.705</v>
          </cell>
          <cell r="E1831" t="str">
            <v>Insurance Alloc-In (705 AU)</v>
          </cell>
        </row>
        <row r="1832">
          <cell r="D1832" t="str">
            <v>565998.706</v>
          </cell>
          <cell r="E1832" t="str">
            <v>Insurance Alloc-In (706 AU)</v>
          </cell>
        </row>
        <row r="1833">
          <cell r="D1833" t="str">
            <v>565998.707</v>
          </cell>
          <cell r="E1833" t="str">
            <v>Insurance Alloc-In (707 AU)</v>
          </cell>
        </row>
        <row r="1834">
          <cell r="D1834" t="str">
            <v>565998.710</v>
          </cell>
          <cell r="E1834" t="str">
            <v>Insurance Alloc-In (710 AU)</v>
          </cell>
        </row>
        <row r="1835">
          <cell r="D1835" t="str">
            <v>565998.711</v>
          </cell>
          <cell r="E1835" t="str">
            <v>Insurance Alloc-In (711 AU)</v>
          </cell>
        </row>
        <row r="1836">
          <cell r="D1836" t="str">
            <v>565998.712</v>
          </cell>
          <cell r="E1836" t="str">
            <v>Insurance Alloc-In (712 AU)</v>
          </cell>
        </row>
        <row r="1837">
          <cell r="D1837" t="str">
            <v>565998.713</v>
          </cell>
          <cell r="E1837" t="str">
            <v>Insurance Alloc-In (713 AU)</v>
          </cell>
        </row>
        <row r="1838">
          <cell r="D1838" t="str">
            <v>565998.714</v>
          </cell>
          <cell r="E1838" t="str">
            <v>Insurance Alloc-In (714 AU)</v>
          </cell>
        </row>
        <row r="1839">
          <cell r="D1839" t="str">
            <v>565998.715</v>
          </cell>
          <cell r="E1839" t="str">
            <v>Insurance Alloc-In (715 AU)</v>
          </cell>
        </row>
        <row r="1840">
          <cell r="D1840" t="str">
            <v>565998.740</v>
          </cell>
          <cell r="E1840" t="str">
            <v>Insurance Alloc-In (740 AU)</v>
          </cell>
        </row>
        <row r="1841">
          <cell r="D1841" t="str">
            <v>565998.741</v>
          </cell>
          <cell r="E1841" t="str">
            <v>Insurance Alloc-In (741 AU)</v>
          </cell>
        </row>
        <row r="1842">
          <cell r="D1842" t="str">
            <v>565998.742</v>
          </cell>
          <cell r="E1842" t="str">
            <v>Insurance Alloc-In (742 AU)</v>
          </cell>
        </row>
        <row r="1843">
          <cell r="D1843" t="str">
            <v>565998.743</v>
          </cell>
          <cell r="E1843" t="str">
            <v>Insurance Alloc-In (743 AU)</v>
          </cell>
        </row>
        <row r="1844">
          <cell r="D1844" t="str">
            <v>565998.744</v>
          </cell>
          <cell r="E1844" t="str">
            <v>Insurance Alloc-In (744 AU)</v>
          </cell>
        </row>
        <row r="1845">
          <cell r="D1845" t="str">
            <v>565998.745</v>
          </cell>
          <cell r="E1845" t="str">
            <v>Insurance Alloc-In (745 AU)</v>
          </cell>
        </row>
        <row r="1846">
          <cell r="D1846" t="str">
            <v>565998.746</v>
          </cell>
          <cell r="E1846" t="str">
            <v>Insurance Alloc-In (746 AU)</v>
          </cell>
        </row>
        <row r="1847">
          <cell r="D1847" t="str">
            <v>565999.0</v>
          </cell>
          <cell r="E1847" t="str">
            <v>Insurance Alloc-Out</v>
          </cell>
        </row>
        <row r="1848">
          <cell r="D1848" t="str">
            <v>90630.0</v>
          </cell>
          <cell r="E1848" t="str">
            <v>INACTIVE-Do Not Use</v>
          </cell>
        </row>
        <row r="1849">
          <cell r="D1849" t="str">
            <v>90635.0</v>
          </cell>
          <cell r="E1849" t="str">
            <v>INACTIVE6</v>
          </cell>
        </row>
        <row r="1850">
          <cell r="D1850" t="str">
            <v>90631.0</v>
          </cell>
          <cell r="E1850" t="str">
            <v>WC-Occurrences</v>
          </cell>
        </row>
        <row r="1851">
          <cell r="D1851" t="str">
            <v>90636.0</v>
          </cell>
          <cell r="E1851" t="str">
            <v>AL/GL-Occurrences</v>
          </cell>
        </row>
        <row r="1852">
          <cell r="D1852" t="str">
            <v>87403.0</v>
          </cell>
          <cell r="E1852" t="str">
            <v>Safety Managers</v>
          </cell>
        </row>
        <row r="1853">
          <cell r="D1853" t="str">
            <v>90010.0</v>
          </cell>
          <cell r="E1853" t="str">
            <v>Fuel Gallons</v>
          </cell>
        </row>
        <row r="1854">
          <cell r="D1854" t="str">
            <v>87400.0</v>
          </cell>
          <cell r="E1854" t="str">
            <v>Ops Mgrs</v>
          </cell>
        </row>
        <row r="1855">
          <cell r="D1855" t="str">
            <v>87401.0</v>
          </cell>
          <cell r="E1855" t="str">
            <v>Ops Supv</v>
          </cell>
        </row>
        <row r="1856">
          <cell r="D1856" t="str">
            <v>87402.0</v>
          </cell>
          <cell r="E1856" t="str">
            <v>Ops Dispatch</v>
          </cell>
        </row>
        <row r="1857">
          <cell r="D1857" t="str">
            <v>87404.0</v>
          </cell>
          <cell r="E1857" t="str">
            <v>Safety Staff</v>
          </cell>
        </row>
        <row r="1858">
          <cell r="D1858" t="str">
            <v>87405.0</v>
          </cell>
          <cell r="E1858" t="str">
            <v>Supv Labor</v>
          </cell>
        </row>
        <row r="1859">
          <cell r="D1859" t="str">
            <v>87410.0</v>
          </cell>
          <cell r="E1859" t="str">
            <v>Ops Labor-LOB</v>
          </cell>
        </row>
        <row r="1860">
          <cell r="D1860" t="str">
            <v>87411.0</v>
          </cell>
          <cell r="E1860" t="str">
            <v>Operator-LOB</v>
          </cell>
        </row>
        <row r="1861">
          <cell r="D1861" t="str">
            <v>595010.0</v>
          </cell>
          <cell r="E1861" t="str">
            <v>Permit Fees</v>
          </cell>
        </row>
        <row r="1862">
          <cell r="D1862" t="str">
            <v>595015.0</v>
          </cell>
          <cell r="E1862" t="str">
            <v>Overweight Fine/Othr Penalty</v>
          </cell>
        </row>
        <row r="1863">
          <cell r="D1863" t="str">
            <v>595020.0</v>
          </cell>
          <cell r="E1863" t="str">
            <v>Operations Communications Cost</v>
          </cell>
        </row>
        <row r="1864">
          <cell r="D1864" t="str">
            <v>595025.0</v>
          </cell>
          <cell r="E1864" t="str">
            <v>Royalties</v>
          </cell>
        </row>
        <row r="1865">
          <cell r="D1865" t="str">
            <v>595030.0</v>
          </cell>
          <cell r="E1865" t="str">
            <v>Container Property Taxes</v>
          </cell>
        </row>
        <row r="1866">
          <cell r="D1866" t="str">
            <v>595080.0</v>
          </cell>
          <cell r="E1866" t="str">
            <v>Towing Non-Maintenance</v>
          </cell>
        </row>
        <row r="1867">
          <cell r="D1867" t="str">
            <v>595090.0</v>
          </cell>
          <cell r="E1867" t="str">
            <v>Other Operating Misc</v>
          </cell>
        </row>
        <row r="1868">
          <cell r="D1868" t="str">
            <v>595106.0</v>
          </cell>
          <cell r="E1868" t="str">
            <v>GOE Travel Expenses</v>
          </cell>
        </row>
        <row r="1869">
          <cell r="D1869" t="str">
            <v>595108.0</v>
          </cell>
          <cell r="E1869" t="str">
            <v>GOE Meals &amp; Entertainmnt(100%)</v>
          </cell>
        </row>
        <row r="1870">
          <cell r="D1870" t="str">
            <v>595109.0</v>
          </cell>
          <cell r="E1870" t="str">
            <v>GOE Meals &amp; Entertainment(50%)</v>
          </cell>
        </row>
        <row r="1871">
          <cell r="D1871" t="str">
            <v>595998.0</v>
          </cell>
          <cell r="E1871" t="str">
            <v>Other Operating Alloc-In</v>
          </cell>
        </row>
        <row r="1872">
          <cell r="D1872" t="str">
            <v>595998.700</v>
          </cell>
          <cell r="E1872" t="str">
            <v>Other Oper Alloc-In (700 AU)</v>
          </cell>
        </row>
        <row r="1873">
          <cell r="D1873" t="str">
            <v>595998.701</v>
          </cell>
          <cell r="E1873" t="str">
            <v>Other Oper Alloc-In (701 AU)</v>
          </cell>
        </row>
        <row r="1874">
          <cell r="D1874" t="str">
            <v>595998.702</v>
          </cell>
          <cell r="E1874" t="str">
            <v>Other Oper Alloc-In (702 AU)</v>
          </cell>
        </row>
        <row r="1875">
          <cell r="D1875" t="str">
            <v>595998.703</v>
          </cell>
          <cell r="E1875" t="str">
            <v>Other Oper Alloc-In (703 AU)</v>
          </cell>
        </row>
        <row r="1876">
          <cell r="D1876" t="str">
            <v>595998.704</v>
          </cell>
          <cell r="E1876" t="str">
            <v>Other Oper Alloc-In (704 AU)</v>
          </cell>
        </row>
        <row r="1877">
          <cell r="D1877" t="str">
            <v>595998.710</v>
          </cell>
          <cell r="E1877" t="str">
            <v>Other Oper Alloc-In (710 AU)</v>
          </cell>
        </row>
        <row r="1878">
          <cell r="D1878" t="str">
            <v>595998.711</v>
          </cell>
          <cell r="E1878" t="str">
            <v>Other Oper Alloc-In (711 AU)</v>
          </cell>
        </row>
        <row r="1879">
          <cell r="D1879" t="str">
            <v>595998.712</v>
          </cell>
          <cell r="E1879" t="str">
            <v>Other Oper Alloc-In (712 AU)</v>
          </cell>
        </row>
        <row r="1880">
          <cell r="D1880" t="str">
            <v>595998.713</v>
          </cell>
          <cell r="E1880" t="str">
            <v>Other Oper Alloc-In (713 AU)</v>
          </cell>
        </row>
        <row r="1881">
          <cell r="D1881" t="str">
            <v>595998.714</v>
          </cell>
          <cell r="E1881" t="str">
            <v>Other Oper Alloc-In (714 AU)</v>
          </cell>
        </row>
        <row r="1882">
          <cell r="D1882" t="str">
            <v>595998.740</v>
          </cell>
          <cell r="E1882" t="str">
            <v>Other Oper Alloc-In (740 AU)</v>
          </cell>
        </row>
        <row r="1883">
          <cell r="D1883" t="str">
            <v>595998.741</v>
          </cell>
          <cell r="E1883" t="str">
            <v>Other Oper Alloc-In (741 AU)</v>
          </cell>
        </row>
        <row r="1884">
          <cell r="D1884" t="str">
            <v>595998.742</v>
          </cell>
          <cell r="E1884" t="str">
            <v>Other Oper Alloc-In (742 AU)</v>
          </cell>
        </row>
        <row r="1885">
          <cell r="D1885" t="str">
            <v>595998.743</v>
          </cell>
          <cell r="E1885" t="str">
            <v>Other Oper Alloc-In (743 AU)</v>
          </cell>
        </row>
        <row r="1886">
          <cell r="D1886" t="str">
            <v>595998.744</v>
          </cell>
          <cell r="E1886" t="str">
            <v>Other Oper Alloc-In (744 AU)</v>
          </cell>
        </row>
        <row r="1887">
          <cell r="D1887" t="str">
            <v>595998.760</v>
          </cell>
          <cell r="E1887" t="str">
            <v>Other Oper Alloc-In (760 AU)</v>
          </cell>
        </row>
        <row r="1888">
          <cell r="D1888" t="str">
            <v>595998.761</v>
          </cell>
          <cell r="E1888" t="str">
            <v>Other Oper Alloc-In (761 AU)</v>
          </cell>
        </row>
        <row r="1889">
          <cell r="D1889" t="str">
            <v>595998.762</v>
          </cell>
          <cell r="E1889" t="str">
            <v>Other Oper Alloc-In (762 AU)</v>
          </cell>
        </row>
        <row r="1890">
          <cell r="D1890" t="str">
            <v>595998.763</v>
          </cell>
          <cell r="E1890" t="str">
            <v>Other Oper Alloc-In (763 AU)</v>
          </cell>
        </row>
        <row r="1891">
          <cell r="D1891" t="str">
            <v>595998.764</v>
          </cell>
          <cell r="E1891" t="str">
            <v>Other Oper Alloc-In (764 AU)</v>
          </cell>
        </row>
        <row r="1892">
          <cell r="D1892" t="str">
            <v>595999.0</v>
          </cell>
          <cell r="E1892" t="str">
            <v>Other Operating Alloc-Out</v>
          </cell>
        </row>
        <row r="1893">
          <cell r="D1893" t="str">
            <v>595040.0</v>
          </cell>
          <cell r="E1893" t="str">
            <v>State Franchise Tax</v>
          </cell>
        </row>
        <row r="1894">
          <cell r="D1894" t="str">
            <v>595998.705</v>
          </cell>
          <cell r="E1894" t="str">
            <v>Other Oper Alloc-In (705 AU)</v>
          </cell>
        </row>
        <row r="1895">
          <cell r="D1895" t="str">
            <v>595998.706</v>
          </cell>
          <cell r="E1895" t="str">
            <v>Other Oper Alloc-In (706 AU)</v>
          </cell>
        </row>
        <row r="1896">
          <cell r="D1896" t="str">
            <v>595998.707</v>
          </cell>
          <cell r="E1896" t="str">
            <v>Other Oper Alloc-In (707 AU)</v>
          </cell>
        </row>
        <row r="1897">
          <cell r="D1897" t="str">
            <v>595998.715</v>
          </cell>
          <cell r="E1897" t="str">
            <v>Other Oper Alloc-In (715 AU)</v>
          </cell>
        </row>
        <row r="1898">
          <cell r="D1898" t="str">
            <v>595998.745</v>
          </cell>
          <cell r="E1898" t="str">
            <v>Other Oper Alloc-In (745 AU)</v>
          </cell>
        </row>
        <row r="1899">
          <cell r="D1899" t="str">
            <v>595998.746</v>
          </cell>
          <cell r="E1899" t="str">
            <v>Other Oper Alloc-In (746 AU)</v>
          </cell>
        </row>
        <row r="1900">
          <cell r="D1900" t="str">
            <v>595998.765</v>
          </cell>
          <cell r="E1900" t="str">
            <v>Other Oper Alloc-In (765 AU)</v>
          </cell>
        </row>
        <row r="1901">
          <cell r="D1901" t="str">
            <v>595998.766</v>
          </cell>
          <cell r="E1901" t="str">
            <v>Other Oper Alloc-In (766 AU)</v>
          </cell>
        </row>
        <row r="1902">
          <cell r="D1902" t="str">
            <v>600000.0</v>
          </cell>
          <cell r="E1902" t="str">
            <v>Depr-Default</v>
          </cell>
        </row>
        <row r="1903">
          <cell r="D1903" t="str">
            <v>600010.0</v>
          </cell>
          <cell r="E1903" t="str">
            <v>Depr-Vehicles</v>
          </cell>
        </row>
        <row r="1904">
          <cell r="D1904" t="str">
            <v>600998.0</v>
          </cell>
          <cell r="E1904" t="str">
            <v>Depr Alloc-In</v>
          </cell>
        </row>
        <row r="1905">
          <cell r="D1905" t="str">
            <v>600998.700</v>
          </cell>
          <cell r="E1905" t="str">
            <v>Depr Alloc-In (700 AU)</v>
          </cell>
        </row>
        <row r="1906">
          <cell r="D1906" t="str">
            <v>600998.701</v>
          </cell>
          <cell r="E1906" t="str">
            <v>Depr Alloc-In (701 AU)</v>
          </cell>
        </row>
        <row r="1907">
          <cell r="D1907" t="str">
            <v>600998.702</v>
          </cell>
          <cell r="E1907" t="str">
            <v>Depr Alloc-In (702 AU)</v>
          </cell>
        </row>
        <row r="1908">
          <cell r="D1908" t="str">
            <v>600998.703</v>
          </cell>
          <cell r="E1908" t="str">
            <v>Depr Alloc-In (703 AU)</v>
          </cell>
        </row>
        <row r="1909">
          <cell r="D1909" t="str">
            <v>600998.704</v>
          </cell>
          <cell r="E1909" t="str">
            <v>Depr Alloc-In (704 AU)</v>
          </cell>
        </row>
        <row r="1910">
          <cell r="D1910" t="str">
            <v>600998.705</v>
          </cell>
          <cell r="E1910" t="str">
            <v>Depr Alloc-In (705 AU)</v>
          </cell>
        </row>
        <row r="1911">
          <cell r="D1911" t="str">
            <v>600998.706</v>
          </cell>
          <cell r="E1911" t="str">
            <v>Depr Alloc-In (706 AU)</v>
          </cell>
        </row>
        <row r="1912">
          <cell r="D1912" t="str">
            <v>600998.707</v>
          </cell>
          <cell r="E1912" t="str">
            <v>Depr Alloc-In (707 AU)</v>
          </cell>
        </row>
        <row r="1913">
          <cell r="D1913" t="str">
            <v>600998.710</v>
          </cell>
          <cell r="E1913" t="str">
            <v>Depr Alloc-In (710 AU)</v>
          </cell>
        </row>
        <row r="1914">
          <cell r="D1914" t="str">
            <v>600998.711</v>
          </cell>
          <cell r="E1914" t="str">
            <v>Depr Alloc-In (711 AU)</v>
          </cell>
        </row>
        <row r="1915">
          <cell r="D1915" t="str">
            <v>600998.712</v>
          </cell>
          <cell r="E1915" t="str">
            <v>Depr Alloc-In (712 AU)</v>
          </cell>
        </row>
        <row r="1916">
          <cell r="D1916" t="str">
            <v>600998.713</v>
          </cell>
          <cell r="E1916" t="str">
            <v>Depr Alloc-In (713 AU)</v>
          </cell>
        </row>
        <row r="1917">
          <cell r="D1917" t="str">
            <v>600998.714</v>
          </cell>
          <cell r="E1917" t="str">
            <v>Depr Alloc-In (714 AU)</v>
          </cell>
        </row>
        <row r="1918">
          <cell r="D1918" t="str">
            <v>600998.715</v>
          </cell>
          <cell r="E1918" t="str">
            <v>Depr Alloc-In (715 AU)</v>
          </cell>
        </row>
        <row r="1919">
          <cell r="D1919" t="str">
            <v>600998.740</v>
          </cell>
          <cell r="E1919" t="str">
            <v>Depr Alloc-In (740 AU)</v>
          </cell>
        </row>
        <row r="1920">
          <cell r="D1920" t="str">
            <v>600998.741</v>
          </cell>
          <cell r="E1920" t="str">
            <v>Depr Alloc-In (741 AU)</v>
          </cell>
        </row>
        <row r="1921">
          <cell r="D1921" t="str">
            <v>600998.742</v>
          </cell>
          <cell r="E1921" t="str">
            <v>Depr Alloc-In (742 AU)</v>
          </cell>
        </row>
        <row r="1922">
          <cell r="D1922" t="str">
            <v>600998.743</v>
          </cell>
          <cell r="E1922" t="str">
            <v>Depr Alloc-In (743 AU)</v>
          </cell>
        </row>
        <row r="1923">
          <cell r="D1923" t="str">
            <v>600998.744</v>
          </cell>
          <cell r="E1923" t="str">
            <v>Depr Alloc-In (744 AU)</v>
          </cell>
        </row>
        <row r="1924">
          <cell r="D1924" t="str">
            <v>600998.745</v>
          </cell>
          <cell r="E1924" t="str">
            <v>Depr Alloc-In (744  AU)</v>
          </cell>
        </row>
        <row r="1925">
          <cell r="D1925" t="str">
            <v>600998.746</v>
          </cell>
          <cell r="E1925" t="str">
            <v>Depr Alloc-In (743  AU)</v>
          </cell>
        </row>
        <row r="1926">
          <cell r="D1926" t="str">
            <v>600998.760</v>
          </cell>
          <cell r="E1926" t="str">
            <v>Depr Alloc-In (760 AU)</v>
          </cell>
        </row>
        <row r="1927">
          <cell r="D1927" t="str">
            <v>600998.761</v>
          </cell>
          <cell r="E1927" t="str">
            <v>Depr Alloc-In (761 AU)</v>
          </cell>
        </row>
        <row r="1928">
          <cell r="D1928" t="str">
            <v>600998.762</v>
          </cell>
          <cell r="E1928" t="str">
            <v>Depr Alloc-In (762 AU)</v>
          </cell>
        </row>
        <row r="1929">
          <cell r="D1929" t="str">
            <v>600998.763</v>
          </cell>
          <cell r="E1929" t="str">
            <v>Depr Alloc-In (763 AU)</v>
          </cell>
        </row>
        <row r="1930">
          <cell r="D1930" t="str">
            <v>600998.764</v>
          </cell>
          <cell r="E1930" t="str">
            <v>Depr Alloc-In (764 AU)</v>
          </cell>
        </row>
        <row r="1931">
          <cell r="D1931" t="str">
            <v>600998.765</v>
          </cell>
          <cell r="E1931" t="str">
            <v>Depr Alloc-In (765 AU)</v>
          </cell>
        </row>
        <row r="1932">
          <cell r="D1932" t="str">
            <v>600998.766</v>
          </cell>
          <cell r="E1932" t="str">
            <v>Depr Alloc-In (766 AU)</v>
          </cell>
        </row>
        <row r="1933">
          <cell r="D1933" t="str">
            <v>600999.0</v>
          </cell>
          <cell r="E1933" t="str">
            <v>Depr Alloc-Out</v>
          </cell>
        </row>
        <row r="1934">
          <cell r="D1934" t="str">
            <v>660000.0</v>
          </cell>
          <cell r="E1934" t="str">
            <v>Amort-Default</v>
          </cell>
        </row>
        <row r="1935">
          <cell r="D1935" t="str">
            <v>660010.0</v>
          </cell>
          <cell r="E1935" t="str">
            <v>Amort-Goodwill</v>
          </cell>
        </row>
        <row r="1936">
          <cell r="D1936" t="str">
            <v>660020.0</v>
          </cell>
          <cell r="E1936" t="str">
            <v>Amort-Non Competes</v>
          </cell>
        </row>
        <row r="1937">
          <cell r="D1937" t="str">
            <v>660030.0</v>
          </cell>
          <cell r="E1937" t="str">
            <v>Amort-Customer Lists</v>
          </cell>
        </row>
        <row r="1938">
          <cell r="D1938" t="str">
            <v>660080.0</v>
          </cell>
          <cell r="E1938" t="str">
            <v>Amort-Othr Intang Assets</v>
          </cell>
        </row>
        <row r="1939">
          <cell r="D1939" t="str">
            <v>660090.0</v>
          </cell>
          <cell r="E1939" t="str">
            <v>Amort-Othr Assets</v>
          </cell>
        </row>
        <row r="1940">
          <cell r="D1940" t="str">
            <v>660998.0</v>
          </cell>
          <cell r="E1940" t="str">
            <v>Amort Alloc-In</v>
          </cell>
        </row>
        <row r="1941">
          <cell r="D1941" t="str">
            <v>660999.0</v>
          </cell>
          <cell r="E1941" t="str">
            <v>Amort Alloc-Out</v>
          </cell>
        </row>
        <row r="1942">
          <cell r="D1942" t="str">
            <v>810000.0</v>
          </cell>
          <cell r="E1942" t="str">
            <v>Gain/Loss Assets-Man</v>
          </cell>
        </row>
        <row r="1943">
          <cell r="D1943" t="str">
            <v>810000.1</v>
          </cell>
          <cell r="E1943" t="str">
            <v>Gain/Loss Assets-AM</v>
          </cell>
        </row>
        <row r="1944">
          <cell r="D1944" t="str">
            <v>810000.2</v>
          </cell>
          <cell r="E1944" t="str">
            <v>Gain/Loss Assets-AM Intang</v>
          </cell>
        </row>
        <row r="1945">
          <cell r="D1945" t="str">
            <v>850020.0</v>
          </cell>
          <cell r="E1945" t="str">
            <v>Temper Impact (Bud Only)</v>
          </cell>
        </row>
        <row r="1946">
          <cell r="D1946" t="str">
            <v>90600.0</v>
          </cell>
          <cell r="E1946" t="str">
            <v>In-House Claims</v>
          </cell>
        </row>
        <row r="1947">
          <cell r="D1947" t="str">
            <v>90610.0</v>
          </cell>
          <cell r="E1947" t="str">
            <v>OSHA Payroll Hours</v>
          </cell>
        </row>
        <row r="1948">
          <cell r="D1948" t="str">
            <v>90620.0</v>
          </cell>
          <cell r="E1948" t="str">
            <v>OSHA Recordable Inj</v>
          </cell>
        </row>
        <row r="1949">
          <cell r="D1949" t="str">
            <v>850020.30</v>
          </cell>
          <cell r="E1949" t="str">
            <v>Temper Rev</v>
          </cell>
        </row>
        <row r="1950">
          <cell r="D1950" t="str">
            <v>850020.50</v>
          </cell>
          <cell r="E1950" t="str">
            <v>Temper Op Exp</v>
          </cell>
        </row>
        <row r="1951">
          <cell r="D1951" t="str">
            <v>850020.60</v>
          </cell>
          <cell r="E1951" t="str">
            <v>Temper DD&amp;A</v>
          </cell>
        </row>
        <row r="1952">
          <cell r="D1952" t="str">
            <v>850020.70</v>
          </cell>
          <cell r="E1952" t="str">
            <v>Temper SG&amp;A</v>
          </cell>
        </row>
        <row r="1953">
          <cell r="D1953" t="str">
            <v>90197.10</v>
          </cell>
          <cell r="E1953" t="str">
            <v>Vehicles Fcst New</v>
          </cell>
        </row>
        <row r="1954">
          <cell r="D1954" t="str">
            <v>90197.20</v>
          </cell>
          <cell r="E1954" t="str">
            <v>Vehicles Fcst Replace</v>
          </cell>
        </row>
        <row r="1955">
          <cell r="D1955" t="str">
            <v>90197.30</v>
          </cell>
          <cell r="E1955" t="str">
            <v>Vehicles Fcst Other</v>
          </cell>
        </row>
        <row r="1956">
          <cell r="D1956" t="str">
            <v>90198.10</v>
          </cell>
          <cell r="E1956" t="str">
            <v>Cont &amp; Comp Fcst New</v>
          </cell>
        </row>
        <row r="1957">
          <cell r="D1957" t="str">
            <v>90198.20</v>
          </cell>
          <cell r="E1957" t="str">
            <v>Cont &amp; Comp Fcst Replace</v>
          </cell>
        </row>
        <row r="1958">
          <cell r="D1958" t="str">
            <v>90198.30</v>
          </cell>
          <cell r="E1958" t="str">
            <v>Cont &amp; Comp Fcst Other</v>
          </cell>
        </row>
        <row r="1959">
          <cell r="D1959" t="str">
            <v>90199.10</v>
          </cell>
          <cell r="E1959" t="str">
            <v>Mach &amp; Equip Fcst New</v>
          </cell>
        </row>
        <row r="1960">
          <cell r="D1960" t="str">
            <v>90199.20</v>
          </cell>
          <cell r="E1960" t="str">
            <v>Mach &amp; Equip Fcst Replace</v>
          </cell>
        </row>
        <row r="1961">
          <cell r="D1961" t="str">
            <v>90199.30</v>
          </cell>
          <cell r="E1961" t="str">
            <v>Mach &amp; Equip Fcst Other</v>
          </cell>
        </row>
        <row r="1962">
          <cell r="D1962" t="str">
            <v>87420.0</v>
          </cell>
          <cell r="E1962" t="str">
            <v>Engineers</v>
          </cell>
        </row>
        <row r="1963">
          <cell r="D1963" t="str">
            <v>87412.0</v>
          </cell>
          <cell r="E1963" t="str">
            <v>Gate Personnel</v>
          </cell>
        </row>
        <row r="1964">
          <cell r="D1964" t="str">
            <v>600080.0</v>
          </cell>
          <cell r="E1964" t="str">
            <v>Depr-Furn &amp; Fixtures</v>
          </cell>
        </row>
        <row r="1965">
          <cell r="D1965" t="str">
            <v>530040.0</v>
          </cell>
          <cell r="E1965" t="str">
            <v>Bailing Wire</v>
          </cell>
        </row>
        <row r="1966">
          <cell r="D1966" t="str">
            <v>600040.0</v>
          </cell>
          <cell r="E1966" t="str">
            <v>Depr-Shop Equip</v>
          </cell>
        </row>
        <row r="1967">
          <cell r="D1967" t="str">
            <v>87108.0</v>
          </cell>
          <cell r="E1967" t="str">
            <v>Container Delivery.</v>
          </cell>
        </row>
        <row r="1968">
          <cell r="D1968" t="str">
            <v>90990.0</v>
          </cell>
          <cell r="E1968" t="str">
            <v>Coll Tns to O/S LF</v>
          </cell>
        </row>
        <row r="1969">
          <cell r="D1969" t="str">
            <v>90991.0</v>
          </cell>
          <cell r="E1969" t="str">
            <v>Coll Tns to I/C LF</v>
          </cell>
        </row>
        <row r="1970">
          <cell r="D1970" t="str">
            <v>90992.0</v>
          </cell>
          <cell r="E1970" t="str">
            <v>Coll Tns to O/S TS</v>
          </cell>
        </row>
        <row r="1971">
          <cell r="D1971" t="str">
            <v>90993.0</v>
          </cell>
          <cell r="E1971" t="str">
            <v>Coll Tns to I/C TS</v>
          </cell>
        </row>
        <row r="1972">
          <cell r="D1972" t="str">
            <v>90994.0</v>
          </cell>
          <cell r="E1972" t="str">
            <v>Coll Tns to O/S MRF</v>
          </cell>
        </row>
        <row r="1973">
          <cell r="D1973" t="str">
            <v>90995.0</v>
          </cell>
          <cell r="E1973" t="str">
            <v>Coll Tns to I/C MRF</v>
          </cell>
        </row>
        <row r="1974">
          <cell r="D1974" t="str">
            <v>600030.0</v>
          </cell>
          <cell r="E1974" t="str">
            <v>Depr-Heavy Mach &amp; Equip</v>
          </cell>
        </row>
        <row r="1975">
          <cell r="D1975" t="str">
            <v>600070.0</v>
          </cell>
          <cell r="E1975" t="str">
            <v>Depr-Bldg &amp; Imp</v>
          </cell>
        </row>
        <row r="1976">
          <cell r="D1976" t="str">
            <v>306400.0</v>
          </cell>
          <cell r="E1976" t="str">
            <v>MRF Tip Fees  O/S</v>
          </cell>
        </row>
        <row r="1977">
          <cell r="D1977" t="str">
            <v>306460.0</v>
          </cell>
          <cell r="E1977" t="str">
            <v>MRF SOM-OCC O/S</v>
          </cell>
        </row>
        <row r="1978">
          <cell r="D1978" t="str">
            <v>306461.0</v>
          </cell>
          <cell r="E1978" t="str">
            <v>MRF SOM-ONP O/S</v>
          </cell>
        </row>
        <row r="1979">
          <cell r="D1979" t="str">
            <v>306468.0</v>
          </cell>
          <cell r="E1979" t="str">
            <v>MRF SOM-Othr O/S</v>
          </cell>
        </row>
        <row r="1980">
          <cell r="D1980" t="str">
            <v>306468.20</v>
          </cell>
          <cell r="E1980" t="str">
            <v>MRF SOM-Paper O/S</v>
          </cell>
        </row>
        <row r="1981">
          <cell r="D1981" t="str">
            <v>306468.21</v>
          </cell>
          <cell r="E1981" t="str">
            <v>MRF SOM-Plastic O/S</v>
          </cell>
        </row>
        <row r="1982">
          <cell r="D1982" t="str">
            <v>306468.22</v>
          </cell>
          <cell r="E1982" t="str">
            <v>MRF SOM-Aluminum O/S</v>
          </cell>
        </row>
        <row r="1983">
          <cell r="D1983" t="str">
            <v>306468.23</v>
          </cell>
          <cell r="E1983" t="str">
            <v>MRF SOM-Tin O/S</v>
          </cell>
        </row>
        <row r="1984">
          <cell r="D1984" t="str">
            <v>306468.24</v>
          </cell>
          <cell r="E1984" t="str">
            <v>MRF SOM-Metal O/S</v>
          </cell>
        </row>
        <row r="1985">
          <cell r="D1985" t="str">
            <v>306468.25</v>
          </cell>
          <cell r="E1985" t="str">
            <v>MRF SOM-Glass O/S</v>
          </cell>
        </row>
        <row r="1986">
          <cell r="D1986" t="str">
            <v>306468.26</v>
          </cell>
          <cell r="E1986" t="str">
            <v>MRF SOM-Organics O/S</v>
          </cell>
        </row>
        <row r="1987">
          <cell r="D1987" t="str">
            <v>306468.27</v>
          </cell>
          <cell r="E1987" t="str">
            <v>MRF SOM-Other O/S</v>
          </cell>
        </row>
        <row r="1988">
          <cell r="D1988" t="str">
            <v>306469.0</v>
          </cell>
          <cell r="E1988" t="str">
            <v>MRF SOM-Legacy O/S</v>
          </cell>
        </row>
        <row r="1989">
          <cell r="D1989" t="str">
            <v>306470.0</v>
          </cell>
          <cell r="E1989" t="str">
            <v>MRF Tip Fee-OCC O/S</v>
          </cell>
        </row>
        <row r="1990">
          <cell r="D1990" t="str">
            <v>306471.0</v>
          </cell>
          <cell r="E1990" t="str">
            <v>MRF Tip Fee-ONP O/S</v>
          </cell>
        </row>
        <row r="1991">
          <cell r="D1991" t="str">
            <v>306478.0</v>
          </cell>
          <cell r="E1991" t="str">
            <v>MRF Tip Fee-Other O/S</v>
          </cell>
        </row>
        <row r="1992">
          <cell r="D1992" t="str">
            <v>306478.20</v>
          </cell>
          <cell r="E1992" t="str">
            <v>MRF Tip Fee-Paper O/S</v>
          </cell>
        </row>
        <row r="1993">
          <cell r="D1993" t="str">
            <v>306478.21</v>
          </cell>
          <cell r="E1993" t="str">
            <v>MRF Tip Fee-Plastic O/S</v>
          </cell>
        </row>
        <row r="1994">
          <cell r="D1994" t="str">
            <v>306478.22</v>
          </cell>
          <cell r="E1994" t="str">
            <v>MRF Tip Fee-Aluminum O/S</v>
          </cell>
        </row>
        <row r="1995">
          <cell r="D1995" t="str">
            <v>306478.23</v>
          </cell>
          <cell r="E1995" t="str">
            <v>MRF Tip Fee-Tin O/S</v>
          </cell>
        </row>
        <row r="1996">
          <cell r="D1996" t="str">
            <v>306478.24</v>
          </cell>
          <cell r="E1996" t="str">
            <v>MRF Tip Fee-Metal O/S</v>
          </cell>
        </row>
        <row r="1997">
          <cell r="D1997" t="str">
            <v>306478.25</v>
          </cell>
          <cell r="E1997" t="str">
            <v>MRF Tip Fee-Glass O/S</v>
          </cell>
        </row>
        <row r="1998">
          <cell r="D1998" t="str">
            <v>306478.26</v>
          </cell>
          <cell r="E1998" t="str">
            <v>MRF Tip Fee-Organics O/S</v>
          </cell>
        </row>
        <row r="1999">
          <cell r="D1999" t="str">
            <v>306478.27</v>
          </cell>
          <cell r="E1999" t="str">
            <v>MRF Tip Fee- Other O/S</v>
          </cell>
        </row>
        <row r="2000">
          <cell r="D2000" t="str">
            <v>306479.0</v>
          </cell>
          <cell r="E2000" t="str">
            <v>MRF Tip Fee-Legacy O/S</v>
          </cell>
        </row>
        <row r="2001">
          <cell r="D2001" t="str">
            <v>306490.0</v>
          </cell>
          <cell r="E2001" t="str">
            <v>MRF Fr Fee Pass Thru O/S</v>
          </cell>
        </row>
        <row r="2002">
          <cell r="D2002" t="str">
            <v>306495.0</v>
          </cell>
          <cell r="E2002" t="str">
            <v>MRF Env Fee O/S</v>
          </cell>
        </row>
        <row r="2003">
          <cell r="D2003" t="str">
            <v>306496.0</v>
          </cell>
          <cell r="E2003" t="str">
            <v>MRF Fuel Fee O/S</v>
          </cell>
        </row>
        <row r="2004">
          <cell r="D2004" t="str">
            <v>306497.0</v>
          </cell>
          <cell r="E2004" t="str">
            <v>MRF Resale-NewAssets O/S</v>
          </cell>
        </row>
        <row r="2005">
          <cell r="D2005" t="str">
            <v>306498.0</v>
          </cell>
          <cell r="E2005" t="str">
            <v>MRF Donated Services</v>
          </cell>
        </row>
        <row r="2006">
          <cell r="D2006" t="str">
            <v>306499.0</v>
          </cell>
          <cell r="E2006" t="str">
            <v>MRF Other O/S</v>
          </cell>
        </row>
        <row r="2007">
          <cell r="D2007" t="str">
            <v>316400.0</v>
          </cell>
          <cell r="E2007" t="str">
            <v>MRF Tip Fees  I/C</v>
          </cell>
        </row>
        <row r="2008">
          <cell r="D2008" t="str">
            <v>316460.0</v>
          </cell>
          <cell r="E2008" t="str">
            <v>MRF SOM-OCC I/C</v>
          </cell>
        </row>
        <row r="2009">
          <cell r="D2009" t="str">
            <v>316461.0</v>
          </cell>
          <cell r="E2009" t="str">
            <v>MRF SOM-ONP I/C</v>
          </cell>
        </row>
        <row r="2010">
          <cell r="D2010" t="str">
            <v>316468.0</v>
          </cell>
          <cell r="E2010" t="str">
            <v>MRF SOM-Other I/C</v>
          </cell>
        </row>
        <row r="2011">
          <cell r="D2011" t="str">
            <v>316468.20</v>
          </cell>
          <cell r="E2011" t="str">
            <v>MRF SOM-Paper I/C</v>
          </cell>
        </row>
        <row r="2012">
          <cell r="D2012" t="str">
            <v>316468.21</v>
          </cell>
          <cell r="E2012" t="str">
            <v>MRF SOM-Plastic I/C</v>
          </cell>
        </row>
        <row r="2013">
          <cell r="D2013" t="str">
            <v>316468.22</v>
          </cell>
          <cell r="E2013" t="str">
            <v>MRF SOM-Aluminum I/C</v>
          </cell>
        </row>
        <row r="2014">
          <cell r="D2014" t="str">
            <v>316468.23</v>
          </cell>
          <cell r="E2014" t="str">
            <v>MRF SOM-Tin I/C</v>
          </cell>
        </row>
        <row r="2015">
          <cell r="D2015" t="str">
            <v>316468.24</v>
          </cell>
          <cell r="E2015" t="str">
            <v>MRF SOM-Metal I/C</v>
          </cell>
        </row>
        <row r="2016">
          <cell r="D2016" t="str">
            <v>316468.25</v>
          </cell>
          <cell r="E2016" t="str">
            <v>MRF SOM-Glass I/C</v>
          </cell>
        </row>
        <row r="2017">
          <cell r="D2017" t="str">
            <v>316468.26</v>
          </cell>
          <cell r="E2017" t="str">
            <v>MRF SOM-Organics I/C</v>
          </cell>
        </row>
        <row r="2018">
          <cell r="D2018" t="str">
            <v>316468.27</v>
          </cell>
          <cell r="E2018" t="str">
            <v>MRF SOM-Other  I/C</v>
          </cell>
        </row>
        <row r="2019">
          <cell r="D2019" t="str">
            <v>316470.0</v>
          </cell>
          <cell r="E2019" t="str">
            <v>MRF Tip Fee-OCC I/C</v>
          </cell>
        </row>
        <row r="2020">
          <cell r="D2020" t="str">
            <v>316471.0</v>
          </cell>
          <cell r="E2020" t="str">
            <v>MRF Tip Fee-ONP I/C</v>
          </cell>
        </row>
        <row r="2021">
          <cell r="D2021" t="str">
            <v>316478.0</v>
          </cell>
          <cell r="E2021" t="str">
            <v>MRF Tip Fee-Other I/C</v>
          </cell>
        </row>
        <row r="2022">
          <cell r="D2022" t="str">
            <v>316478.20</v>
          </cell>
          <cell r="E2022" t="str">
            <v>MRF Tip Fee-Paper I/C</v>
          </cell>
        </row>
        <row r="2023">
          <cell r="D2023" t="str">
            <v>316478.21</v>
          </cell>
          <cell r="E2023" t="str">
            <v>MRF Tip Fee-Plastic I/C</v>
          </cell>
        </row>
        <row r="2024">
          <cell r="D2024" t="str">
            <v>316478.22</v>
          </cell>
          <cell r="E2024" t="str">
            <v>MRF Tip Fee-Aluminum I/C</v>
          </cell>
        </row>
        <row r="2025">
          <cell r="D2025" t="str">
            <v>316478.23</v>
          </cell>
          <cell r="E2025" t="str">
            <v>MRF Tip Fee-Tin I/C</v>
          </cell>
        </row>
        <row r="2026">
          <cell r="D2026" t="str">
            <v>316478.24</v>
          </cell>
          <cell r="E2026" t="str">
            <v>MRF Tip Fee-Metal I/C</v>
          </cell>
        </row>
        <row r="2027">
          <cell r="D2027" t="str">
            <v>316478.25</v>
          </cell>
          <cell r="E2027" t="str">
            <v>MRF Tip Fee-Glass I/C</v>
          </cell>
        </row>
        <row r="2028">
          <cell r="D2028" t="str">
            <v>316478.26</v>
          </cell>
          <cell r="E2028" t="str">
            <v>MRF Tip Fee-Oragnics I/C</v>
          </cell>
        </row>
        <row r="2029">
          <cell r="D2029" t="str">
            <v>316478.27</v>
          </cell>
          <cell r="E2029" t="str">
            <v>MRF Tip Fee-Other  I/C</v>
          </cell>
        </row>
        <row r="2030">
          <cell r="D2030" t="str">
            <v>316479.0</v>
          </cell>
          <cell r="E2030" t="str">
            <v>MRF Tip Fee-Legacy I/C</v>
          </cell>
        </row>
        <row r="2031">
          <cell r="D2031" t="str">
            <v>316498.0</v>
          </cell>
          <cell r="E2031" t="str">
            <v>MRF Oth Rev Legacy I/C</v>
          </cell>
        </row>
        <row r="2032">
          <cell r="D2032" t="str">
            <v>316499.0</v>
          </cell>
          <cell r="E2032" t="str">
            <v>MRF Other I/C</v>
          </cell>
        </row>
        <row r="2033">
          <cell r="D2033" t="str">
            <v>326400.0</v>
          </cell>
          <cell r="E2033" t="str">
            <v>MRF Tip Fees  I/D</v>
          </cell>
        </row>
        <row r="2034">
          <cell r="D2034" t="str">
            <v>326460.0</v>
          </cell>
          <cell r="E2034" t="str">
            <v>MRF SOM-OCC I/D</v>
          </cell>
        </row>
        <row r="2035">
          <cell r="D2035" t="str">
            <v>326461.0</v>
          </cell>
          <cell r="E2035" t="str">
            <v>MRF SOM-ONP I/D</v>
          </cell>
        </row>
        <row r="2036">
          <cell r="D2036" t="str">
            <v>326468.0</v>
          </cell>
          <cell r="E2036" t="str">
            <v>MRF SOM-Other I/D</v>
          </cell>
        </row>
        <row r="2037">
          <cell r="D2037" t="str">
            <v>326468.20</v>
          </cell>
          <cell r="E2037" t="str">
            <v>MRF SOM-Paper I/D</v>
          </cell>
        </row>
        <row r="2038">
          <cell r="D2038" t="str">
            <v>326468.21</v>
          </cell>
          <cell r="E2038" t="str">
            <v>MRF SOM-Plastic I/D</v>
          </cell>
        </row>
        <row r="2039">
          <cell r="D2039" t="str">
            <v>326468.22</v>
          </cell>
          <cell r="E2039" t="str">
            <v>MRF SOM-Aluminum I/D</v>
          </cell>
        </row>
        <row r="2040">
          <cell r="D2040" t="str">
            <v>326468.23</v>
          </cell>
          <cell r="E2040" t="str">
            <v>MRF SOM-Tin I/D</v>
          </cell>
        </row>
        <row r="2041">
          <cell r="D2041" t="str">
            <v>326468.24</v>
          </cell>
          <cell r="E2041" t="str">
            <v>MRF SOM-Metal I/D</v>
          </cell>
        </row>
        <row r="2042">
          <cell r="D2042" t="str">
            <v>326468.25</v>
          </cell>
          <cell r="E2042" t="str">
            <v>MRF SOM-Glass I/D</v>
          </cell>
        </row>
        <row r="2043">
          <cell r="D2043" t="str">
            <v>326468.26</v>
          </cell>
          <cell r="E2043" t="str">
            <v>MRF SOM-Organics I/D</v>
          </cell>
        </row>
        <row r="2044">
          <cell r="D2044" t="str">
            <v>326468.27</v>
          </cell>
          <cell r="E2044" t="str">
            <v>MRF SOM-Other  I/D</v>
          </cell>
        </row>
        <row r="2045">
          <cell r="D2045" t="str">
            <v>326470.0</v>
          </cell>
          <cell r="E2045" t="str">
            <v>MRF Tip Fee-OCC I/D</v>
          </cell>
        </row>
        <row r="2046">
          <cell r="D2046" t="str">
            <v>326471.0</v>
          </cell>
          <cell r="E2046" t="str">
            <v>MRF Tip Fee-ONP I/D</v>
          </cell>
        </row>
        <row r="2047">
          <cell r="D2047" t="str">
            <v>326478.0</v>
          </cell>
          <cell r="E2047" t="str">
            <v>MRF Tip Fee-Other I/D</v>
          </cell>
        </row>
        <row r="2048">
          <cell r="D2048" t="str">
            <v>326478.20</v>
          </cell>
          <cell r="E2048" t="str">
            <v>MRF Tip Fee-Paper I/D</v>
          </cell>
        </row>
        <row r="2049">
          <cell r="D2049" t="str">
            <v>326478.21</v>
          </cell>
          <cell r="E2049" t="str">
            <v>MRF Tip Fee-Plastic I/D</v>
          </cell>
        </row>
        <row r="2050">
          <cell r="D2050" t="str">
            <v>326478.22</v>
          </cell>
          <cell r="E2050" t="str">
            <v>MRF Tip Fee-Aluminum I/D</v>
          </cell>
        </row>
        <row r="2051">
          <cell r="D2051" t="str">
            <v>326478.23</v>
          </cell>
          <cell r="E2051" t="str">
            <v>MRF Tip Fee-Tin I/D</v>
          </cell>
        </row>
        <row r="2052">
          <cell r="D2052" t="str">
            <v>326478.24</v>
          </cell>
          <cell r="E2052" t="str">
            <v>MRF Tip Fee-Metal I/D</v>
          </cell>
        </row>
        <row r="2053">
          <cell r="D2053" t="str">
            <v>326478.25</v>
          </cell>
          <cell r="E2053" t="str">
            <v>MRF Tip Fee-Glass I/D</v>
          </cell>
        </row>
        <row r="2054">
          <cell r="D2054" t="str">
            <v>326478.26</v>
          </cell>
          <cell r="E2054" t="str">
            <v>MRF Tip Fee-Organics I/D</v>
          </cell>
        </row>
        <row r="2055">
          <cell r="D2055" t="str">
            <v>326478.27</v>
          </cell>
          <cell r="E2055" t="str">
            <v>MRF Tip Fee-Other  I/D</v>
          </cell>
        </row>
        <row r="2056">
          <cell r="D2056" t="str">
            <v>326499.0</v>
          </cell>
          <cell r="E2056" t="str">
            <v>MRF Other I/D</v>
          </cell>
        </row>
        <row r="2057">
          <cell r="D2057" t="str">
            <v>406490.0</v>
          </cell>
          <cell r="E2057" t="str">
            <v>MRF FF Non-Pass Thrgh O/S</v>
          </cell>
        </row>
        <row r="2058">
          <cell r="D2058" t="str">
            <v>406419.0</v>
          </cell>
          <cell r="E2058" t="str">
            <v>MRF Host Fees O/S</v>
          </cell>
        </row>
        <row r="2059">
          <cell r="D2059" t="str">
            <v>406497.0</v>
          </cell>
          <cell r="E2059" t="str">
            <v>MRF CGS Resale-NwAssts O/S</v>
          </cell>
        </row>
        <row r="2060">
          <cell r="D2060" t="str">
            <v>406499.0</v>
          </cell>
          <cell r="E2060" t="str">
            <v>MRF COGS Other O/S</v>
          </cell>
        </row>
        <row r="2061">
          <cell r="D2061" t="str">
            <v>416499.0</v>
          </cell>
          <cell r="E2061" t="str">
            <v>MRF COGS Other Inter/C</v>
          </cell>
        </row>
        <row r="2062">
          <cell r="D2062" t="str">
            <v>426499.0</v>
          </cell>
          <cell r="E2062" t="str">
            <v>MRF COGS Other Intra/D</v>
          </cell>
        </row>
        <row r="2063">
          <cell r="D2063" t="str">
            <v>406400.0</v>
          </cell>
          <cell r="E2063" t="str">
            <v>MRF Disposal O/S</v>
          </cell>
        </row>
        <row r="2064">
          <cell r="D2064" t="str">
            <v>416400.0</v>
          </cell>
          <cell r="E2064" t="str">
            <v>MRF Disposal Inter/C</v>
          </cell>
        </row>
        <row r="2065">
          <cell r="D2065" t="str">
            <v>426400.0</v>
          </cell>
          <cell r="E2065" t="str">
            <v>MRF Disposal Intra/D</v>
          </cell>
        </row>
        <row r="2066">
          <cell r="D2066" t="str">
            <v>406460.0</v>
          </cell>
          <cell r="E2066" t="str">
            <v>MRF COGS Rec OCC O/S</v>
          </cell>
        </row>
        <row r="2067">
          <cell r="D2067" t="str">
            <v>416460.0</v>
          </cell>
          <cell r="E2067" t="str">
            <v>MRF COGS Rec OCC Inter/C</v>
          </cell>
        </row>
        <row r="2068">
          <cell r="D2068" t="str">
            <v>426460.0</v>
          </cell>
          <cell r="E2068" t="str">
            <v>MRF COGS Rec OCC Intra/D</v>
          </cell>
        </row>
        <row r="2069">
          <cell r="D2069" t="str">
            <v>406461.0</v>
          </cell>
          <cell r="E2069" t="str">
            <v>MRF COGS Rec ONP O/S</v>
          </cell>
        </row>
        <row r="2070">
          <cell r="D2070" t="str">
            <v>416461.0</v>
          </cell>
          <cell r="E2070" t="str">
            <v>MRF COGS Rec ONP Inter/C</v>
          </cell>
        </row>
        <row r="2071">
          <cell r="D2071" t="str">
            <v>426461.0</v>
          </cell>
          <cell r="E2071" t="str">
            <v>MRF COGS Rec ONP Intra/D</v>
          </cell>
        </row>
        <row r="2072">
          <cell r="D2072" t="str">
            <v>406468.0</v>
          </cell>
          <cell r="E2072" t="str">
            <v>MRF COGS Recylng-Other O/S</v>
          </cell>
        </row>
        <row r="2073">
          <cell r="D2073" t="str">
            <v>406468.20</v>
          </cell>
          <cell r="E2073" t="str">
            <v>MRF COGS Paper O/S</v>
          </cell>
        </row>
        <row r="2074">
          <cell r="D2074" t="str">
            <v>406468.21</v>
          </cell>
          <cell r="E2074" t="str">
            <v>MRF COGS Plastic O/S</v>
          </cell>
        </row>
        <row r="2075">
          <cell r="D2075" t="str">
            <v>406468.22</v>
          </cell>
          <cell r="E2075" t="str">
            <v>MRF COGS Aluminum O/S</v>
          </cell>
        </row>
        <row r="2076">
          <cell r="D2076" t="str">
            <v>406468.23</v>
          </cell>
          <cell r="E2076" t="str">
            <v>MRF COGS Tin O/S</v>
          </cell>
        </row>
        <row r="2077">
          <cell r="D2077" t="str">
            <v>406468.24</v>
          </cell>
          <cell r="E2077" t="str">
            <v>MRF COGS Metal O/S</v>
          </cell>
        </row>
        <row r="2078">
          <cell r="D2078" t="str">
            <v>406468.25</v>
          </cell>
          <cell r="E2078" t="str">
            <v>MRF COGS Glass O/S</v>
          </cell>
        </row>
        <row r="2079">
          <cell r="D2079" t="str">
            <v>406468.26</v>
          </cell>
          <cell r="E2079" t="str">
            <v>MRF COGS Organics O/S</v>
          </cell>
        </row>
        <row r="2080">
          <cell r="D2080" t="str">
            <v>406468.27</v>
          </cell>
          <cell r="E2080" t="str">
            <v>MRF COGS  Other O/S</v>
          </cell>
        </row>
        <row r="2081">
          <cell r="D2081" t="str">
            <v>406469.0</v>
          </cell>
          <cell r="E2081" t="str">
            <v>MRF COGS Legacy O/S</v>
          </cell>
        </row>
        <row r="2082">
          <cell r="D2082" t="str">
            <v>416468.0</v>
          </cell>
          <cell r="E2082" t="str">
            <v>MRF COGS Recylng-Other Inter/C</v>
          </cell>
        </row>
        <row r="2083">
          <cell r="D2083" t="str">
            <v>416468.20</v>
          </cell>
          <cell r="E2083" t="str">
            <v>MRF COGS Rec Inter/C OthPaper</v>
          </cell>
        </row>
        <row r="2084">
          <cell r="D2084" t="str">
            <v>416468.21</v>
          </cell>
          <cell r="E2084" t="str">
            <v>MRF COGS Rec Inter/C Plastic</v>
          </cell>
        </row>
        <row r="2085">
          <cell r="D2085" t="str">
            <v>416468.22</v>
          </cell>
          <cell r="E2085" t="str">
            <v>MRF COGS Rec Inter/C Aluminum</v>
          </cell>
        </row>
        <row r="2086">
          <cell r="D2086" t="str">
            <v>416468.23</v>
          </cell>
          <cell r="E2086" t="str">
            <v>MRF COGS Rec Inter/C Tin</v>
          </cell>
        </row>
        <row r="2087">
          <cell r="D2087" t="str">
            <v>416468.24</v>
          </cell>
          <cell r="E2087" t="str">
            <v>MRF COGS Rec Inter/C OthMetal</v>
          </cell>
        </row>
        <row r="2088">
          <cell r="D2088" t="str">
            <v>416468.25</v>
          </cell>
          <cell r="E2088" t="str">
            <v>MRF COGS Rec Inter/C Glass</v>
          </cell>
        </row>
        <row r="2089">
          <cell r="D2089" t="str">
            <v>416468.26</v>
          </cell>
          <cell r="E2089" t="str">
            <v>MRF COGS Rec Inter/C Organics</v>
          </cell>
        </row>
        <row r="2090">
          <cell r="D2090" t="str">
            <v>416468.27</v>
          </cell>
          <cell r="E2090" t="str">
            <v>MRF COGS Rec Inter/C Other</v>
          </cell>
        </row>
        <row r="2091">
          <cell r="D2091" t="str">
            <v>426468.0</v>
          </cell>
          <cell r="E2091" t="str">
            <v>MRF COGS Recylng-Other Intra/D</v>
          </cell>
        </row>
        <row r="2092">
          <cell r="D2092" t="str">
            <v>426468.20</v>
          </cell>
          <cell r="E2092" t="str">
            <v>MRF COGS Rec Intra/D OthPaper</v>
          </cell>
        </row>
        <row r="2093">
          <cell r="D2093" t="str">
            <v>426468.21</v>
          </cell>
          <cell r="E2093" t="str">
            <v>MRF COGS Rec Intra/D Plastic</v>
          </cell>
        </row>
        <row r="2094">
          <cell r="D2094" t="str">
            <v>426468.22</v>
          </cell>
          <cell r="E2094" t="str">
            <v>MRF COGS Rec Intra/D Aluminum</v>
          </cell>
        </row>
        <row r="2095">
          <cell r="D2095" t="str">
            <v>426468.23</v>
          </cell>
          <cell r="E2095" t="str">
            <v>MRF COGS Rec Intra/D Tin</v>
          </cell>
        </row>
        <row r="2096">
          <cell r="D2096" t="str">
            <v>426468.24</v>
          </cell>
          <cell r="E2096" t="str">
            <v>MRF COGS Rec Intra/D OthMetal</v>
          </cell>
        </row>
        <row r="2097">
          <cell r="D2097" t="str">
            <v>426468.25</v>
          </cell>
          <cell r="E2097" t="str">
            <v>MRF COGS Rec Intra/D Glass</v>
          </cell>
        </row>
        <row r="2098">
          <cell r="D2098" t="str">
            <v>426468.26</v>
          </cell>
          <cell r="E2098" t="str">
            <v>MRF COGS Rec Intra/D Organics</v>
          </cell>
        </row>
        <row r="2099">
          <cell r="D2099" t="str">
            <v>426468.27</v>
          </cell>
          <cell r="E2099" t="str">
            <v>MRF COGS Rec Intra/D Other</v>
          </cell>
        </row>
        <row r="2100">
          <cell r="D2100" t="str">
            <v>406492.0</v>
          </cell>
          <cell r="E2100" t="str">
            <v>MRF Subcontract O/S</v>
          </cell>
        </row>
        <row r="2101">
          <cell r="D2101" t="str">
            <v>426492.0</v>
          </cell>
          <cell r="E2101" t="str">
            <v>MRF Subcontract Intra/D</v>
          </cell>
        </row>
        <row r="2102">
          <cell r="D2102" t="str">
            <v>406494.0</v>
          </cell>
          <cell r="E2102" t="str">
            <v>MRF Inactive</v>
          </cell>
        </row>
        <row r="2103">
          <cell r="D2103" t="str">
            <v>406495.0</v>
          </cell>
          <cell r="E2103" t="str">
            <v>MRF 3rd Party Hauling O/S</v>
          </cell>
        </row>
        <row r="2104">
          <cell r="D2104" t="str">
            <v>416492.0</v>
          </cell>
          <cell r="E2104" t="str">
            <v>MRF Subcontract Inter/C</v>
          </cell>
        </row>
        <row r="2105">
          <cell r="D2105" t="str">
            <v>416495.0</v>
          </cell>
          <cell r="E2105" t="str">
            <v>MRF 3rd Party Hauling I/C</v>
          </cell>
        </row>
        <row r="2106">
          <cell r="D2106" t="str">
            <v>81640.0</v>
          </cell>
          <cell r="E2106" t="str">
            <v>MRF Drivers</v>
          </cell>
        </row>
        <row r="2107">
          <cell r="D2107" t="str">
            <v>81641.0</v>
          </cell>
          <cell r="E2107" t="str">
            <v>MRF Helpers</v>
          </cell>
        </row>
        <row r="2108">
          <cell r="D2108" t="str">
            <v>64200.0</v>
          </cell>
          <cell r="E2108" t="str">
            <v>MRF-Waste Tns Recd O/S</v>
          </cell>
        </row>
        <row r="2109">
          <cell r="D2109" t="str">
            <v>64201.0</v>
          </cell>
          <cell r="E2109" t="str">
            <v>MRF-Waste Tns Recd I/C</v>
          </cell>
        </row>
        <row r="2110">
          <cell r="D2110" t="str">
            <v>64300.0</v>
          </cell>
          <cell r="E2110" t="str">
            <v>MRF-OCC Tns Recd O/S</v>
          </cell>
        </row>
        <row r="2111">
          <cell r="D2111" t="str">
            <v>64301.0</v>
          </cell>
          <cell r="E2111" t="str">
            <v>MRF-OCC Tns Recd I/C</v>
          </cell>
        </row>
        <row r="2112">
          <cell r="D2112" t="str">
            <v>64302.0</v>
          </cell>
          <cell r="E2112" t="str">
            <v>MRF-ONP Tns Recd O/S</v>
          </cell>
        </row>
        <row r="2113">
          <cell r="D2113" t="str">
            <v>64303.0</v>
          </cell>
          <cell r="E2113" t="str">
            <v>MRF-ONP Tns Recd I/C</v>
          </cell>
        </row>
        <row r="2114">
          <cell r="D2114" t="str">
            <v>64338.0</v>
          </cell>
          <cell r="E2114" t="str">
            <v>MRF-RecylOth Tns Recd O/S</v>
          </cell>
        </row>
        <row r="2115">
          <cell r="D2115" t="str">
            <v>64339.0</v>
          </cell>
          <cell r="E2115" t="str">
            <v>MRF-RecylOth Tns Recd I/C</v>
          </cell>
        </row>
        <row r="2116">
          <cell r="D2116" t="str">
            <v>64220.0</v>
          </cell>
          <cell r="E2116" t="str">
            <v>MRF-Disposal Tns O/S</v>
          </cell>
        </row>
        <row r="2117">
          <cell r="D2117" t="str">
            <v>64221.0</v>
          </cell>
          <cell r="E2117" t="str">
            <v>MRF-Disposal Tns I/C</v>
          </cell>
        </row>
        <row r="2118">
          <cell r="D2118" t="str">
            <v>64350.0</v>
          </cell>
          <cell r="E2118" t="str">
            <v>MRF-OCC Tns Sold O/S</v>
          </cell>
        </row>
        <row r="2119">
          <cell r="D2119" t="str">
            <v>64351.0</v>
          </cell>
          <cell r="E2119" t="str">
            <v>MRF-OCC Tns Sold I/C</v>
          </cell>
        </row>
        <row r="2120">
          <cell r="D2120" t="str">
            <v>64352.0</v>
          </cell>
          <cell r="E2120" t="str">
            <v>MRF-ONP Tns Sold O/S</v>
          </cell>
        </row>
        <row r="2121">
          <cell r="D2121" t="str">
            <v>64353.0</v>
          </cell>
          <cell r="E2121" t="str">
            <v>MRF-ONP Tns Sold-I/C</v>
          </cell>
        </row>
        <row r="2122">
          <cell r="D2122" t="str">
            <v>64378.0</v>
          </cell>
          <cell r="E2122" t="str">
            <v>MRF-RecylOth Tns Sold O/S</v>
          </cell>
        </row>
        <row r="2123">
          <cell r="D2123" t="str">
            <v>64379.0</v>
          </cell>
          <cell r="E2123" t="str">
            <v>MRF-RecylOth Tns Sold I/C</v>
          </cell>
        </row>
        <row r="2124">
          <cell r="D2124" t="str">
            <v>64500.0</v>
          </cell>
          <cell r="E2124" t="str">
            <v>MRF-Rate Increase</v>
          </cell>
        </row>
        <row r="2125">
          <cell r="D2125" t="str">
            <v>64501.0</v>
          </cell>
          <cell r="E2125" t="str">
            <v>MRF-Fuel Rate Increase</v>
          </cell>
        </row>
        <row r="2126">
          <cell r="D2126" t="str">
            <v>64502.0</v>
          </cell>
          <cell r="E2126" t="str">
            <v>MRF-Env Rate Increase</v>
          </cell>
        </row>
        <row r="2127">
          <cell r="D2127" t="str">
            <v>64020.0</v>
          </cell>
          <cell r="E2127" t="str">
            <v>InActive3</v>
          </cell>
        </row>
        <row r="2128">
          <cell r="D2128" t="str">
            <v>64025.0</v>
          </cell>
          <cell r="E2128" t="str">
            <v>InActive :</v>
          </cell>
        </row>
        <row r="2129">
          <cell r="D2129" t="str">
            <v>64205.0</v>
          </cell>
          <cell r="E2129" t="str">
            <v>InActive  .</v>
          </cell>
        </row>
        <row r="2130">
          <cell r="D2130" t="str">
            <v>64196.0</v>
          </cell>
          <cell r="E2130" t="str">
            <v>MRF-Tractor/Ave Age</v>
          </cell>
        </row>
        <row r="2131">
          <cell r="D2131" t="str">
            <v>64197.0</v>
          </cell>
          <cell r="E2131" t="str">
            <v>MRF-Loader/Ave Age</v>
          </cell>
        </row>
        <row r="2132">
          <cell r="D2132" t="str">
            <v>64980.0</v>
          </cell>
          <cell r="E2132" t="str">
            <v>MRF-PI Rest</v>
          </cell>
        </row>
        <row r="2133">
          <cell r="D2133" t="str">
            <v>64981.0</v>
          </cell>
          <cell r="E2133" t="str">
            <v>MRF-PI Open</v>
          </cell>
        </row>
        <row r="2134">
          <cell r="D2134" t="str">
            <v>64989.0</v>
          </cell>
          <cell r="E2134" t="str">
            <v>MRF-Internal PI</v>
          </cell>
        </row>
        <row r="2135">
          <cell r="D2135" t="str">
            <v>64990.0</v>
          </cell>
          <cell r="E2135" t="str">
            <v>MRF-Franch/Muni PI</v>
          </cell>
        </row>
        <row r="2136">
          <cell r="D2136" t="str">
            <v>64995.10</v>
          </cell>
          <cell r="E2136" t="str">
            <v>MRF-Restrict</v>
          </cell>
        </row>
        <row r="2137">
          <cell r="D2137" t="str">
            <v>64995.40</v>
          </cell>
          <cell r="E2137" t="str">
            <v>MRF-w/o Restrict</v>
          </cell>
        </row>
        <row r="2138">
          <cell r="D2138" t="str">
            <v>64995.90</v>
          </cell>
          <cell r="E2138" t="str">
            <v>MRF-Franch/Muni</v>
          </cell>
        </row>
        <row r="2139">
          <cell r="D2139" t="str">
            <v>64995.200</v>
          </cell>
          <cell r="E2139" t="str">
            <v>MRF-Internal PI.</v>
          </cell>
        </row>
        <row r="2140">
          <cell r="D2140" t="str">
            <v>64996.10</v>
          </cell>
          <cell r="E2140" t="str">
            <v>MRF-Rev Restrict</v>
          </cell>
        </row>
        <row r="2141">
          <cell r="D2141" t="str">
            <v>64996.40</v>
          </cell>
          <cell r="E2141" t="str">
            <v>MRF-Rev w/o Restrict</v>
          </cell>
        </row>
        <row r="2142">
          <cell r="D2142" t="str">
            <v>64996.90</v>
          </cell>
          <cell r="E2142" t="str">
            <v>MRF-Rev Franch/Muni</v>
          </cell>
        </row>
        <row r="2143">
          <cell r="D2143" t="str">
            <v>64000.0</v>
          </cell>
          <cell r="E2143" t="str">
            <v>MRF-Workdays</v>
          </cell>
        </row>
        <row r="2144">
          <cell r="D2144" t="str">
            <v>64007.0</v>
          </cell>
          <cell r="E2144" t="str">
            <v>MRF-# of MRFs</v>
          </cell>
        </row>
        <row r="2145">
          <cell r="D2145" t="str">
            <v>64015.0</v>
          </cell>
          <cell r="E2145" t="str">
            <v>MRF-Customers</v>
          </cell>
        </row>
        <row r="2146">
          <cell r="D2146" t="str">
            <v>64100.0</v>
          </cell>
          <cell r="E2146" t="str">
            <v>MRF-Trucks/Roll-Off</v>
          </cell>
        </row>
        <row r="2147">
          <cell r="D2147" t="str">
            <v>64120.0</v>
          </cell>
          <cell r="E2147" t="str">
            <v>MRF-Trucks/Recycle</v>
          </cell>
        </row>
        <row r="2148">
          <cell r="D2148" t="str">
            <v>64122.0</v>
          </cell>
          <cell r="E2148" t="str">
            <v>MRF-Trucks/RPV Other</v>
          </cell>
        </row>
        <row r="2149">
          <cell r="D2149" t="str">
            <v>64125.0</v>
          </cell>
          <cell r="E2149" t="str">
            <v>MRF-Tractors</v>
          </cell>
        </row>
        <row r="2150">
          <cell r="D2150" t="str">
            <v>64126.0</v>
          </cell>
          <cell r="E2150" t="str">
            <v>MRF-Trailers</v>
          </cell>
        </row>
        <row r="2151">
          <cell r="D2151" t="str">
            <v>64132.0</v>
          </cell>
          <cell r="E2151" t="str">
            <v>MRF-Dozers</v>
          </cell>
        </row>
        <row r="2152">
          <cell r="D2152" t="str">
            <v>64133.0</v>
          </cell>
          <cell r="E2152" t="str">
            <v>MRF-Backhoes</v>
          </cell>
        </row>
        <row r="2153">
          <cell r="D2153" t="str">
            <v>64134.0</v>
          </cell>
          <cell r="E2153" t="str">
            <v>MRF-Excavators</v>
          </cell>
        </row>
        <row r="2154">
          <cell r="D2154" t="str">
            <v>64135.0</v>
          </cell>
          <cell r="E2154" t="str">
            <v>MRF-Skid Steer Loader</v>
          </cell>
        </row>
        <row r="2155">
          <cell r="D2155" t="str">
            <v>64136.0</v>
          </cell>
          <cell r="E2155" t="str">
            <v>MRF-Wheel Loaders</v>
          </cell>
        </row>
        <row r="2156">
          <cell r="D2156" t="str">
            <v>306910.0</v>
          </cell>
          <cell r="E2156" t="str">
            <v>NC Tip Fees O/S</v>
          </cell>
        </row>
        <row r="2157">
          <cell r="D2157" t="str">
            <v>306920.0</v>
          </cell>
          <cell r="E2157" t="str">
            <v>NC Remediation O/S</v>
          </cell>
        </row>
        <row r="2158">
          <cell r="D2158" t="str">
            <v>306930.0</v>
          </cell>
          <cell r="E2158" t="str">
            <v>NC Construction O/S</v>
          </cell>
        </row>
        <row r="2159">
          <cell r="D2159" t="str">
            <v>306944.0</v>
          </cell>
          <cell r="E2159" t="str">
            <v>NC Composting O/S</v>
          </cell>
        </row>
        <row r="2160">
          <cell r="D2160" t="str">
            <v>306944.40</v>
          </cell>
          <cell r="E2160" t="str">
            <v>NC Compost-Bulk O/S</v>
          </cell>
        </row>
        <row r="2161">
          <cell r="D2161" t="str">
            <v>306944.50</v>
          </cell>
          <cell r="E2161" t="str">
            <v>NC Compost-Bagged O/S</v>
          </cell>
        </row>
        <row r="2162">
          <cell r="D2162" t="str">
            <v>306944.60</v>
          </cell>
          <cell r="E2162" t="str">
            <v>NC Compost-Stn/Rock O/S</v>
          </cell>
        </row>
        <row r="2163">
          <cell r="D2163" t="str">
            <v>306944.70</v>
          </cell>
          <cell r="E2163" t="str">
            <v>NC Compost-Frwood O/S</v>
          </cell>
        </row>
        <row r="2164">
          <cell r="D2164" t="str">
            <v>306980.0</v>
          </cell>
          <cell r="E2164" t="str">
            <v>NC Cust Discounts O/S</v>
          </cell>
        </row>
        <row r="2165">
          <cell r="D2165" t="str">
            <v>306982.0</v>
          </cell>
          <cell r="E2165" t="str">
            <v>NC Vol Incentive O/S</v>
          </cell>
        </row>
        <row r="2166">
          <cell r="D2166" t="str">
            <v>306990.0</v>
          </cell>
          <cell r="E2166" t="str">
            <v>NC FF Pass Thru O/S</v>
          </cell>
        </row>
        <row r="2167">
          <cell r="D2167" t="str">
            <v>306992.0</v>
          </cell>
          <cell r="E2167" t="str">
            <v>NC Rent O/S</v>
          </cell>
        </row>
        <row r="2168">
          <cell r="D2168" t="str">
            <v>306995.0</v>
          </cell>
          <cell r="E2168" t="str">
            <v>NC Env Fee O/S</v>
          </cell>
        </row>
        <row r="2169">
          <cell r="D2169" t="str">
            <v>306996.0</v>
          </cell>
          <cell r="E2169" t="str">
            <v>NC Fuel Fee O/S</v>
          </cell>
        </row>
        <row r="2170">
          <cell r="D2170" t="str">
            <v>306997.0</v>
          </cell>
          <cell r="E2170" t="str">
            <v>NC Resale-NwAssts O/S</v>
          </cell>
        </row>
        <row r="2171">
          <cell r="D2171" t="str">
            <v>306998.0</v>
          </cell>
          <cell r="E2171" t="str">
            <v>NC Donated Services</v>
          </cell>
        </row>
        <row r="2172">
          <cell r="D2172" t="str">
            <v>306999.0</v>
          </cell>
          <cell r="E2172" t="str">
            <v>NC Othr O/S</v>
          </cell>
        </row>
        <row r="2173">
          <cell r="D2173" t="str">
            <v>316910.0</v>
          </cell>
          <cell r="E2173" t="str">
            <v>NC Tip Fees I/C</v>
          </cell>
        </row>
        <row r="2174">
          <cell r="D2174" t="str">
            <v>316920.0</v>
          </cell>
          <cell r="E2174" t="str">
            <v>NC Remediation I/C</v>
          </cell>
        </row>
        <row r="2175">
          <cell r="D2175" t="str">
            <v>316930.0</v>
          </cell>
          <cell r="E2175" t="str">
            <v>NC Construction I/C</v>
          </cell>
        </row>
        <row r="2176">
          <cell r="D2176" t="str">
            <v>316944.0</v>
          </cell>
          <cell r="E2176" t="str">
            <v>NC Composting I/C</v>
          </cell>
        </row>
        <row r="2177">
          <cell r="D2177" t="str">
            <v>316992.0</v>
          </cell>
          <cell r="E2177" t="str">
            <v>NC Rent I/C</v>
          </cell>
        </row>
        <row r="2178">
          <cell r="D2178" t="str">
            <v>316998.0</v>
          </cell>
          <cell r="E2178" t="str">
            <v>NC Oth Rev Legacy I/C</v>
          </cell>
        </row>
        <row r="2179">
          <cell r="D2179" t="str">
            <v>316999.0</v>
          </cell>
          <cell r="E2179" t="str">
            <v>NC Othr I/C</v>
          </cell>
        </row>
        <row r="2180">
          <cell r="D2180" t="str">
            <v>326910.0</v>
          </cell>
          <cell r="E2180" t="str">
            <v>NC Tip Fees I/D</v>
          </cell>
        </row>
        <row r="2181">
          <cell r="D2181" t="str">
            <v>326920.0</v>
          </cell>
          <cell r="E2181" t="str">
            <v>NC Remediation I/D</v>
          </cell>
        </row>
        <row r="2182">
          <cell r="D2182" t="str">
            <v>326944.0</v>
          </cell>
          <cell r="E2182" t="str">
            <v>NC Composting I/D</v>
          </cell>
        </row>
        <row r="2183">
          <cell r="D2183" t="str">
            <v>326992.0</v>
          </cell>
          <cell r="E2183" t="str">
            <v>NC Rent I/D</v>
          </cell>
        </row>
        <row r="2184">
          <cell r="D2184" t="str">
            <v>326999.0</v>
          </cell>
          <cell r="E2184" t="str">
            <v>NC Other I/D</v>
          </cell>
        </row>
        <row r="2185">
          <cell r="D2185" t="str">
            <v>69146.0</v>
          </cell>
          <cell r="E2185" t="str">
            <v>NC-Drivers</v>
          </cell>
        </row>
        <row r="2186">
          <cell r="D2186" t="str">
            <v>69147.0</v>
          </cell>
          <cell r="E2186" t="str">
            <v>NC-Helpers</v>
          </cell>
        </row>
        <row r="2187">
          <cell r="D2187" t="str">
            <v>406990.0</v>
          </cell>
          <cell r="E2187" t="str">
            <v>NC FF Non-Pass Thru O/S</v>
          </cell>
        </row>
        <row r="2188">
          <cell r="D2188" t="str">
            <v>406997.0</v>
          </cell>
          <cell r="E2188" t="str">
            <v>NC COGS Resale-NwAssts O/S</v>
          </cell>
        </row>
        <row r="2189">
          <cell r="D2189" t="str">
            <v>406999.0</v>
          </cell>
          <cell r="E2189" t="str">
            <v>NC COGS Other O/S</v>
          </cell>
        </row>
        <row r="2190">
          <cell r="D2190" t="str">
            <v>416999.0</v>
          </cell>
          <cell r="E2190" t="str">
            <v>NC CGS Other I/C</v>
          </cell>
        </row>
        <row r="2191">
          <cell r="D2191" t="str">
            <v>426999.0</v>
          </cell>
          <cell r="E2191" t="str">
            <v>NC COGS Other Intra/D</v>
          </cell>
        </row>
        <row r="2192">
          <cell r="D2192" t="str">
            <v>406900.0</v>
          </cell>
          <cell r="E2192" t="str">
            <v>NC Disposal O/S</v>
          </cell>
        </row>
        <row r="2193">
          <cell r="D2193" t="str">
            <v>416900.0</v>
          </cell>
          <cell r="E2193" t="str">
            <v>NC Disposal I/C</v>
          </cell>
        </row>
        <row r="2194">
          <cell r="D2194" t="str">
            <v>426900.0</v>
          </cell>
          <cell r="E2194" t="str">
            <v>NC Disposal Intra/D</v>
          </cell>
        </row>
        <row r="2195">
          <cell r="D2195" t="str">
            <v>406992.0</v>
          </cell>
          <cell r="E2195" t="str">
            <v>NC Subcontract O/S</v>
          </cell>
        </row>
        <row r="2196">
          <cell r="D2196" t="str">
            <v>406994.0</v>
          </cell>
          <cell r="E2196" t="str">
            <v>NC Hauling O/S</v>
          </cell>
        </row>
        <row r="2197">
          <cell r="D2197" t="str">
            <v>406920.0</v>
          </cell>
          <cell r="E2197" t="str">
            <v>NC CGS Remediation O/S</v>
          </cell>
        </row>
        <row r="2198">
          <cell r="D2198" t="str">
            <v>406930.0</v>
          </cell>
          <cell r="E2198" t="str">
            <v>NC CGS Construction O/S</v>
          </cell>
        </row>
        <row r="2199">
          <cell r="D2199" t="str">
            <v>416920.0</v>
          </cell>
          <cell r="E2199" t="str">
            <v>NC CGS Remediation I/C</v>
          </cell>
        </row>
        <row r="2200">
          <cell r="D2200" t="str">
            <v>416930.0</v>
          </cell>
          <cell r="E2200" t="str">
            <v>NC CGS Construction I/C</v>
          </cell>
        </row>
        <row r="2201">
          <cell r="D2201" t="str">
            <v>406940.0</v>
          </cell>
          <cell r="E2201" t="str">
            <v>Inactive - Do Not Use</v>
          </cell>
        </row>
        <row r="2202">
          <cell r="D2202" t="str">
            <v>406944.0</v>
          </cell>
          <cell r="E2202" t="str">
            <v>NC COGS Composting O/S</v>
          </cell>
        </row>
        <row r="2203">
          <cell r="D2203" t="str">
            <v>406944.40</v>
          </cell>
          <cell r="E2203" t="str">
            <v>NC COGS Bulk O/S</v>
          </cell>
        </row>
        <row r="2204">
          <cell r="D2204" t="str">
            <v>406944.50</v>
          </cell>
          <cell r="E2204" t="str">
            <v>NC COGS Bagged O/S</v>
          </cell>
        </row>
        <row r="2205">
          <cell r="D2205" t="str">
            <v>406944.60</v>
          </cell>
          <cell r="E2205" t="str">
            <v>NC COGS Stone O/S</v>
          </cell>
        </row>
        <row r="2206">
          <cell r="D2206" t="str">
            <v>406944.70</v>
          </cell>
          <cell r="E2206" t="str">
            <v>NC COGS Firewood O/S</v>
          </cell>
        </row>
        <row r="2207">
          <cell r="D2207" t="str">
            <v>416944.0</v>
          </cell>
          <cell r="E2207" t="str">
            <v>NC CGS Compost I/C</v>
          </cell>
        </row>
        <row r="2208">
          <cell r="D2208" t="str">
            <v>406946.0</v>
          </cell>
          <cell r="E2208" t="str">
            <v>NC PO Variance O/S</v>
          </cell>
        </row>
        <row r="2209">
          <cell r="D2209" t="str">
            <v>406946.40</v>
          </cell>
          <cell r="E2209" t="str">
            <v>NC PO Var Bulk O/S</v>
          </cell>
        </row>
        <row r="2210">
          <cell r="D2210" t="str">
            <v>406946.50</v>
          </cell>
          <cell r="E2210" t="str">
            <v>NC PO Var Bagged O/S</v>
          </cell>
        </row>
        <row r="2211">
          <cell r="D2211" t="str">
            <v>406946.60</v>
          </cell>
          <cell r="E2211" t="str">
            <v>NC PO Var Stone O/S</v>
          </cell>
        </row>
        <row r="2212">
          <cell r="D2212" t="str">
            <v>406946.70</v>
          </cell>
          <cell r="E2212" t="str">
            <v>NC PO Var Firewood O/S</v>
          </cell>
        </row>
        <row r="2213">
          <cell r="D2213" t="str">
            <v>406949.0</v>
          </cell>
          <cell r="E2213" t="str">
            <v>NC Inv Adj O/S</v>
          </cell>
        </row>
        <row r="2214">
          <cell r="D2214" t="str">
            <v>406949.40</v>
          </cell>
          <cell r="E2214" t="str">
            <v>NC Inv Adj Bulk O/S</v>
          </cell>
        </row>
        <row r="2215">
          <cell r="D2215" t="str">
            <v>406949.50</v>
          </cell>
          <cell r="E2215" t="str">
            <v>NC Inv Adj Bagged O/S</v>
          </cell>
        </row>
        <row r="2216">
          <cell r="D2216" t="str">
            <v>406949.60</v>
          </cell>
          <cell r="E2216" t="str">
            <v>NC Inv Adj Stone O/S</v>
          </cell>
        </row>
        <row r="2217">
          <cell r="D2217" t="str">
            <v>406949.70</v>
          </cell>
          <cell r="E2217" t="str">
            <v>NC Inv Adj Firewood O/S</v>
          </cell>
        </row>
        <row r="2218">
          <cell r="D2218" t="str">
            <v>406950.0</v>
          </cell>
          <cell r="E2218" t="str">
            <v>NC Contra-Letco O/S</v>
          </cell>
        </row>
        <row r="2219">
          <cell r="D2219" t="str">
            <v>406950.10</v>
          </cell>
          <cell r="E2219" t="str">
            <v>NC Contra-Labor O/S</v>
          </cell>
        </row>
        <row r="2220">
          <cell r="D2220" t="str">
            <v>406950.20</v>
          </cell>
          <cell r="E2220" t="str">
            <v>NC Contra-Variable O/S</v>
          </cell>
        </row>
        <row r="2221">
          <cell r="D2221" t="str">
            <v>406950.30</v>
          </cell>
          <cell r="E2221" t="str">
            <v>NC Contra-Fixed O/S</v>
          </cell>
        </row>
        <row r="2222">
          <cell r="D2222" t="str">
            <v>69500.0</v>
          </cell>
          <cell r="E2222" t="str">
            <v>NC-Rate Increase</v>
          </cell>
        </row>
        <row r="2223">
          <cell r="D2223" t="str">
            <v>69501.0</v>
          </cell>
          <cell r="E2223" t="str">
            <v>NC-Fuel Rate Increase</v>
          </cell>
        </row>
        <row r="2224">
          <cell r="D2224" t="str">
            <v>69502.0</v>
          </cell>
          <cell r="E2224" t="str">
            <v>NC-Env Rate Increase</v>
          </cell>
        </row>
        <row r="2225">
          <cell r="D2225" t="str">
            <v>69008.0</v>
          </cell>
          <cell r="E2225" t="str">
            <v>NC-# Composting Fac</v>
          </cell>
        </row>
        <row r="2226">
          <cell r="D2226" t="str">
            <v>69009.0</v>
          </cell>
          <cell r="E2226" t="str">
            <v>NC-# Remed Fac</v>
          </cell>
        </row>
        <row r="2227">
          <cell r="D2227" t="str">
            <v>69010.0</v>
          </cell>
          <cell r="E2227" t="str">
            <v>NC-# Other Fac</v>
          </cell>
        </row>
        <row r="2228">
          <cell r="D2228" t="str">
            <v>69100.0</v>
          </cell>
          <cell r="E2228" t="str">
            <v>NC-Trucks/Rolloff</v>
          </cell>
        </row>
        <row r="2229">
          <cell r="D2229" t="str">
            <v>69122.0</v>
          </cell>
          <cell r="E2229" t="str">
            <v>NC-Trucks/RPV Other</v>
          </cell>
        </row>
        <row r="2230">
          <cell r="D2230" t="str">
            <v>69125.0</v>
          </cell>
          <cell r="E2230" t="str">
            <v>NC-Tractors</v>
          </cell>
        </row>
        <row r="2231">
          <cell r="D2231" t="str">
            <v>69126.0</v>
          </cell>
          <cell r="E2231" t="str">
            <v>NC-Trailers</v>
          </cell>
        </row>
        <row r="2232">
          <cell r="D2232" t="str">
            <v>69132.0</v>
          </cell>
          <cell r="E2232" t="str">
            <v>NC-Dozers</v>
          </cell>
        </row>
        <row r="2233">
          <cell r="D2233" t="str">
            <v>69133.0</v>
          </cell>
          <cell r="E2233" t="str">
            <v>NC-Backhoes</v>
          </cell>
        </row>
        <row r="2234">
          <cell r="D2234" t="str">
            <v>69134.0</v>
          </cell>
          <cell r="E2234" t="str">
            <v>NC-Excavators</v>
          </cell>
        </row>
        <row r="2235">
          <cell r="D2235" t="str">
            <v>69135.0</v>
          </cell>
          <cell r="E2235" t="str">
            <v>NC-Skid Steer Loaders</v>
          </cell>
        </row>
        <row r="2236">
          <cell r="D2236" t="str">
            <v>69136.0</v>
          </cell>
          <cell r="E2236" t="str">
            <v>NC-Wheel Loaders</v>
          </cell>
        </row>
        <row r="2237">
          <cell r="D2237" t="str">
            <v>69137.0</v>
          </cell>
          <cell r="E2237" t="str">
            <v>NC-Track Loader</v>
          </cell>
        </row>
        <row r="2238">
          <cell r="D2238" t="str">
            <v>69138.0</v>
          </cell>
          <cell r="E2238" t="str">
            <v>NC-ADT</v>
          </cell>
        </row>
        <row r="2239">
          <cell r="D2239" t="str">
            <v>69139.0</v>
          </cell>
          <cell r="E2239" t="str">
            <v>NC-Dump Trucks</v>
          </cell>
        </row>
        <row r="2240">
          <cell r="D2240" t="str">
            <v>69140.0</v>
          </cell>
          <cell r="E2240" t="str">
            <v>NC-Scrapers</v>
          </cell>
        </row>
        <row r="2241">
          <cell r="D2241" t="str">
            <v>69142.0</v>
          </cell>
          <cell r="E2241" t="str">
            <v>NC-Motorgraders</v>
          </cell>
        </row>
        <row r="2242">
          <cell r="D2242" t="str">
            <v>69156.0</v>
          </cell>
          <cell r="E2242" t="str">
            <v>NC-Recycling Tons Sold</v>
          </cell>
        </row>
        <row r="2243">
          <cell r="D2243" t="str">
            <v>69196.0</v>
          </cell>
          <cell r="E2243" t="str">
            <v>NC-Tractor Ave Age</v>
          </cell>
        </row>
        <row r="2244">
          <cell r="D2244" t="str">
            <v>69198.0</v>
          </cell>
          <cell r="E2244" t="str">
            <v>NC-Loader Ave Age</v>
          </cell>
        </row>
        <row r="2245">
          <cell r="D2245" t="str">
            <v>69980.0</v>
          </cell>
          <cell r="E2245" t="str">
            <v>NC-PI Rest</v>
          </cell>
        </row>
        <row r="2246">
          <cell r="D2246" t="str">
            <v>69981.0</v>
          </cell>
          <cell r="E2246" t="str">
            <v>NC-PI Open</v>
          </cell>
        </row>
        <row r="2247">
          <cell r="D2247" t="str">
            <v>69990.0</v>
          </cell>
          <cell r="E2247" t="str">
            <v>NC-Franch/Muni PI</v>
          </cell>
        </row>
        <row r="2248">
          <cell r="D2248" t="str">
            <v>69995.10</v>
          </cell>
          <cell r="E2248" t="str">
            <v>NC-Rate Restrict</v>
          </cell>
        </row>
        <row r="2249">
          <cell r="D2249" t="str">
            <v>69995.40</v>
          </cell>
          <cell r="E2249" t="str">
            <v>NC-w/o Restrict</v>
          </cell>
        </row>
        <row r="2250">
          <cell r="D2250" t="str">
            <v>69995.90</v>
          </cell>
          <cell r="E2250" t="str">
            <v>NC-Franch/Muni</v>
          </cell>
        </row>
        <row r="2251">
          <cell r="D2251" t="str">
            <v>69996.10</v>
          </cell>
          <cell r="E2251" t="str">
            <v>NC-Rev Restrict</v>
          </cell>
        </row>
        <row r="2252">
          <cell r="D2252" t="str">
            <v>69996.40</v>
          </cell>
          <cell r="E2252" t="str">
            <v>NC-Rev w/o Restrict</v>
          </cell>
        </row>
        <row r="2253">
          <cell r="D2253" t="str">
            <v>69996.90</v>
          </cell>
          <cell r="E2253" t="str">
            <v>NC-Rev Franch/Muni</v>
          </cell>
        </row>
        <row r="2254">
          <cell r="D2254" t="str">
            <v>81300.0</v>
          </cell>
          <cell r="E2254" t="str">
            <v>Resi Drivers</v>
          </cell>
        </row>
        <row r="2255">
          <cell r="D2255" t="str">
            <v>81301.0</v>
          </cell>
          <cell r="E2255" t="str">
            <v>Resi Helpers</v>
          </cell>
        </row>
        <row r="2256">
          <cell r="D2256" t="str">
            <v>13600.0</v>
          </cell>
          <cell r="E2256" t="str">
            <v>R1 Res-Rate Inc</v>
          </cell>
        </row>
        <row r="2257">
          <cell r="D2257" t="str">
            <v>13601.0</v>
          </cell>
          <cell r="E2257" t="str">
            <v>R1 Res-Rate Dec</v>
          </cell>
        </row>
        <row r="2258">
          <cell r="D2258" t="str">
            <v>13605.0</v>
          </cell>
          <cell r="E2258" t="str">
            <v>R1 Res-Active Loc</v>
          </cell>
        </row>
        <row r="2259">
          <cell r="D2259" t="str">
            <v>13630.0</v>
          </cell>
          <cell r="E2259" t="str">
            <v>R1 Res-New Bus Rev</v>
          </cell>
        </row>
        <row r="2260">
          <cell r="D2260" t="str">
            <v>13635.0</v>
          </cell>
          <cell r="E2260" t="str">
            <v>R1 Res-New Bus Loc</v>
          </cell>
        </row>
        <row r="2261">
          <cell r="D2261" t="str">
            <v>13640.0</v>
          </cell>
          <cell r="E2261" t="str">
            <v>R1 Res-Lost Bus Rev</v>
          </cell>
        </row>
        <row r="2262">
          <cell r="D2262" t="str">
            <v>13645.0</v>
          </cell>
          <cell r="E2262" t="str">
            <v>R1 Res-Lost Bus-Loc</v>
          </cell>
        </row>
        <row r="2263">
          <cell r="D2263" t="str">
            <v>13648.0</v>
          </cell>
          <cell r="E2263" t="str">
            <v>R1 Res-Change Srvc Rev</v>
          </cell>
        </row>
        <row r="2264">
          <cell r="D2264" t="str">
            <v>13650.0</v>
          </cell>
          <cell r="E2264" t="str">
            <v>R1 Res/Prm-Fran Rev +/-</v>
          </cell>
        </row>
        <row r="2265">
          <cell r="D2265" t="str">
            <v>13656.0</v>
          </cell>
          <cell r="E2265" t="str">
            <v>R1 Res/Prm-Fran Loc +/-</v>
          </cell>
        </row>
        <row r="2266">
          <cell r="D2266" t="str">
            <v>13200.0</v>
          </cell>
          <cell r="E2266" t="str">
            <v>Res-Disp Tons-O/S</v>
          </cell>
        </row>
        <row r="2267">
          <cell r="D2267" t="str">
            <v>13201.0</v>
          </cell>
          <cell r="E2267" t="str">
            <v>Res-Disp Tons-I/C</v>
          </cell>
        </row>
        <row r="2268">
          <cell r="D2268" t="str">
            <v>13299.0</v>
          </cell>
          <cell r="E2268" t="str">
            <v>Res-Disp Tons-Legacy</v>
          </cell>
        </row>
        <row r="2269">
          <cell r="D2269" t="str">
            <v>13350.0</v>
          </cell>
          <cell r="E2269" t="str">
            <v>Res-OCC Tns O/S</v>
          </cell>
        </row>
        <row r="2270">
          <cell r="D2270" t="str">
            <v>13351.0</v>
          </cell>
          <cell r="E2270" t="str">
            <v>Res-OCC Tns I/C</v>
          </cell>
        </row>
        <row r="2271">
          <cell r="D2271" t="str">
            <v>13352.0</v>
          </cell>
          <cell r="E2271" t="str">
            <v>Res-ONP Tns O/S</v>
          </cell>
        </row>
        <row r="2272">
          <cell r="D2272" t="str">
            <v>13353.0</v>
          </cell>
          <cell r="E2272" t="str">
            <v>Res-ONP Tns I/C</v>
          </cell>
        </row>
        <row r="2273">
          <cell r="D2273" t="str">
            <v>13390.0</v>
          </cell>
          <cell r="E2273" t="str">
            <v>Res-Oth Rec Tns Legacy O/</v>
          </cell>
        </row>
        <row r="2274">
          <cell r="D2274" t="str">
            <v>13398.0</v>
          </cell>
          <cell r="E2274" t="str">
            <v>Res-Recyl Oth Tns O/S</v>
          </cell>
        </row>
        <row r="2275">
          <cell r="D2275" t="str">
            <v>13399.0</v>
          </cell>
          <cell r="E2275" t="str">
            <v>Res-Recyl Oth Tns I/C</v>
          </cell>
        </row>
        <row r="2276">
          <cell r="D2276" t="str">
            <v>13300.0</v>
          </cell>
          <cell r="E2276" t="str">
            <v>Res-Net Rate Increase</v>
          </cell>
        </row>
        <row r="2277">
          <cell r="D2277" t="str">
            <v>13501.0</v>
          </cell>
          <cell r="E2277" t="str">
            <v>Res-Fuel Rate Increase</v>
          </cell>
        </row>
        <row r="2278">
          <cell r="D2278" t="str">
            <v>13502.0</v>
          </cell>
          <cell r="E2278" t="str">
            <v>Res-Env Rate Increase</v>
          </cell>
        </row>
        <row r="2279">
          <cell r="D2279" t="str">
            <v>13508.0</v>
          </cell>
          <cell r="E2279" t="str">
            <v>Res-PY/E Def Loc</v>
          </cell>
        </row>
        <row r="2280">
          <cell r="D2280" t="str">
            <v>13530.0</v>
          </cell>
          <cell r="E2280" t="str">
            <v>Res-New Bus Rev Perm OM</v>
          </cell>
        </row>
        <row r="2281">
          <cell r="D2281" t="str">
            <v>13535.0</v>
          </cell>
          <cell r="E2281" t="str">
            <v>Res-New Bus Locs Perm OM</v>
          </cell>
        </row>
        <row r="2282">
          <cell r="D2282" t="str">
            <v>13540.0</v>
          </cell>
          <cell r="E2282" t="str">
            <v>Res-Lost Bus Rev Perm OM</v>
          </cell>
        </row>
        <row r="2283">
          <cell r="D2283" t="str">
            <v>13545.0</v>
          </cell>
          <cell r="E2283" t="str">
            <v>Res-Lost Bus Loc s Perm OM</v>
          </cell>
        </row>
        <row r="2284">
          <cell r="D2284" t="str">
            <v>13547.0</v>
          </cell>
          <cell r="E2284" t="str">
            <v>Res-Inc/(Dec) Exist Rev Perm OM</v>
          </cell>
        </row>
        <row r="2285">
          <cell r="D2285" t="str">
            <v>13549.0</v>
          </cell>
          <cell r="E2285" t="str">
            <v>Res-Inc/(Dec) Exist Loc Perm OM</v>
          </cell>
        </row>
        <row r="2286">
          <cell r="D2286" t="str">
            <v>13550.0</v>
          </cell>
          <cell r="E2286" t="str">
            <v>Res-Inc/(Dec) All Franch Bus Rev</v>
          </cell>
        </row>
        <row r="2287">
          <cell r="D2287" t="str">
            <v>13555.0</v>
          </cell>
          <cell r="E2287" t="str">
            <v>Res-Inc/(Dec) All Franch Bus Loc</v>
          </cell>
        </row>
        <row r="2288">
          <cell r="D2288" t="str">
            <v>13560.0</v>
          </cell>
          <cell r="E2288" t="str">
            <v>Res-Inc/(Dec) Temp OM Rev</v>
          </cell>
        </row>
        <row r="2289">
          <cell r="D2289" t="str">
            <v>13565.0</v>
          </cell>
          <cell r="E2289" t="str">
            <v>Res-Inc/(Dec) Temp OM Locations</v>
          </cell>
        </row>
        <row r="2290">
          <cell r="D2290" t="str">
            <v>13570.0</v>
          </cell>
          <cell r="E2290" t="str">
            <v>Res-Inc/(Dec) Acq Rev</v>
          </cell>
        </row>
        <row r="2291">
          <cell r="D2291" t="str">
            <v>13575.0</v>
          </cell>
          <cell r="E2291" t="str">
            <v>Res-Inc/(Dec) Acq Locs</v>
          </cell>
        </row>
        <row r="2292">
          <cell r="D2292" t="str">
            <v>13636.0</v>
          </cell>
          <cell r="E2292" t="str">
            <v>R1 InActive</v>
          </cell>
        </row>
        <row r="2293">
          <cell r="D2293" t="str">
            <v>13646.0</v>
          </cell>
          <cell r="E2293" t="str">
            <v>R1 InActive.</v>
          </cell>
        </row>
        <row r="2294">
          <cell r="D2294" t="str">
            <v>13000.0</v>
          </cell>
          <cell r="E2294" t="str">
            <v>Res-Workdays</v>
          </cell>
        </row>
        <row r="2295">
          <cell r="D2295" t="str">
            <v>13001.0</v>
          </cell>
          <cell r="E2295" t="str">
            <v>Res-Locations Serviced</v>
          </cell>
        </row>
        <row r="2296">
          <cell r="D2296" t="str">
            <v>13002.0</v>
          </cell>
          <cell r="E2296" t="str">
            <v>Res-Routes</v>
          </cell>
        </row>
        <row r="2297">
          <cell r="D2297" t="str">
            <v>13003.0</v>
          </cell>
          <cell r="E2297" t="str">
            <v>Res-Driver Hours</v>
          </cell>
        </row>
        <row r="2298">
          <cell r="D2298" t="str">
            <v>13004.0</v>
          </cell>
          <cell r="E2298" t="str">
            <v>Res-Helper Hours</v>
          </cell>
        </row>
        <row r="2299">
          <cell r="D2299" t="str">
            <v>13005.0</v>
          </cell>
          <cell r="E2299" t="str">
            <v>Res-Locations</v>
          </cell>
        </row>
        <row r="2300">
          <cell r="D2300" t="str">
            <v>13012.0</v>
          </cell>
          <cell r="E2300" t="str">
            <v>Res-Engine Hours</v>
          </cell>
        </row>
        <row r="2301">
          <cell r="D2301" t="str">
            <v>13100.0</v>
          </cell>
          <cell r="E2301" t="str">
            <v>Res-Trucks/Rolloff</v>
          </cell>
        </row>
        <row r="2302">
          <cell r="D2302" t="str">
            <v>13105.0</v>
          </cell>
          <cell r="E2302" t="str">
            <v>Res-Trucks/REL</v>
          </cell>
        </row>
        <row r="2303">
          <cell r="D2303" t="str">
            <v>13110.0</v>
          </cell>
          <cell r="E2303" t="str">
            <v>Res-Trucks/FEL</v>
          </cell>
        </row>
        <row r="2304">
          <cell r="D2304" t="str">
            <v>13115.0</v>
          </cell>
          <cell r="E2304" t="str">
            <v>Res-Trucks/ASL</v>
          </cell>
        </row>
        <row r="2305">
          <cell r="D2305" t="str">
            <v>13120.0</v>
          </cell>
          <cell r="E2305" t="str">
            <v>Res-Trucks/Recycle</v>
          </cell>
        </row>
        <row r="2306">
          <cell r="D2306" t="str">
            <v>13122.0</v>
          </cell>
          <cell r="E2306" t="str">
            <v>Res-Trucks/RPV Other</v>
          </cell>
        </row>
        <row r="2307">
          <cell r="D2307" t="str">
            <v>13130.0</v>
          </cell>
          <cell r="E2307" t="str">
            <v>Res-Cont/Comp</v>
          </cell>
        </row>
        <row r="2308">
          <cell r="D2308" t="str">
            <v>13131.0</v>
          </cell>
          <cell r="E2308" t="str">
            <v>Res-Toters</v>
          </cell>
        </row>
        <row r="2309">
          <cell r="D2309" t="str">
            <v>13132.0</v>
          </cell>
          <cell r="E2309" t="str">
            <v>Res-Recycle Bins</v>
          </cell>
        </row>
        <row r="2310">
          <cell r="D2310" t="str">
            <v>13190.0</v>
          </cell>
          <cell r="E2310" t="str">
            <v>Res-Trucks - Average Age</v>
          </cell>
        </row>
        <row r="2311">
          <cell r="D2311" t="str">
            <v>13505.0</v>
          </cell>
          <cell r="E2311" t="str">
            <v>Res-Svce Rev</v>
          </cell>
        </row>
        <row r="2312">
          <cell r="D2312" t="str">
            <v>13510.0</v>
          </cell>
          <cell r="E2312" t="str">
            <v>Res-Prior Mth Rev</v>
          </cell>
        </row>
        <row r="2313">
          <cell r="D2313" t="str">
            <v>13515.0</v>
          </cell>
          <cell r="E2313" t="str">
            <v>Res-Prior Mth Locations</v>
          </cell>
        </row>
        <row r="2314">
          <cell r="D2314" t="str">
            <v>13525.0</v>
          </cell>
          <cell r="E2314" t="str">
            <v>Res-Increm Loc Srv/WrkDys</v>
          </cell>
        </row>
        <row r="2315">
          <cell r="D2315" t="str">
            <v>13980.0</v>
          </cell>
          <cell r="E2315" t="str">
            <v>Res-Subscr PI-Rest</v>
          </cell>
        </row>
        <row r="2316">
          <cell r="D2316" t="str">
            <v>13981.0</v>
          </cell>
          <cell r="E2316" t="str">
            <v>Res-Subscr PI-Open</v>
          </cell>
        </row>
        <row r="2317">
          <cell r="D2317" t="str">
            <v>13985.0</v>
          </cell>
          <cell r="E2317" t="str">
            <v>Res-HOA PI-Rest</v>
          </cell>
        </row>
        <row r="2318">
          <cell r="D2318" t="str">
            <v>13986.0</v>
          </cell>
          <cell r="E2318" t="str">
            <v>Res-HOA PI-Open</v>
          </cell>
        </row>
        <row r="2319">
          <cell r="D2319" t="str">
            <v>13990.0</v>
          </cell>
          <cell r="E2319" t="str">
            <v>Res-Franch/Muni PI</v>
          </cell>
        </row>
        <row r="2320">
          <cell r="D2320" t="str">
            <v>13995.20</v>
          </cell>
          <cell r="E2320" t="str">
            <v>Res-Subscr Restrict</v>
          </cell>
        </row>
        <row r="2321">
          <cell r="D2321" t="str">
            <v>13995.30</v>
          </cell>
          <cell r="E2321" t="str">
            <v>Res-Subscr w/o Restrict</v>
          </cell>
        </row>
        <row r="2322">
          <cell r="D2322" t="str">
            <v>13995.50</v>
          </cell>
          <cell r="E2322" t="str">
            <v>Res-HOA Restrict</v>
          </cell>
        </row>
        <row r="2323">
          <cell r="D2323" t="str">
            <v>13995.60</v>
          </cell>
          <cell r="E2323" t="str">
            <v>Res-HOA w/o Restrict</v>
          </cell>
        </row>
        <row r="2324">
          <cell r="D2324" t="str">
            <v>13995.90</v>
          </cell>
          <cell r="E2324" t="str">
            <v>Res-Franch/Muni</v>
          </cell>
        </row>
        <row r="2325">
          <cell r="D2325" t="str">
            <v>13996.20</v>
          </cell>
          <cell r="E2325" t="str">
            <v>Res-Subscr Rev Restrict</v>
          </cell>
        </row>
        <row r="2326">
          <cell r="D2326" t="str">
            <v>13996.30</v>
          </cell>
          <cell r="E2326" t="str">
            <v>Res-Subscr Rev w/o Restri</v>
          </cell>
        </row>
        <row r="2327">
          <cell r="D2327" t="str">
            <v>13996.50</v>
          </cell>
          <cell r="E2327" t="str">
            <v>Res-HOA Rev Restrict</v>
          </cell>
        </row>
        <row r="2328">
          <cell r="D2328" t="str">
            <v>13996.60</v>
          </cell>
          <cell r="E2328" t="str">
            <v>Res-HOA Rev w/o Restrict</v>
          </cell>
        </row>
        <row r="2329">
          <cell r="D2329" t="str">
            <v>13996.90</v>
          </cell>
          <cell r="E2329" t="str">
            <v>Res-Franch/Muni Rev</v>
          </cell>
        </row>
        <row r="2330">
          <cell r="D2330" t="str">
            <v>13116.0</v>
          </cell>
          <cell r="E2330" t="str">
            <v>Res-Trucks/MSL</v>
          </cell>
        </row>
        <row r="2331">
          <cell r="D2331" t="str">
            <v>13505.10</v>
          </cell>
          <cell r="E2331" t="str">
            <v>Res-Svce Rev OM</v>
          </cell>
        </row>
        <row r="2332">
          <cell r="D2332" t="str">
            <v>13505.12</v>
          </cell>
          <cell r="E2332" t="str">
            <v>Res-Svcs Rev Franch</v>
          </cell>
        </row>
        <row r="2333">
          <cell r="D2333" t="str">
            <v>13510.10</v>
          </cell>
          <cell r="E2333" t="str">
            <v>Res-Prior Mth OM Rev</v>
          </cell>
        </row>
        <row r="2334">
          <cell r="D2334" t="str">
            <v>13510.12</v>
          </cell>
          <cell r="E2334" t="str">
            <v>Res-Prior Mth Franch Rev</v>
          </cell>
        </row>
        <row r="2335">
          <cell r="D2335" t="str">
            <v>13515.10</v>
          </cell>
          <cell r="E2335" t="str">
            <v>Res-Prior Mth OM Locations</v>
          </cell>
        </row>
        <row r="2336">
          <cell r="D2336" t="str">
            <v>13515.12</v>
          </cell>
          <cell r="E2336" t="str">
            <v>Res-Prior Mth Franch Locations</v>
          </cell>
        </row>
        <row r="2337">
          <cell r="D2337" t="str">
            <v>13570.10</v>
          </cell>
          <cell r="E2337" t="str">
            <v>Res-Inc/(Dec) Acq Rev OM</v>
          </cell>
        </row>
        <row r="2338">
          <cell r="D2338" t="str">
            <v>13570.12</v>
          </cell>
          <cell r="E2338" t="str">
            <v>Res-Inc/(Dec) Acq Rev Franch</v>
          </cell>
        </row>
        <row r="2339">
          <cell r="D2339" t="str">
            <v>13575.10</v>
          </cell>
          <cell r="E2339" t="str">
            <v>Res-Inc/(Dec) Acq Locs OM</v>
          </cell>
        </row>
        <row r="2340">
          <cell r="D2340" t="str">
            <v>13575.12</v>
          </cell>
          <cell r="E2340" t="str">
            <v>Res-Inc/(Dec) Acq Locs Franch</v>
          </cell>
        </row>
        <row r="2341">
          <cell r="D2341" t="str">
            <v>13520.0</v>
          </cell>
          <cell r="E2341" t="str">
            <v>Res-Rev/Wkdys</v>
          </cell>
        </row>
        <row r="2342">
          <cell r="D2342" t="str">
            <v>13520.10</v>
          </cell>
          <cell r="E2342" t="str">
            <v>Res-Rev/Wkdys OM</v>
          </cell>
        </row>
        <row r="2343">
          <cell r="D2343" t="str">
            <v>13520.12</v>
          </cell>
          <cell r="E2343" t="str">
            <v>Res-Rev/Wkdys Franch</v>
          </cell>
        </row>
        <row r="2344">
          <cell r="D2344" t="str">
            <v>13507.10</v>
          </cell>
          <cell r="E2344" t="str">
            <v>Res-Bud Locs OM</v>
          </cell>
        </row>
        <row r="2345">
          <cell r="D2345" t="str">
            <v>13507.12</v>
          </cell>
          <cell r="E2345" t="str">
            <v>Res-Bud Locs Franch</v>
          </cell>
        </row>
        <row r="2346">
          <cell r="D2346" t="str">
            <v>301300.0</v>
          </cell>
          <cell r="E2346" t="str">
            <v>Resi Default O/S</v>
          </cell>
        </row>
        <row r="2347">
          <cell r="D2347" t="str">
            <v>301310.0</v>
          </cell>
          <cell r="E2347" t="str">
            <v>Resi Perm O/S</v>
          </cell>
        </row>
        <row r="2348">
          <cell r="D2348" t="str">
            <v>301310.10</v>
          </cell>
          <cell r="E2348" t="str">
            <v>Resi Perm O/S Stand Charge</v>
          </cell>
        </row>
        <row r="2349">
          <cell r="D2349" t="str">
            <v>301310.11</v>
          </cell>
          <cell r="E2349" t="str">
            <v>Resi Perm O/S Haul Charge</v>
          </cell>
        </row>
        <row r="2350">
          <cell r="D2350" t="str">
            <v>301310.12</v>
          </cell>
          <cell r="E2350" t="str">
            <v>Resi Perm O/S Adjust</v>
          </cell>
        </row>
        <row r="2351">
          <cell r="D2351" t="str">
            <v>301310.13</v>
          </cell>
          <cell r="E2351" t="str">
            <v>Resi Perm O/S Inactive</v>
          </cell>
        </row>
        <row r="2352">
          <cell r="D2352" t="str">
            <v>301315.0</v>
          </cell>
          <cell r="E2352" t="str">
            <v>Resi Temp O/S</v>
          </cell>
        </row>
        <row r="2353">
          <cell r="D2353" t="str">
            <v>301315.10</v>
          </cell>
          <cell r="E2353" t="str">
            <v>Resi Temp O/S Stand Charge</v>
          </cell>
        </row>
        <row r="2354">
          <cell r="D2354" t="str">
            <v>301315.11</v>
          </cell>
          <cell r="E2354" t="str">
            <v>Resi Temp O/S Haul Charge</v>
          </cell>
        </row>
        <row r="2355">
          <cell r="D2355" t="str">
            <v>301315.12</v>
          </cell>
          <cell r="E2355" t="str">
            <v>Resi Temp O/S Adjust</v>
          </cell>
        </row>
        <row r="2356">
          <cell r="D2356" t="str">
            <v>301315.13</v>
          </cell>
          <cell r="E2356" t="str">
            <v>Resi Temp O/S Inactive</v>
          </cell>
        </row>
        <row r="2357">
          <cell r="D2357" t="str">
            <v>301320.0</v>
          </cell>
          <cell r="E2357" t="str">
            <v>Resi Recy Default O/S</v>
          </cell>
        </row>
        <row r="2358">
          <cell r="D2358" t="str">
            <v>301325.0</v>
          </cell>
          <cell r="E2358" t="str">
            <v>Resi Recy Perm O/S</v>
          </cell>
        </row>
        <row r="2359">
          <cell r="D2359" t="str">
            <v>301325.10</v>
          </cell>
          <cell r="E2359" t="str">
            <v>Resi Recy O/S Stand Charge</v>
          </cell>
        </row>
        <row r="2360">
          <cell r="D2360" t="str">
            <v>301325.11</v>
          </cell>
          <cell r="E2360" t="str">
            <v>Resi Recy O/S Haul Charge</v>
          </cell>
        </row>
        <row r="2361">
          <cell r="D2361" t="str">
            <v>301325.12</v>
          </cell>
          <cell r="E2361" t="str">
            <v>Resi Recy O/S Adjust</v>
          </cell>
        </row>
        <row r="2362">
          <cell r="D2362" t="str">
            <v>301325.13</v>
          </cell>
          <cell r="E2362" t="str">
            <v>Resi Recy O/S Inactive</v>
          </cell>
        </row>
        <row r="2363">
          <cell r="D2363" t="str">
            <v>301330.0</v>
          </cell>
          <cell r="E2363" t="str">
            <v>Resi Recy Temp O/S</v>
          </cell>
        </row>
        <row r="2364">
          <cell r="D2364" t="str">
            <v>301330.10</v>
          </cell>
          <cell r="E2364" t="str">
            <v>Resi Recy O/S Stand Chge</v>
          </cell>
        </row>
        <row r="2365">
          <cell r="D2365" t="str">
            <v>301330.11</v>
          </cell>
          <cell r="E2365" t="str">
            <v>Resi Recy O/S Haul Chge</v>
          </cell>
        </row>
        <row r="2366">
          <cell r="D2366" t="str">
            <v>301330.12</v>
          </cell>
          <cell r="E2366" t="str">
            <v>Resi Recy O/S Temp Adj</v>
          </cell>
        </row>
        <row r="2367">
          <cell r="D2367" t="str">
            <v>301330.13</v>
          </cell>
          <cell r="E2367" t="str">
            <v>Resi Recy O/S Temp Inactive</v>
          </cell>
        </row>
        <row r="2368">
          <cell r="D2368" t="str">
            <v>301350.0</v>
          </cell>
          <cell r="E2368" t="str">
            <v>Resi Subcntrct O/S</v>
          </cell>
        </row>
        <row r="2369">
          <cell r="D2369" t="str">
            <v>301360.0</v>
          </cell>
          <cell r="E2369" t="str">
            <v>Resi SOM-OCC O/S</v>
          </cell>
        </row>
        <row r="2370">
          <cell r="D2370" t="str">
            <v>301361.0</v>
          </cell>
          <cell r="E2370" t="str">
            <v>Resi SOM-ONP O/S</v>
          </cell>
        </row>
        <row r="2371">
          <cell r="D2371" t="str">
            <v>301368.0</v>
          </cell>
          <cell r="E2371" t="str">
            <v>Resi SOM-Othr O/S</v>
          </cell>
        </row>
        <row r="2372">
          <cell r="D2372" t="str">
            <v>301368.20</v>
          </cell>
          <cell r="E2372" t="str">
            <v>Resi SOM-Paper O/S</v>
          </cell>
        </row>
        <row r="2373">
          <cell r="D2373" t="str">
            <v>301368.21</v>
          </cell>
          <cell r="E2373" t="str">
            <v>Resi SOM-Plastic O/S</v>
          </cell>
        </row>
        <row r="2374">
          <cell r="D2374" t="str">
            <v>301368.22</v>
          </cell>
          <cell r="E2374" t="str">
            <v>Resi SOM-Aluminum O/S</v>
          </cell>
        </row>
        <row r="2375">
          <cell r="D2375" t="str">
            <v>301368.23</v>
          </cell>
          <cell r="E2375" t="str">
            <v>Resi SOM-Tin O/S</v>
          </cell>
        </row>
        <row r="2376">
          <cell r="D2376" t="str">
            <v>301368.24</v>
          </cell>
          <cell r="E2376" t="str">
            <v>Resi SOM-Metal O/S</v>
          </cell>
        </row>
        <row r="2377">
          <cell r="D2377" t="str">
            <v>301368.25</v>
          </cell>
          <cell r="E2377" t="str">
            <v>Resi SOM-Glass O/S</v>
          </cell>
        </row>
        <row r="2378">
          <cell r="D2378" t="str">
            <v>301368.26</v>
          </cell>
          <cell r="E2378" t="str">
            <v>Resi SOM-Organics O/S</v>
          </cell>
        </row>
        <row r="2379">
          <cell r="D2379" t="str">
            <v>301368.27</v>
          </cell>
          <cell r="E2379" t="str">
            <v>Resi SOM-Other O/S</v>
          </cell>
        </row>
        <row r="2380">
          <cell r="D2380" t="str">
            <v>301369.0</v>
          </cell>
          <cell r="E2380" t="str">
            <v>Resi SOM-Legacy O/S</v>
          </cell>
        </row>
        <row r="2381">
          <cell r="D2381" t="str">
            <v>301390.0</v>
          </cell>
          <cell r="E2381" t="str">
            <v>Resi FF Pass Thrgh O/S</v>
          </cell>
        </row>
        <row r="2382">
          <cell r="D2382" t="str">
            <v>301395.0</v>
          </cell>
          <cell r="E2382" t="str">
            <v>Resi Env Fee O/S</v>
          </cell>
        </row>
        <row r="2383">
          <cell r="D2383" t="str">
            <v>301396.0</v>
          </cell>
          <cell r="E2383" t="str">
            <v>Resi Fuel Fee O/S</v>
          </cell>
        </row>
        <row r="2384">
          <cell r="D2384" t="str">
            <v>301397.0</v>
          </cell>
          <cell r="E2384" t="str">
            <v>Resi Resale of New Assets O/S</v>
          </cell>
        </row>
        <row r="2385">
          <cell r="D2385" t="str">
            <v>301398.0</v>
          </cell>
          <cell r="E2385" t="str">
            <v>Resi Donated Services</v>
          </cell>
        </row>
        <row r="2386">
          <cell r="D2386" t="str">
            <v>301399.0</v>
          </cell>
          <cell r="E2386" t="str">
            <v>Resi Other O/S</v>
          </cell>
        </row>
        <row r="2387">
          <cell r="D2387" t="str">
            <v>311300.0</v>
          </cell>
          <cell r="E2387" t="str">
            <v>Resi Default I/C</v>
          </cell>
        </row>
        <row r="2388">
          <cell r="D2388" t="str">
            <v>311310.0</v>
          </cell>
          <cell r="E2388" t="str">
            <v>Resi Perm I/C</v>
          </cell>
        </row>
        <row r="2389">
          <cell r="D2389" t="str">
            <v>311320.0</v>
          </cell>
          <cell r="E2389" t="str">
            <v>Resi Recycle Default I/C</v>
          </cell>
        </row>
        <row r="2390">
          <cell r="D2390" t="str">
            <v>311350.0</v>
          </cell>
          <cell r="E2390" t="str">
            <v>Resi Subcntrct  I/C</v>
          </cell>
        </row>
        <row r="2391">
          <cell r="D2391" t="str">
            <v>311360.0</v>
          </cell>
          <cell r="E2391" t="str">
            <v>Resi SOM-OCC I/C</v>
          </cell>
        </row>
        <row r="2392">
          <cell r="D2392" t="str">
            <v>311361.0</v>
          </cell>
          <cell r="E2392" t="str">
            <v>Resi SOM-ONP I/C</v>
          </cell>
        </row>
        <row r="2393">
          <cell r="D2393" t="str">
            <v>311368.0</v>
          </cell>
          <cell r="E2393" t="str">
            <v>Resi SOM-Other I/C</v>
          </cell>
        </row>
        <row r="2394">
          <cell r="D2394" t="str">
            <v>311368.20</v>
          </cell>
          <cell r="E2394" t="str">
            <v>Resi SOM-Paper I/C</v>
          </cell>
        </row>
        <row r="2395">
          <cell r="D2395" t="str">
            <v>311368.21</v>
          </cell>
          <cell r="E2395" t="str">
            <v>Resi SOM-Plastic I/C</v>
          </cell>
        </row>
        <row r="2396">
          <cell r="D2396" t="str">
            <v>311368.22</v>
          </cell>
          <cell r="E2396" t="str">
            <v>Resi SOM-Aluminum I/C</v>
          </cell>
        </row>
        <row r="2397">
          <cell r="D2397" t="str">
            <v>311368.23</v>
          </cell>
          <cell r="E2397" t="str">
            <v>Resi SOM-Tin I/C</v>
          </cell>
        </row>
        <row r="2398">
          <cell r="D2398" t="str">
            <v>311368.24</v>
          </cell>
          <cell r="E2398" t="str">
            <v>Resi SOM-Metal I/C</v>
          </cell>
        </row>
        <row r="2399">
          <cell r="D2399" t="str">
            <v>311368.25</v>
          </cell>
          <cell r="E2399" t="str">
            <v>Resi SOM-Glass I/C</v>
          </cell>
        </row>
        <row r="2400">
          <cell r="D2400" t="str">
            <v>311368.26</v>
          </cell>
          <cell r="E2400" t="str">
            <v>Resi SOM-Organics I/C</v>
          </cell>
        </row>
        <row r="2401">
          <cell r="D2401" t="str">
            <v>311368.27</v>
          </cell>
          <cell r="E2401" t="str">
            <v>Resi SOM-Other  I/C</v>
          </cell>
        </row>
        <row r="2402">
          <cell r="D2402" t="str">
            <v>311369.0</v>
          </cell>
          <cell r="E2402" t="str">
            <v>Resi SOM-Legacy I/C</v>
          </cell>
        </row>
        <row r="2403">
          <cell r="D2403" t="str">
            <v>311398.0</v>
          </cell>
          <cell r="E2403" t="str">
            <v>Resi Other Rev Legcy-I/C</v>
          </cell>
        </row>
        <row r="2404">
          <cell r="D2404" t="str">
            <v>311399.0</v>
          </cell>
          <cell r="E2404" t="str">
            <v>Resi Other I/C</v>
          </cell>
        </row>
        <row r="2405">
          <cell r="D2405" t="str">
            <v>321300.0</v>
          </cell>
          <cell r="E2405" t="str">
            <v>Resi  I/D</v>
          </cell>
        </row>
        <row r="2406">
          <cell r="D2406" t="str">
            <v>321320.0</v>
          </cell>
          <cell r="E2406" t="str">
            <v>Resi Recycle  I/D</v>
          </cell>
        </row>
        <row r="2407">
          <cell r="D2407" t="str">
            <v>321350.0</v>
          </cell>
          <cell r="E2407" t="str">
            <v>Resi Subcontract I/D</v>
          </cell>
        </row>
        <row r="2408">
          <cell r="D2408" t="str">
            <v>321360.0</v>
          </cell>
          <cell r="E2408" t="str">
            <v>Resi SOM-OCC I/D</v>
          </cell>
        </row>
        <row r="2409">
          <cell r="D2409" t="str">
            <v>321361.0</v>
          </cell>
          <cell r="E2409" t="str">
            <v>Resi SOM-ONP I/D</v>
          </cell>
        </row>
        <row r="2410">
          <cell r="D2410" t="str">
            <v>321368.0</v>
          </cell>
          <cell r="E2410" t="str">
            <v>Resi SOM-Other I/D</v>
          </cell>
        </row>
        <row r="2411">
          <cell r="D2411" t="str">
            <v>321368.20</v>
          </cell>
          <cell r="E2411" t="str">
            <v>Resi SOM-Paper I/D</v>
          </cell>
        </row>
        <row r="2412">
          <cell r="D2412" t="str">
            <v>321368.21</v>
          </cell>
          <cell r="E2412" t="str">
            <v>Resi SOM-Plastic I/D</v>
          </cell>
        </row>
        <row r="2413">
          <cell r="D2413" t="str">
            <v>321368.22</v>
          </cell>
          <cell r="E2413" t="str">
            <v>Resi SOM-Aluminum I/D</v>
          </cell>
        </row>
        <row r="2414">
          <cell r="D2414" t="str">
            <v>321368.23</v>
          </cell>
          <cell r="E2414" t="str">
            <v>Resi SOM-Tin I/D</v>
          </cell>
        </row>
        <row r="2415">
          <cell r="D2415" t="str">
            <v>321368.24</v>
          </cell>
          <cell r="E2415" t="str">
            <v>Resi SOM-Metal I/D</v>
          </cell>
        </row>
        <row r="2416">
          <cell r="D2416" t="str">
            <v>321368.25</v>
          </cell>
          <cell r="E2416" t="str">
            <v>Resi SOM-Glass I/D</v>
          </cell>
        </row>
        <row r="2417">
          <cell r="D2417" t="str">
            <v>321368.26</v>
          </cell>
          <cell r="E2417" t="str">
            <v>Resi SOM-Organics I/D</v>
          </cell>
        </row>
        <row r="2418">
          <cell r="D2418" t="str">
            <v>321368.27</v>
          </cell>
          <cell r="E2418" t="str">
            <v>Resi SOM-Other  I/D</v>
          </cell>
        </row>
        <row r="2419">
          <cell r="D2419" t="str">
            <v>321399.0</v>
          </cell>
          <cell r="E2419" t="str">
            <v>Resi Other I/D</v>
          </cell>
        </row>
        <row r="2420">
          <cell r="D2420" t="str">
            <v>401390.0</v>
          </cell>
          <cell r="E2420" t="str">
            <v>Resi FF Non-Pass Thrgh O/S</v>
          </cell>
        </row>
        <row r="2421">
          <cell r="D2421" t="str">
            <v>421390.0</v>
          </cell>
          <cell r="E2421" t="str">
            <v>INACTIVE-ResFF NonPass Thru ID</v>
          </cell>
        </row>
        <row r="2422">
          <cell r="D2422" t="str">
            <v>401397.0</v>
          </cell>
          <cell r="E2422" t="str">
            <v>Resi CGS Rsale-NwAssts O/S</v>
          </cell>
        </row>
        <row r="2423">
          <cell r="D2423" t="str">
            <v>401399.0</v>
          </cell>
          <cell r="E2423" t="str">
            <v>Resi COGS Other O/S</v>
          </cell>
        </row>
        <row r="2424">
          <cell r="D2424" t="str">
            <v>411399.0</v>
          </cell>
          <cell r="E2424" t="str">
            <v>Resi COGS Other I/C</v>
          </cell>
        </row>
        <row r="2425">
          <cell r="D2425" t="str">
            <v>421399.0</v>
          </cell>
          <cell r="E2425" t="str">
            <v>Resi COGS Other Intra/D</v>
          </cell>
        </row>
        <row r="2426">
          <cell r="D2426" t="str">
            <v>401300.0</v>
          </cell>
          <cell r="E2426" t="str">
            <v>Resi Disposal O/S</v>
          </cell>
        </row>
        <row r="2427">
          <cell r="D2427" t="str">
            <v>401310.0</v>
          </cell>
          <cell r="E2427" t="str">
            <v>Resi Trans-Load O/S</v>
          </cell>
        </row>
        <row r="2428">
          <cell r="D2428" t="str">
            <v>411300.0</v>
          </cell>
          <cell r="E2428" t="str">
            <v>Resi Disposal I/C</v>
          </cell>
        </row>
        <row r="2429">
          <cell r="D2429" t="str">
            <v>421300.0</v>
          </cell>
          <cell r="E2429" t="str">
            <v>Resi Disposal I/D</v>
          </cell>
        </row>
        <row r="2430">
          <cell r="D2430" t="str">
            <v>401360.0</v>
          </cell>
          <cell r="E2430" t="str">
            <v>Resi COGS Rec-OCC O/S</v>
          </cell>
        </row>
        <row r="2431">
          <cell r="D2431" t="str">
            <v>411360.0</v>
          </cell>
          <cell r="E2431" t="str">
            <v>Resi COGS Rec-OCC I/C</v>
          </cell>
        </row>
        <row r="2432">
          <cell r="D2432" t="str">
            <v>421360.0</v>
          </cell>
          <cell r="E2432" t="str">
            <v>Resi COGS Recylng-OCC Intra/D</v>
          </cell>
        </row>
        <row r="2433">
          <cell r="D2433" t="str">
            <v>401361.0</v>
          </cell>
          <cell r="E2433" t="str">
            <v>Resi COGS Rec-ONP O/S</v>
          </cell>
        </row>
        <row r="2434">
          <cell r="D2434" t="str">
            <v>411361.0</v>
          </cell>
          <cell r="E2434" t="str">
            <v>Resi COGS Rec-ONP I/C</v>
          </cell>
        </row>
        <row r="2435">
          <cell r="D2435" t="str">
            <v>421361.0</v>
          </cell>
          <cell r="E2435" t="str">
            <v>Resi COGS Recylng-ONP Intra/D</v>
          </cell>
        </row>
        <row r="2436">
          <cell r="D2436" t="str">
            <v>401368.0</v>
          </cell>
          <cell r="E2436" t="str">
            <v>Resi COGS Rec-Oth O/S</v>
          </cell>
        </row>
        <row r="2437">
          <cell r="D2437" t="str">
            <v>401368.20</v>
          </cell>
          <cell r="E2437" t="str">
            <v>Resi COGS Rec-Paper O/S</v>
          </cell>
        </row>
        <row r="2438">
          <cell r="D2438" t="str">
            <v>401368.21</v>
          </cell>
          <cell r="E2438" t="str">
            <v>Resi COGS Rec-Plastic O/S</v>
          </cell>
        </row>
        <row r="2439">
          <cell r="D2439" t="str">
            <v>401368.22</v>
          </cell>
          <cell r="E2439" t="str">
            <v>Resi COGS Rec-Aluminum O/S</v>
          </cell>
        </row>
        <row r="2440">
          <cell r="D2440" t="str">
            <v>401368.23</v>
          </cell>
          <cell r="E2440" t="str">
            <v>Resi COGS Rec-Tin O/S</v>
          </cell>
        </row>
        <row r="2441">
          <cell r="D2441" t="str">
            <v>401368.24</v>
          </cell>
          <cell r="E2441" t="str">
            <v>Resi COGS Rec-Metal O/S</v>
          </cell>
        </row>
        <row r="2442">
          <cell r="D2442" t="str">
            <v>401368.25</v>
          </cell>
          <cell r="E2442" t="str">
            <v>Resi COGS Rec-Glass O/S</v>
          </cell>
        </row>
        <row r="2443">
          <cell r="D2443" t="str">
            <v>401368.26</v>
          </cell>
          <cell r="E2443" t="str">
            <v>Resi COGS Rec-Organics O/S</v>
          </cell>
        </row>
        <row r="2444">
          <cell r="D2444" t="str">
            <v>401368.27</v>
          </cell>
          <cell r="E2444" t="str">
            <v>Resi COGS Rec-Other O/S</v>
          </cell>
        </row>
        <row r="2445">
          <cell r="D2445" t="str">
            <v>401369.0</v>
          </cell>
          <cell r="E2445" t="str">
            <v>Resi COGS Rec-Legacy O/S</v>
          </cell>
        </row>
        <row r="2446">
          <cell r="D2446" t="str">
            <v>411368.0</v>
          </cell>
          <cell r="E2446" t="str">
            <v>Resi COGS Rec-Other I/C</v>
          </cell>
        </row>
        <row r="2447">
          <cell r="D2447" t="str">
            <v>411368.20</v>
          </cell>
          <cell r="E2447" t="str">
            <v>Resi COGS Rec-Paper I/C</v>
          </cell>
        </row>
        <row r="2448">
          <cell r="D2448" t="str">
            <v>411368.21</v>
          </cell>
          <cell r="E2448" t="str">
            <v>Resi COGS Rec-Plastic I/C</v>
          </cell>
        </row>
        <row r="2449">
          <cell r="D2449" t="str">
            <v>411368.22</v>
          </cell>
          <cell r="E2449" t="str">
            <v>Resi COGS Rec-Aluminum I/C</v>
          </cell>
        </row>
        <row r="2450">
          <cell r="D2450" t="str">
            <v>411368.23</v>
          </cell>
          <cell r="E2450" t="str">
            <v>Resi COGS Rec-Tin I/C</v>
          </cell>
        </row>
        <row r="2451">
          <cell r="D2451" t="str">
            <v>411368.24</v>
          </cell>
          <cell r="E2451" t="str">
            <v>Resi COGS Rec-Metal I/C</v>
          </cell>
        </row>
        <row r="2452">
          <cell r="D2452" t="str">
            <v>411368.25</v>
          </cell>
          <cell r="E2452" t="str">
            <v>Resi COGS Rec-Glass I/C</v>
          </cell>
        </row>
        <row r="2453">
          <cell r="D2453" t="str">
            <v>411368.26</v>
          </cell>
          <cell r="E2453" t="str">
            <v>Resi COGS Rec-Oragnics I/C</v>
          </cell>
        </row>
        <row r="2454">
          <cell r="D2454" t="str">
            <v>411368.27</v>
          </cell>
          <cell r="E2454" t="str">
            <v>Resi COGS Rec-Other  I/C</v>
          </cell>
        </row>
        <row r="2455">
          <cell r="D2455" t="str">
            <v>421368.0</v>
          </cell>
          <cell r="E2455" t="str">
            <v>Resi COGS Recylng-Oth Intra/D</v>
          </cell>
        </row>
        <row r="2456">
          <cell r="D2456" t="str">
            <v>421368.20</v>
          </cell>
          <cell r="E2456" t="str">
            <v>Resi COGS Rec- Intra/D  Paper</v>
          </cell>
        </row>
        <row r="2457">
          <cell r="D2457" t="str">
            <v>421368.21</v>
          </cell>
          <cell r="E2457" t="str">
            <v>Resi COGS Rec- Intra/D Plastic</v>
          </cell>
        </row>
        <row r="2458">
          <cell r="D2458" t="str">
            <v>421368.22</v>
          </cell>
          <cell r="E2458" t="str">
            <v>Resi COGS Rec- Intra/D Alum</v>
          </cell>
        </row>
        <row r="2459">
          <cell r="D2459" t="str">
            <v>421368.23</v>
          </cell>
          <cell r="E2459" t="str">
            <v>Resi COGS Rec- Intra/D Tin</v>
          </cell>
        </row>
        <row r="2460">
          <cell r="D2460" t="str">
            <v>421368.24</v>
          </cell>
          <cell r="E2460" t="str">
            <v>Resi COGS Rec- Intra/D  Metal</v>
          </cell>
        </row>
        <row r="2461">
          <cell r="D2461" t="str">
            <v>421368.25</v>
          </cell>
          <cell r="E2461" t="str">
            <v>Resi COGS Rec- Intra/D Glass</v>
          </cell>
        </row>
        <row r="2462">
          <cell r="D2462" t="str">
            <v>421368.26</v>
          </cell>
          <cell r="E2462" t="str">
            <v>Resi COGS Rec- Intra/D Orgncs</v>
          </cell>
        </row>
        <row r="2463">
          <cell r="D2463" t="str">
            <v>421368.27</v>
          </cell>
          <cell r="E2463" t="str">
            <v>Resi COGS Rec- Intra/D Other</v>
          </cell>
        </row>
        <row r="2464">
          <cell r="D2464" t="str">
            <v>401392.0</v>
          </cell>
          <cell r="E2464" t="str">
            <v>Resi Subcontract Haul O/S</v>
          </cell>
        </row>
        <row r="2465">
          <cell r="D2465" t="str">
            <v>411392.0</v>
          </cell>
          <cell r="E2465" t="str">
            <v>Resi Subcontract Haul I/C</v>
          </cell>
        </row>
        <row r="2466">
          <cell r="D2466" t="str">
            <v>421392.0</v>
          </cell>
          <cell r="E2466" t="str">
            <v>Resi Subcontract Haul Intra/D</v>
          </cell>
        </row>
        <row r="2467">
          <cell r="D2467" t="str">
            <v>88000.0</v>
          </cell>
          <cell r="E2467" t="str">
            <v>Sales Mgr</v>
          </cell>
        </row>
        <row r="2468">
          <cell r="D2468" t="str">
            <v>88001.0</v>
          </cell>
          <cell r="E2468" t="str">
            <v>Sales Rep</v>
          </cell>
        </row>
        <row r="2469">
          <cell r="D2469" t="str">
            <v>88002.0</v>
          </cell>
          <cell r="E2469" t="str">
            <v>Sales Supervisors</v>
          </cell>
        </row>
        <row r="2470">
          <cell r="D2470" t="str">
            <v>88003.0</v>
          </cell>
          <cell r="E2470" t="str">
            <v>Sales Administrators</v>
          </cell>
        </row>
        <row r="2471">
          <cell r="D2471" t="str">
            <v>88030.0</v>
          </cell>
          <cell r="E2471" t="str">
            <v>Customer Service Managers</v>
          </cell>
        </row>
        <row r="2472">
          <cell r="D2472" t="str">
            <v>88031.0</v>
          </cell>
          <cell r="E2472" t="str">
            <v>Customer Service Supervisors</v>
          </cell>
        </row>
        <row r="2473">
          <cell r="D2473" t="str">
            <v>88032.0</v>
          </cell>
          <cell r="E2473" t="str">
            <v>Customer Service Reps</v>
          </cell>
        </row>
        <row r="2474">
          <cell r="D2474" t="str">
            <v>88050.0</v>
          </cell>
          <cell r="E2474" t="str">
            <v>Marketing Managers</v>
          </cell>
        </row>
        <row r="2475">
          <cell r="D2475" t="str">
            <v>88051.0</v>
          </cell>
          <cell r="E2475" t="str">
            <v>Marketing Supervisors</v>
          </cell>
        </row>
        <row r="2476">
          <cell r="D2476" t="str">
            <v>88052.0</v>
          </cell>
          <cell r="E2476" t="str">
            <v>Marketing Administrators</v>
          </cell>
        </row>
        <row r="2477">
          <cell r="D2477" t="str">
            <v>88053.0</v>
          </cell>
          <cell r="E2477" t="str">
            <v>Marketing Representatives</v>
          </cell>
        </row>
        <row r="2478">
          <cell r="D2478" t="str">
            <v>710000.0</v>
          </cell>
          <cell r="E2478" t="str">
            <v>Sales Mgr/Supv</v>
          </cell>
        </row>
        <row r="2479">
          <cell r="D2479" t="str">
            <v>710000.10</v>
          </cell>
          <cell r="E2479" t="str">
            <v>Sales Mgr/Supv Strght Time</v>
          </cell>
        </row>
        <row r="2480">
          <cell r="D2480" t="str">
            <v>710000.11</v>
          </cell>
          <cell r="E2480" t="str">
            <v>Sales Mgr/Supv Overtime</v>
          </cell>
        </row>
        <row r="2481">
          <cell r="D2481" t="str">
            <v>710005.0</v>
          </cell>
          <cell r="E2481" t="str">
            <v>Sales Rep - Sale</v>
          </cell>
        </row>
        <row r="2482">
          <cell r="D2482" t="str">
            <v>710005.10</v>
          </cell>
          <cell r="E2482" t="str">
            <v>Sales Rep Straight Time</v>
          </cell>
        </row>
        <row r="2483">
          <cell r="D2483" t="str">
            <v>710005.11</v>
          </cell>
          <cell r="E2483" t="str">
            <v>Sales Rep Overtime</v>
          </cell>
        </row>
        <row r="2484">
          <cell r="D2484" t="str">
            <v>710010.0</v>
          </cell>
          <cell r="E2484" t="str">
            <v>Sales Support</v>
          </cell>
        </row>
        <row r="2485">
          <cell r="D2485" t="str">
            <v>710010.10</v>
          </cell>
          <cell r="E2485" t="str">
            <v>Sales Support Straight Time</v>
          </cell>
        </row>
        <row r="2486">
          <cell r="D2486" t="str">
            <v>710010.11</v>
          </cell>
          <cell r="E2486" t="str">
            <v>Sales Support Overtime</v>
          </cell>
        </row>
        <row r="2487">
          <cell r="D2487" t="str">
            <v>710020.0</v>
          </cell>
          <cell r="E2487" t="str">
            <v>Marketing Staff</v>
          </cell>
        </row>
        <row r="2488">
          <cell r="D2488" t="str">
            <v>710020.10</v>
          </cell>
          <cell r="E2488" t="str">
            <v>Marketing Staff Straight Time</v>
          </cell>
        </row>
        <row r="2489">
          <cell r="D2489" t="str">
            <v>710020.11</v>
          </cell>
          <cell r="E2489" t="str">
            <v>Marketing Staff Overtime</v>
          </cell>
        </row>
        <row r="2490">
          <cell r="D2490" t="str">
            <v>710030.0</v>
          </cell>
          <cell r="E2490" t="str">
            <v>Cust Service</v>
          </cell>
        </row>
        <row r="2491">
          <cell r="D2491" t="str">
            <v>710030.10</v>
          </cell>
          <cell r="E2491" t="str">
            <v>Cust Service Strght Time</v>
          </cell>
        </row>
        <row r="2492">
          <cell r="D2492" t="str">
            <v>710030.11</v>
          </cell>
          <cell r="E2492" t="str">
            <v>Cust Servce Overtime</v>
          </cell>
        </row>
        <row r="2493">
          <cell r="D2493" t="str">
            <v>710055.0</v>
          </cell>
          <cell r="E2493" t="str">
            <v>Temporary Labor - Sales</v>
          </cell>
        </row>
        <row r="2494">
          <cell r="D2494" t="str">
            <v>710060.0</v>
          </cell>
          <cell r="E2494" t="str">
            <v>Bonus Pay Non-Corporate</v>
          </cell>
        </row>
        <row r="2495">
          <cell r="D2495" t="str">
            <v>710061.0</v>
          </cell>
          <cell r="E2495" t="str">
            <v>Bonus Pay Corporate</v>
          </cell>
        </row>
        <row r="2496">
          <cell r="D2496" t="str">
            <v>710062.0</v>
          </cell>
          <cell r="E2496" t="str">
            <v>Commission</v>
          </cell>
        </row>
        <row r="2497">
          <cell r="D2497" t="str">
            <v>710170.0</v>
          </cell>
          <cell r="E2497" t="str">
            <v>Payroll Taxes - Sales</v>
          </cell>
        </row>
        <row r="2498">
          <cell r="D2498" t="str">
            <v>710172.0</v>
          </cell>
          <cell r="E2498" t="str">
            <v>Personal Time - Sales</v>
          </cell>
        </row>
        <row r="2499">
          <cell r="D2499" t="str">
            <v>710173.0</v>
          </cell>
          <cell r="E2499" t="str">
            <v>Holiday Pay - Sales</v>
          </cell>
        </row>
        <row r="2500">
          <cell r="D2500" t="str">
            <v>710174.0</v>
          </cell>
          <cell r="E2500" t="str">
            <v>Vacation/Sick - Sales</v>
          </cell>
        </row>
        <row r="2501">
          <cell r="D2501" t="str">
            <v>710175.0</v>
          </cell>
          <cell r="E2501" t="str">
            <v>Benefits Non-Corporate - Sales</v>
          </cell>
        </row>
        <row r="2502">
          <cell r="D2502" t="str">
            <v>710176.0</v>
          </cell>
          <cell r="E2502" t="str">
            <v>Benefits Corporate - Sales</v>
          </cell>
        </row>
        <row r="2503">
          <cell r="D2503" t="str">
            <v>711000.0</v>
          </cell>
          <cell r="E2503" t="str">
            <v>Relocation - Sales</v>
          </cell>
        </row>
        <row r="2504">
          <cell r="D2504" t="str">
            <v>711002.0</v>
          </cell>
          <cell r="E2504" t="str">
            <v>Recruiting - Sales</v>
          </cell>
        </row>
        <row r="2505">
          <cell r="D2505" t="str">
            <v>711004.0</v>
          </cell>
          <cell r="E2505" t="str">
            <v>Employee Activities - Sales</v>
          </cell>
        </row>
        <row r="2506">
          <cell r="D2506" t="str">
            <v>711006.0</v>
          </cell>
          <cell r="E2506" t="str">
            <v>Travel - Sales</v>
          </cell>
        </row>
        <row r="2507">
          <cell r="D2507" t="str">
            <v>711008.0</v>
          </cell>
          <cell r="E2507" t="str">
            <v>Meals &amp; Entertainment (100%)</v>
          </cell>
        </row>
        <row r="2508">
          <cell r="D2508" t="str">
            <v>711009.0</v>
          </cell>
          <cell r="E2508" t="str">
            <v>Meals &amp; Entertainment (50%)</v>
          </cell>
        </row>
        <row r="2509">
          <cell r="D2509" t="str">
            <v>711010.0</v>
          </cell>
          <cell r="E2509" t="str">
            <v>Office Supplies - Sales</v>
          </cell>
        </row>
        <row r="2510">
          <cell r="D2510" t="str">
            <v>711012.0</v>
          </cell>
          <cell r="E2510" t="str">
            <v>Postage - Sales</v>
          </cell>
        </row>
        <row r="2511">
          <cell r="D2511" t="str">
            <v>711014.0</v>
          </cell>
          <cell r="E2511" t="str">
            <v>Dues &amp; Subscriptions - Sales</v>
          </cell>
        </row>
        <row r="2512">
          <cell r="D2512" t="str">
            <v>711016.0</v>
          </cell>
          <cell r="E2512" t="str">
            <v>Telephone - Sales</v>
          </cell>
        </row>
        <row r="2513">
          <cell r="D2513" t="str">
            <v>711017.0</v>
          </cell>
          <cell r="E2513" t="str">
            <v>Inactive-711017</v>
          </cell>
        </row>
        <row r="2514">
          <cell r="D2514" t="str">
            <v>711018.0</v>
          </cell>
          <cell r="E2514" t="str">
            <v>Utilities - Sales</v>
          </cell>
        </row>
        <row r="2515">
          <cell r="D2515" t="str">
            <v>711020.0</v>
          </cell>
          <cell r="E2515" t="str">
            <v>Facility Mainten - Sales</v>
          </cell>
        </row>
        <row r="2516">
          <cell r="D2516" t="str">
            <v>711022.0</v>
          </cell>
          <cell r="E2516" t="str">
            <v>Rent - Sales</v>
          </cell>
        </row>
        <row r="2517">
          <cell r="D2517" t="str">
            <v>711024.0</v>
          </cell>
          <cell r="E2517" t="str">
            <v>Security - Sales</v>
          </cell>
        </row>
        <row r="2518">
          <cell r="D2518" t="str">
            <v>711026.0</v>
          </cell>
          <cell r="E2518" t="str">
            <v>Equip Rental - Sales</v>
          </cell>
        </row>
        <row r="2519">
          <cell r="D2519" t="str">
            <v>711028.0</v>
          </cell>
          <cell r="E2519" t="str">
            <v>Advertising - Sales</v>
          </cell>
        </row>
        <row r="2520">
          <cell r="D2520" t="str">
            <v>711028.10</v>
          </cell>
          <cell r="E2520" t="str">
            <v>Advert Yellow Pages - Sales</v>
          </cell>
        </row>
        <row r="2521">
          <cell r="D2521" t="str">
            <v>711028.11</v>
          </cell>
          <cell r="E2521" t="str">
            <v>Advert Direct Mail - Sales</v>
          </cell>
        </row>
        <row r="2522">
          <cell r="D2522" t="str">
            <v>711028.12</v>
          </cell>
          <cell r="E2522" t="str">
            <v>Advert Media - Sales</v>
          </cell>
        </row>
        <row r="2523">
          <cell r="D2523" t="str">
            <v>711038.0</v>
          </cell>
          <cell r="E2523" t="str">
            <v>Outside Training - Sales</v>
          </cell>
        </row>
        <row r="2524">
          <cell r="D2524" t="str">
            <v>711095.0</v>
          </cell>
          <cell r="E2524" t="str">
            <v>Sales &amp; Mkting Misc</v>
          </cell>
        </row>
        <row r="2525">
          <cell r="D2525" t="str">
            <v>710000.20</v>
          </cell>
          <cell r="E2525" t="str">
            <v>Sales Mgr/Supv Auto Allow</v>
          </cell>
        </row>
        <row r="2526">
          <cell r="D2526" t="str">
            <v>710005.20</v>
          </cell>
          <cell r="E2526" t="str">
            <v>Sales Rep Auto Allowance</v>
          </cell>
        </row>
        <row r="2527">
          <cell r="D2527" t="str">
            <v>710010.20</v>
          </cell>
          <cell r="E2527" t="str">
            <v>Sales Support Auto Allow</v>
          </cell>
        </row>
        <row r="2528">
          <cell r="D2528" t="str">
            <v>710020.20</v>
          </cell>
          <cell r="E2528" t="str">
            <v>Marketing Staff Auto Allow</v>
          </cell>
        </row>
        <row r="2529">
          <cell r="D2529" t="str">
            <v>710030.20</v>
          </cell>
          <cell r="E2529" t="str">
            <v>Cust Service Auto Allowance</v>
          </cell>
        </row>
        <row r="2530">
          <cell r="D2530" t="str">
            <v>710172.1</v>
          </cell>
          <cell r="E2530" t="str">
            <v>Personal Time - Sales PR</v>
          </cell>
        </row>
        <row r="2531">
          <cell r="D2531" t="str">
            <v>710174.1</v>
          </cell>
          <cell r="E2531" t="str">
            <v>Vacation/Sick - Sales PR</v>
          </cell>
        </row>
        <row r="2532">
          <cell r="D2532" t="str">
            <v>710177.0</v>
          </cell>
          <cell r="E2532" t="str">
            <v>Employer 401k - Sales</v>
          </cell>
        </row>
        <row r="2533">
          <cell r="D2533" t="str">
            <v>81620.0</v>
          </cell>
          <cell r="E2533" t="str">
            <v>TS Drivers</v>
          </cell>
        </row>
        <row r="2534">
          <cell r="D2534" t="str">
            <v>81621.0</v>
          </cell>
          <cell r="E2534" t="str">
            <v>TS Helpers</v>
          </cell>
        </row>
        <row r="2535">
          <cell r="D2535" t="str">
            <v>62220.0</v>
          </cell>
          <cell r="E2535" t="str">
            <v>TS-Disposal Tns O/S</v>
          </cell>
        </row>
        <row r="2536">
          <cell r="D2536" t="str">
            <v>62221.0</v>
          </cell>
          <cell r="E2536" t="str">
            <v>TS-Disposal Tns I/C</v>
          </cell>
        </row>
        <row r="2537">
          <cell r="D2537" t="str">
            <v>62350.0</v>
          </cell>
          <cell r="E2537" t="str">
            <v>TS-OCC Tns Sold O/S</v>
          </cell>
        </row>
        <row r="2538">
          <cell r="D2538" t="str">
            <v>62351.0</v>
          </cell>
          <cell r="E2538" t="str">
            <v>TS-OCC Tns Sold I/C</v>
          </cell>
        </row>
        <row r="2539">
          <cell r="D2539" t="str">
            <v>62352.0</v>
          </cell>
          <cell r="E2539" t="str">
            <v>TS-ONP Tns Sold O/S</v>
          </cell>
        </row>
        <row r="2540">
          <cell r="D2540" t="str">
            <v>62353.0</v>
          </cell>
          <cell r="E2540" t="str">
            <v>TS-ONP Tns Sold I/C</v>
          </cell>
        </row>
        <row r="2541">
          <cell r="D2541" t="str">
            <v>62378.0</v>
          </cell>
          <cell r="E2541" t="str">
            <v>TS-RecylOth Tns Sold O/S</v>
          </cell>
        </row>
        <row r="2542">
          <cell r="D2542" t="str">
            <v>62379.0</v>
          </cell>
          <cell r="E2542" t="str">
            <v>TS-RecylOth Tns Sold I/C</v>
          </cell>
        </row>
        <row r="2543">
          <cell r="D2543" t="str">
            <v>62390.0</v>
          </cell>
          <cell r="E2543" t="str">
            <v>TS-Rec Tons Sold Legacy O/S</v>
          </cell>
        </row>
        <row r="2544">
          <cell r="D2544" t="str">
            <v>62392.0</v>
          </cell>
          <cell r="E2544" t="str">
            <v>InActive-Tons RecySoldLeg</v>
          </cell>
        </row>
        <row r="2545">
          <cell r="D2545" t="str">
            <v>62200.0</v>
          </cell>
          <cell r="E2545" t="str">
            <v>TS-Waste Tns Recd O/S</v>
          </cell>
        </row>
        <row r="2546">
          <cell r="D2546" t="str">
            <v>62201.0</v>
          </cell>
          <cell r="E2546" t="str">
            <v>TS-Waste Tns Recd I/C</v>
          </cell>
        </row>
        <row r="2547">
          <cell r="D2547" t="str">
            <v>62300.0</v>
          </cell>
          <cell r="E2547" t="str">
            <v>TS-OCC Tns Recd O/S</v>
          </cell>
        </row>
        <row r="2548">
          <cell r="D2548" t="str">
            <v>62301.0</v>
          </cell>
          <cell r="E2548" t="str">
            <v>TS-OCC Tns Recd I/C</v>
          </cell>
        </row>
        <row r="2549">
          <cell r="D2549" t="str">
            <v>62302.0</v>
          </cell>
          <cell r="E2549" t="str">
            <v>TS-ONP Tns Recd O/S</v>
          </cell>
        </row>
        <row r="2550">
          <cell r="D2550" t="str">
            <v>62303.0</v>
          </cell>
          <cell r="E2550" t="str">
            <v>TS-ONP Tns Recd I/C</v>
          </cell>
        </row>
        <row r="2551">
          <cell r="D2551" t="str">
            <v>62338.0</v>
          </cell>
          <cell r="E2551" t="str">
            <v>TS-RecylOth Tns Recd O/S</v>
          </cell>
        </row>
        <row r="2552">
          <cell r="D2552" t="str">
            <v>62339.0</v>
          </cell>
          <cell r="E2552" t="str">
            <v>TS-RecylOth Tns Recd I/C</v>
          </cell>
        </row>
        <row r="2553">
          <cell r="D2553" t="str">
            <v>62500.0</v>
          </cell>
          <cell r="E2553" t="str">
            <v>TS-Rate Increase</v>
          </cell>
        </row>
        <row r="2554">
          <cell r="D2554" t="str">
            <v>62501.0</v>
          </cell>
          <cell r="E2554" t="str">
            <v>TS-Fuel Rate Increase</v>
          </cell>
        </row>
        <row r="2555">
          <cell r="D2555" t="str">
            <v>62502.0</v>
          </cell>
          <cell r="E2555" t="str">
            <v>TS-Env Rate Increase</v>
          </cell>
        </row>
        <row r="2556">
          <cell r="D2556" t="str">
            <v>62020.0</v>
          </cell>
          <cell r="E2556" t="str">
            <v>InActive .</v>
          </cell>
        </row>
        <row r="2557">
          <cell r="D2557" t="str">
            <v>62025.0</v>
          </cell>
          <cell r="E2557" t="str">
            <v>InActive ,</v>
          </cell>
        </row>
        <row r="2558">
          <cell r="D2558" t="str">
            <v>62391.0</v>
          </cell>
          <cell r="E2558" t="str">
            <v>InActive2</v>
          </cell>
        </row>
        <row r="2559">
          <cell r="D2559" t="str">
            <v>62197.0</v>
          </cell>
          <cell r="E2559" t="str">
            <v>TS-Tractor Ave Age</v>
          </cell>
        </row>
        <row r="2560">
          <cell r="D2560" t="str">
            <v>62198.0</v>
          </cell>
          <cell r="E2560" t="str">
            <v>TS-Loader Ave Age</v>
          </cell>
        </row>
        <row r="2561">
          <cell r="D2561" t="str">
            <v>62980.0</v>
          </cell>
          <cell r="E2561" t="str">
            <v>TS-PI Rest</v>
          </cell>
        </row>
        <row r="2562">
          <cell r="D2562" t="str">
            <v>62981.0</v>
          </cell>
          <cell r="E2562" t="str">
            <v>TS-PI Open</v>
          </cell>
        </row>
        <row r="2563">
          <cell r="D2563" t="str">
            <v>62989.0</v>
          </cell>
          <cell r="E2563" t="str">
            <v>TS-Internal PI</v>
          </cell>
        </row>
        <row r="2564">
          <cell r="D2564" t="str">
            <v>62990.0</v>
          </cell>
          <cell r="E2564" t="str">
            <v>TS-Franch/Muni PI</v>
          </cell>
        </row>
        <row r="2565">
          <cell r="D2565" t="str">
            <v>62995.10</v>
          </cell>
          <cell r="E2565" t="str">
            <v>TS-Restrict</v>
          </cell>
        </row>
        <row r="2566">
          <cell r="D2566" t="str">
            <v>62995.40</v>
          </cell>
          <cell r="E2566" t="str">
            <v>TS-w/o Restrict</v>
          </cell>
        </row>
        <row r="2567">
          <cell r="D2567" t="str">
            <v>62995.90</v>
          </cell>
          <cell r="E2567" t="str">
            <v>TS-Franch/Muni</v>
          </cell>
        </row>
        <row r="2568">
          <cell r="D2568" t="str">
            <v>62995.200</v>
          </cell>
          <cell r="E2568" t="str">
            <v>TS-Internal PI.</v>
          </cell>
        </row>
        <row r="2569">
          <cell r="D2569" t="str">
            <v>62996.10</v>
          </cell>
          <cell r="E2569" t="str">
            <v>TS-Rev Restrict</v>
          </cell>
        </row>
        <row r="2570">
          <cell r="D2570" t="str">
            <v>62996.40</v>
          </cell>
          <cell r="E2570" t="str">
            <v>TS-Rev w/o Restrict</v>
          </cell>
        </row>
        <row r="2571">
          <cell r="D2571" t="str">
            <v>62996.90</v>
          </cell>
          <cell r="E2571" t="str">
            <v>TS-Rev Franch/Muni</v>
          </cell>
        </row>
        <row r="2572">
          <cell r="D2572" t="str">
            <v>62000.0</v>
          </cell>
          <cell r="E2572" t="str">
            <v>TS-Workdays</v>
          </cell>
        </row>
        <row r="2573">
          <cell r="D2573" t="str">
            <v>62006.0</v>
          </cell>
          <cell r="E2573" t="str">
            <v>TS-# Transfer Stations</v>
          </cell>
        </row>
        <row r="2574">
          <cell r="D2574" t="str">
            <v>62007.0</v>
          </cell>
          <cell r="E2574" t="str">
            <v>TS-# MRFs</v>
          </cell>
        </row>
        <row r="2575">
          <cell r="D2575" t="str">
            <v>62015.0</v>
          </cell>
          <cell r="E2575" t="str">
            <v>TS-Customers</v>
          </cell>
        </row>
        <row r="2576">
          <cell r="D2576" t="str">
            <v>62100.0</v>
          </cell>
          <cell r="E2576" t="str">
            <v>TS-Trucks/Roll-Off</v>
          </cell>
        </row>
        <row r="2577">
          <cell r="D2577" t="str">
            <v>62125.0</v>
          </cell>
          <cell r="E2577" t="str">
            <v>TS-Tractors</v>
          </cell>
        </row>
        <row r="2578">
          <cell r="D2578" t="str">
            <v>62126.0</v>
          </cell>
          <cell r="E2578" t="str">
            <v>TS-Trailers</v>
          </cell>
        </row>
        <row r="2579">
          <cell r="D2579" t="str">
            <v>62132.0</v>
          </cell>
          <cell r="E2579" t="str">
            <v>TS-Dozers</v>
          </cell>
        </row>
        <row r="2580">
          <cell r="D2580" t="str">
            <v>62133.0</v>
          </cell>
          <cell r="E2580" t="str">
            <v>TS-Backhoes</v>
          </cell>
        </row>
        <row r="2581">
          <cell r="D2581" t="str">
            <v>62134.0</v>
          </cell>
          <cell r="E2581" t="str">
            <v>TS-Excavators</v>
          </cell>
        </row>
        <row r="2582">
          <cell r="D2582" t="str">
            <v>62135.0</v>
          </cell>
          <cell r="E2582" t="str">
            <v>TS-Skid Steer Loaders</v>
          </cell>
        </row>
        <row r="2583">
          <cell r="D2583" t="str">
            <v>62136.0</v>
          </cell>
          <cell r="E2583" t="str">
            <v>TS-Wheel Loaders</v>
          </cell>
        </row>
        <row r="2584">
          <cell r="D2584" t="str">
            <v>62137.0</v>
          </cell>
          <cell r="E2584" t="str">
            <v>TS-Track Loaders</v>
          </cell>
        </row>
        <row r="2585">
          <cell r="D2585" t="str">
            <v>62240.0</v>
          </cell>
          <cell r="E2585" t="str">
            <v>TS-Trans Load Tons O/S</v>
          </cell>
        </row>
        <row r="2586">
          <cell r="D2586" t="str">
            <v>62210.0</v>
          </cell>
          <cell r="E2586" t="str">
            <v>TS-Tran/Load Tns Rec'd O/S</v>
          </cell>
        </row>
        <row r="2587">
          <cell r="D2587" t="str">
            <v>306200.0</v>
          </cell>
          <cell r="E2587" t="str">
            <v>TS Tip Fees  O/S</v>
          </cell>
        </row>
        <row r="2588">
          <cell r="D2588" t="str">
            <v>306210.0</v>
          </cell>
          <cell r="E2588" t="str">
            <v>TS Trans-Load Fee O/S</v>
          </cell>
        </row>
        <row r="2589">
          <cell r="D2589" t="str">
            <v>306220.0</v>
          </cell>
          <cell r="E2589" t="str">
            <v>TS Tip Fee Recy O/S-Inactive</v>
          </cell>
        </row>
        <row r="2590">
          <cell r="D2590" t="str">
            <v>306260.0</v>
          </cell>
          <cell r="E2590" t="str">
            <v>TS SOM-OCC O/S</v>
          </cell>
        </row>
        <row r="2591">
          <cell r="D2591" t="str">
            <v>306261.0</v>
          </cell>
          <cell r="E2591" t="str">
            <v>TS SOM-ONP O/S</v>
          </cell>
        </row>
        <row r="2592">
          <cell r="D2592" t="str">
            <v>306268.0</v>
          </cell>
          <cell r="E2592" t="str">
            <v>TS SOM-Othr O/S</v>
          </cell>
        </row>
        <row r="2593">
          <cell r="D2593" t="str">
            <v>306268.20</v>
          </cell>
          <cell r="E2593" t="str">
            <v>TS SOM-Paper O/S</v>
          </cell>
        </row>
        <row r="2594">
          <cell r="D2594" t="str">
            <v>306268.21</v>
          </cell>
          <cell r="E2594" t="str">
            <v>TS SOM-Plastic O/S</v>
          </cell>
        </row>
        <row r="2595">
          <cell r="D2595" t="str">
            <v>306268.22</v>
          </cell>
          <cell r="E2595" t="str">
            <v>TS SOM-Aluminum O/S</v>
          </cell>
        </row>
        <row r="2596">
          <cell r="D2596" t="str">
            <v>306268.23</v>
          </cell>
          <cell r="E2596" t="str">
            <v>TS SOM-Tin O/S</v>
          </cell>
        </row>
        <row r="2597">
          <cell r="D2597" t="str">
            <v>306268.24</v>
          </cell>
          <cell r="E2597" t="str">
            <v>TS SOM-Metal O/S</v>
          </cell>
        </row>
        <row r="2598">
          <cell r="D2598" t="str">
            <v>306268.25</v>
          </cell>
          <cell r="E2598" t="str">
            <v>TS SOM-Glass O/S</v>
          </cell>
        </row>
        <row r="2599">
          <cell r="D2599" t="str">
            <v>306268.26</v>
          </cell>
          <cell r="E2599" t="str">
            <v>TS SOM-Organics O/S</v>
          </cell>
        </row>
        <row r="2600">
          <cell r="D2600" t="str">
            <v>306268.27</v>
          </cell>
          <cell r="E2600" t="str">
            <v>TS SOM-Other O/S</v>
          </cell>
        </row>
        <row r="2601">
          <cell r="D2601" t="str">
            <v>306269.0</v>
          </cell>
          <cell r="E2601" t="str">
            <v>TS SOM-Legacy O/S</v>
          </cell>
        </row>
        <row r="2602">
          <cell r="D2602" t="str">
            <v>306290.0</v>
          </cell>
          <cell r="E2602" t="str">
            <v>TS FF Pass Through O/S</v>
          </cell>
        </row>
        <row r="2603">
          <cell r="D2603" t="str">
            <v>306295.0</v>
          </cell>
          <cell r="E2603" t="str">
            <v>TS Env Fee O/S</v>
          </cell>
        </row>
        <row r="2604">
          <cell r="D2604" t="str">
            <v>306296.0</v>
          </cell>
          <cell r="E2604" t="str">
            <v>TS Fuel Fee O/S</v>
          </cell>
        </row>
        <row r="2605">
          <cell r="D2605" t="str">
            <v>306297.0</v>
          </cell>
          <cell r="E2605" t="str">
            <v>TS Resale-NewAssets O/S</v>
          </cell>
        </row>
        <row r="2606">
          <cell r="D2606" t="str">
            <v>306298.0</v>
          </cell>
          <cell r="E2606" t="str">
            <v>TS Donated Services</v>
          </cell>
        </row>
        <row r="2607">
          <cell r="D2607" t="str">
            <v>306299.0</v>
          </cell>
          <cell r="E2607" t="str">
            <v>TS Other O/S</v>
          </cell>
        </row>
        <row r="2608">
          <cell r="D2608" t="str">
            <v>316200.0</v>
          </cell>
          <cell r="E2608" t="str">
            <v>TS Tip Fees  I/C</v>
          </cell>
        </row>
        <row r="2609">
          <cell r="D2609" t="str">
            <v>316260.0</v>
          </cell>
          <cell r="E2609" t="str">
            <v>TS SOM-OCC I/C</v>
          </cell>
        </row>
        <row r="2610">
          <cell r="D2610" t="str">
            <v>316261.0</v>
          </cell>
          <cell r="E2610" t="str">
            <v>TS SOM-ONP I/C</v>
          </cell>
        </row>
        <row r="2611">
          <cell r="D2611" t="str">
            <v>316268.0</v>
          </cell>
          <cell r="E2611" t="str">
            <v>TS SOM-Other I/C</v>
          </cell>
        </row>
        <row r="2612">
          <cell r="D2612" t="str">
            <v>316268.20</v>
          </cell>
          <cell r="E2612" t="str">
            <v>TS SOM-Paper I/C</v>
          </cell>
        </row>
        <row r="2613">
          <cell r="D2613" t="str">
            <v>316268.21</v>
          </cell>
          <cell r="E2613" t="str">
            <v>TS SOM-Plastic I/C</v>
          </cell>
        </row>
        <row r="2614">
          <cell r="D2614" t="str">
            <v>316268.22</v>
          </cell>
          <cell r="E2614" t="str">
            <v>TS SOM-Aluminum I/C</v>
          </cell>
        </row>
        <row r="2615">
          <cell r="D2615" t="str">
            <v>316268.23</v>
          </cell>
          <cell r="E2615" t="str">
            <v>TS SOM-Tin I/C</v>
          </cell>
        </row>
        <row r="2616">
          <cell r="D2616" t="str">
            <v>316268.24</v>
          </cell>
          <cell r="E2616" t="str">
            <v>TS SOM-Metal I/C</v>
          </cell>
        </row>
        <row r="2617">
          <cell r="D2617" t="str">
            <v>316268.25</v>
          </cell>
          <cell r="E2617" t="str">
            <v>TS SOM-Glass I/C</v>
          </cell>
        </row>
        <row r="2618">
          <cell r="D2618" t="str">
            <v>316268.26</v>
          </cell>
          <cell r="E2618" t="str">
            <v>TS SOM-Organics I/C</v>
          </cell>
        </row>
        <row r="2619">
          <cell r="D2619" t="str">
            <v>316268.27</v>
          </cell>
          <cell r="E2619" t="str">
            <v>TS SOM-Other  I/C</v>
          </cell>
        </row>
        <row r="2620">
          <cell r="D2620" t="str">
            <v>316269.0</v>
          </cell>
          <cell r="E2620" t="str">
            <v>TS SOM-Legacy I/C</v>
          </cell>
        </row>
        <row r="2621">
          <cell r="D2621" t="str">
            <v>316298.0</v>
          </cell>
          <cell r="E2621" t="str">
            <v>TS Oth Rev Legacy I/C</v>
          </cell>
        </row>
        <row r="2622">
          <cell r="D2622" t="str">
            <v>316299.0</v>
          </cell>
          <cell r="E2622" t="str">
            <v>TS Other I/C</v>
          </cell>
        </row>
        <row r="2623">
          <cell r="D2623" t="str">
            <v>326200.0</v>
          </cell>
          <cell r="E2623" t="str">
            <v>TS Tip Fees I/D.</v>
          </cell>
        </row>
        <row r="2624">
          <cell r="D2624" t="str">
            <v>326220.0</v>
          </cell>
          <cell r="E2624" t="str">
            <v>TS Recycle Tip Fee I/D-Inactive</v>
          </cell>
        </row>
        <row r="2625">
          <cell r="D2625" t="str">
            <v>326260.0</v>
          </cell>
          <cell r="E2625" t="str">
            <v>TS SOM-OCC I/D</v>
          </cell>
        </row>
        <row r="2626">
          <cell r="D2626" t="str">
            <v>326261.0</v>
          </cell>
          <cell r="E2626" t="str">
            <v>TS SOM-ONP I/D</v>
          </cell>
        </row>
        <row r="2627">
          <cell r="D2627" t="str">
            <v>326268.0</v>
          </cell>
          <cell r="E2627" t="str">
            <v>TS SOM-Other I/D</v>
          </cell>
        </row>
        <row r="2628">
          <cell r="D2628" t="str">
            <v>326268.20</v>
          </cell>
          <cell r="E2628" t="str">
            <v>TS SOM-Paper I/D</v>
          </cell>
        </row>
        <row r="2629">
          <cell r="D2629" t="str">
            <v>326268.21</v>
          </cell>
          <cell r="E2629" t="str">
            <v>TS SOM-Plastic I/D</v>
          </cell>
        </row>
        <row r="2630">
          <cell r="D2630" t="str">
            <v>326268.22</v>
          </cell>
          <cell r="E2630" t="str">
            <v>TS SOM-Aluminum I/D</v>
          </cell>
        </row>
        <row r="2631">
          <cell r="D2631" t="str">
            <v>326268.23</v>
          </cell>
          <cell r="E2631" t="str">
            <v>TS SOM-Tin I/D</v>
          </cell>
        </row>
        <row r="2632">
          <cell r="D2632" t="str">
            <v>326268.24</v>
          </cell>
          <cell r="E2632" t="str">
            <v>TS SOM-Metal I/D</v>
          </cell>
        </row>
        <row r="2633">
          <cell r="D2633" t="str">
            <v>326268.25</v>
          </cell>
          <cell r="E2633" t="str">
            <v>TS SOM-Glass I/D</v>
          </cell>
        </row>
        <row r="2634">
          <cell r="D2634" t="str">
            <v>326268.26</v>
          </cell>
          <cell r="E2634" t="str">
            <v>TS SOM-Organics I/D</v>
          </cell>
        </row>
        <row r="2635">
          <cell r="D2635" t="str">
            <v>326268.27</v>
          </cell>
          <cell r="E2635" t="str">
            <v>TS SOM-Other  I/D</v>
          </cell>
        </row>
        <row r="2636">
          <cell r="D2636" t="str">
            <v>326299.0</v>
          </cell>
          <cell r="E2636" t="str">
            <v>TS Other Rev I/D</v>
          </cell>
        </row>
        <row r="2637">
          <cell r="D2637" t="str">
            <v>306270.0</v>
          </cell>
          <cell r="E2637" t="str">
            <v>TS Tip Fee-OCC O/S</v>
          </cell>
        </row>
        <row r="2638">
          <cell r="D2638" t="str">
            <v>306271.0</v>
          </cell>
          <cell r="E2638" t="str">
            <v>TS Tip Fee-ONP O/S</v>
          </cell>
        </row>
        <row r="2639">
          <cell r="D2639" t="str">
            <v>306278.0</v>
          </cell>
          <cell r="E2639" t="str">
            <v>Tip Fee- Other O/S</v>
          </cell>
        </row>
        <row r="2640">
          <cell r="D2640" t="str">
            <v>306278.20</v>
          </cell>
          <cell r="E2640" t="str">
            <v>TS Tip Fee-Paper  O/S</v>
          </cell>
        </row>
        <row r="2641">
          <cell r="D2641" t="str">
            <v>306278.21</v>
          </cell>
          <cell r="E2641" t="str">
            <v>TS Tip Fee-Plastic  O/S</v>
          </cell>
        </row>
        <row r="2642">
          <cell r="D2642" t="str">
            <v>306278.22</v>
          </cell>
          <cell r="E2642" t="str">
            <v>TS Tip Fee-Aluminum  O/S</v>
          </cell>
        </row>
        <row r="2643">
          <cell r="D2643" t="str">
            <v>306278.23</v>
          </cell>
          <cell r="E2643" t="str">
            <v>TS Tip Fee-Tin  O/S</v>
          </cell>
        </row>
        <row r="2644">
          <cell r="D2644" t="str">
            <v>306278.24</v>
          </cell>
          <cell r="E2644" t="str">
            <v>TS Tip Fee-Metal  O/S</v>
          </cell>
        </row>
        <row r="2645">
          <cell r="D2645" t="str">
            <v>306278.25</v>
          </cell>
          <cell r="E2645" t="str">
            <v>TS Tip Fee-Glass  O/S</v>
          </cell>
        </row>
        <row r="2646">
          <cell r="D2646" t="str">
            <v>306278.26</v>
          </cell>
          <cell r="E2646" t="str">
            <v>TS Tip Fee-Organics  O/S</v>
          </cell>
        </row>
        <row r="2647">
          <cell r="D2647" t="str">
            <v>306278.27</v>
          </cell>
          <cell r="E2647" t="str">
            <v>TS Tip Fee-Other  O/S</v>
          </cell>
        </row>
        <row r="2648">
          <cell r="D2648" t="str">
            <v>316270.0</v>
          </cell>
          <cell r="E2648" t="str">
            <v>TS Tip Fee-OCC I/C</v>
          </cell>
        </row>
        <row r="2649">
          <cell r="D2649" t="str">
            <v>316271.0</v>
          </cell>
          <cell r="E2649" t="str">
            <v>TS Tip Fee-ONP I/C</v>
          </cell>
        </row>
        <row r="2650">
          <cell r="D2650" t="str">
            <v>316278.0</v>
          </cell>
          <cell r="E2650" t="str">
            <v>TS Tip Fee-Other I/C</v>
          </cell>
        </row>
        <row r="2651">
          <cell r="D2651" t="str">
            <v>316278.20</v>
          </cell>
          <cell r="E2651" t="str">
            <v>TS Tip Fee-Paper I/C</v>
          </cell>
        </row>
        <row r="2652">
          <cell r="D2652" t="str">
            <v>316278.21</v>
          </cell>
          <cell r="E2652" t="str">
            <v>TS Tip Fee-Plastic I/C</v>
          </cell>
        </row>
        <row r="2653">
          <cell r="D2653" t="str">
            <v>316278.22</v>
          </cell>
          <cell r="E2653" t="str">
            <v>TS Tip Fee-Aluminum I/C</v>
          </cell>
        </row>
        <row r="2654">
          <cell r="D2654" t="str">
            <v>316278.23</v>
          </cell>
          <cell r="E2654" t="str">
            <v>TS Tip Fee-Tin I/C</v>
          </cell>
        </row>
        <row r="2655">
          <cell r="D2655" t="str">
            <v>316278.24</v>
          </cell>
          <cell r="E2655" t="str">
            <v>TS Tip Fee-Metal I/C</v>
          </cell>
        </row>
        <row r="2656">
          <cell r="D2656" t="str">
            <v>316278.25</v>
          </cell>
          <cell r="E2656" t="str">
            <v>TS Tip Fee-Glass I/C</v>
          </cell>
        </row>
        <row r="2657">
          <cell r="D2657" t="str">
            <v>316278.26</v>
          </cell>
          <cell r="E2657" t="str">
            <v>TS Tip Fee-Organics I/C</v>
          </cell>
        </row>
        <row r="2658">
          <cell r="D2658" t="str">
            <v>316278.27</v>
          </cell>
          <cell r="E2658" t="str">
            <v>TS Tip Fee- Other I/C</v>
          </cell>
        </row>
        <row r="2659">
          <cell r="D2659" t="str">
            <v>406290.0</v>
          </cell>
          <cell r="E2659" t="str">
            <v>TS FF Non-Pass Through O/S</v>
          </cell>
        </row>
        <row r="2660">
          <cell r="D2660" t="str">
            <v>406218.0</v>
          </cell>
          <cell r="E2660" t="str">
            <v>INACTIVE ACCT-TS Hst Fee I/C</v>
          </cell>
        </row>
        <row r="2661">
          <cell r="D2661" t="str">
            <v>406219.0</v>
          </cell>
          <cell r="E2661" t="str">
            <v>TS Host Fees O/S</v>
          </cell>
        </row>
        <row r="2662">
          <cell r="D2662" t="str">
            <v>406297.0</v>
          </cell>
          <cell r="E2662" t="str">
            <v>TS COGS Resale-NwAssts O/S</v>
          </cell>
        </row>
        <row r="2663">
          <cell r="D2663" t="str">
            <v>406299.0</v>
          </cell>
          <cell r="E2663" t="str">
            <v>TS COGS Other O/S</v>
          </cell>
        </row>
        <row r="2664">
          <cell r="D2664" t="str">
            <v>416299.0</v>
          </cell>
          <cell r="E2664" t="str">
            <v>TS COGS Other Inter/C</v>
          </cell>
        </row>
        <row r="2665">
          <cell r="D2665" t="str">
            <v>426299.0</v>
          </cell>
          <cell r="E2665" t="str">
            <v>TS COGS Other Intra/D</v>
          </cell>
        </row>
        <row r="2666">
          <cell r="D2666" t="str">
            <v>406200.0</v>
          </cell>
          <cell r="E2666" t="str">
            <v>TS Disposal O/S</v>
          </cell>
        </row>
        <row r="2667">
          <cell r="D2667" t="str">
            <v>416200.0</v>
          </cell>
          <cell r="E2667" t="str">
            <v>TS Disposal I/C</v>
          </cell>
        </row>
        <row r="2668">
          <cell r="D2668" t="str">
            <v>426200.0</v>
          </cell>
          <cell r="E2668" t="str">
            <v>TS Disposal Intra/D</v>
          </cell>
        </row>
        <row r="2669">
          <cell r="D2669" t="str">
            <v>406260.0</v>
          </cell>
          <cell r="E2669" t="str">
            <v>TS COGS Rec OCC O/S</v>
          </cell>
        </row>
        <row r="2670">
          <cell r="D2670" t="str">
            <v>416260.0</v>
          </cell>
          <cell r="E2670" t="str">
            <v>TS COGS Rec OCC I/C</v>
          </cell>
        </row>
        <row r="2671">
          <cell r="D2671" t="str">
            <v>426260.0</v>
          </cell>
          <cell r="E2671" t="str">
            <v>TS COGS Recylng OCC Intra/D</v>
          </cell>
        </row>
        <row r="2672">
          <cell r="D2672" t="str">
            <v>406261.0</v>
          </cell>
          <cell r="E2672" t="str">
            <v>TS COGS Rec ONP O/S</v>
          </cell>
        </row>
        <row r="2673">
          <cell r="D2673" t="str">
            <v>416261.0</v>
          </cell>
          <cell r="E2673" t="str">
            <v>TS COGS Rec ONP I/C</v>
          </cell>
        </row>
        <row r="2674">
          <cell r="D2674" t="str">
            <v>426261.0</v>
          </cell>
          <cell r="E2674" t="str">
            <v>TS COGS Recylng ONP Intra/D</v>
          </cell>
        </row>
        <row r="2675">
          <cell r="D2675" t="str">
            <v>406268.0</v>
          </cell>
          <cell r="E2675" t="str">
            <v>TS COGS Rec Other O/S</v>
          </cell>
        </row>
        <row r="2676">
          <cell r="D2676" t="str">
            <v>406268.20</v>
          </cell>
          <cell r="E2676" t="str">
            <v>TS COGS Rec Paper O/S</v>
          </cell>
        </row>
        <row r="2677">
          <cell r="D2677" t="str">
            <v>406268.21</v>
          </cell>
          <cell r="E2677" t="str">
            <v>TS COGS Rec Plastic O/S</v>
          </cell>
        </row>
        <row r="2678">
          <cell r="D2678" t="str">
            <v>406268.22</v>
          </cell>
          <cell r="E2678" t="str">
            <v>TS COGS Rec Aluminum O/S</v>
          </cell>
        </row>
        <row r="2679">
          <cell r="D2679" t="str">
            <v>406268.23</v>
          </cell>
          <cell r="E2679" t="str">
            <v>TS COGS Rec Tin O/S</v>
          </cell>
        </row>
        <row r="2680">
          <cell r="D2680" t="str">
            <v>406268.24</v>
          </cell>
          <cell r="E2680" t="str">
            <v>TS COGS Rec Metal O/S</v>
          </cell>
        </row>
        <row r="2681">
          <cell r="D2681" t="str">
            <v>406268.25</v>
          </cell>
          <cell r="E2681" t="str">
            <v>TS COGS Rec Glass O/S</v>
          </cell>
        </row>
        <row r="2682">
          <cell r="D2682" t="str">
            <v>406268.26</v>
          </cell>
          <cell r="E2682" t="str">
            <v>TS COGS Rec Organics O/S</v>
          </cell>
        </row>
        <row r="2683">
          <cell r="D2683" t="str">
            <v>406268.27</v>
          </cell>
          <cell r="E2683" t="str">
            <v>TS COGS Rec Other  O/S</v>
          </cell>
        </row>
        <row r="2684">
          <cell r="D2684" t="str">
            <v>406269.0</v>
          </cell>
          <cell r="E2684" t="str">
            <v>TS COGS Rec-Legacy O/S</v>
          </cell>
        </row>
        <row r="2685">
          <cell r="D2685" t="str">
            <v>416268.0</v>
          </cell>
          <cell r="E2685" t="str">
            <v>TS COGS Rec Other I/C</v>
          </cell>
        </row>
        <row r="2686">
          <cell r="D2686" t="str">
            <v>416268.20</v>
          </cell>
          <cell r="E2686" t="str">
            <v>TS COGS Rec Paper I/C</v>
          </cell>
        </row>
        <row r="2687">
          <cell r="D2687" t="str">
            <v>416268.21</v>
          </cell>
          <cell r="E2687" t="str">
            <v>TS COGS Rec Plastic I/C</v>
          </cell>
        </row>
        <row r="2688">
          <cell r="D2688" t="str">
            <v>416268.22</v>
          </cell>
          <cell r="E2688" t="str">
            <v>TS COGS Rec Aluminum I/C</v>
          </cell>
        </row>
        <row r="2689">
          <cell r="D2689" t="str">
            <v>416268.23</v>
          </cell>
          <cell r="E2689" t="str">
            <v>TS COGS Rec Tin I/C</v>
          </cell>
        </row>
        <row r="2690">
          <cell r="D2690" t="str">
            <v>416268.24</v>
          </cell>
          <cell r="E2690" t="str">
            <v>TS COGS Rec Metal I/C</v>
          </cell>
        </row>
        <row r="2691">
          <cell r="D2691" t="str">
            <v>416268.25</v>
          </cell>
          <cell r="E2691" t="str">
            <v>TS COGS Rec Glass I/C</v>
          </cell>
        </row>
        <row r="2692">
          <cell r="D2692" t="str">
            <v>416268.26</v>
          </cell>
          <cell r="E2692" t="str">
            <v>TS COGS Rec Organics I/C</v>
          </cell>
        </row>
        <row r="2693">
          <cell r="D2693" t="str">
            <v>416268.27</v>
          </cell>
          <cell r="E2693" t="str">
            <v>TS COGS Rec Other  I/C</v>
          </cell>
        </row>
        <row r="2694">
          <cell r="D2694" t="str">
            <v>416269.0</v>
          </cell>
          <cell r="E2694" t="str">
            <v>TS COGS Rec-Legacy I/C</v>
          </cell>
        </row>
        <row r="2695">
          <cell r="D2695" t="str">
            <v>426268.0</v>
          </cell>
          <cell r="E2695" t="str">
            <v>TS COGS Recylng-Other Intra/D</v>
          </cell>
        </row>
        <row r="2696">
          <cell r="D2696" t="str">
            <v>426268.20</v>
          </cell>
          <cell r="E2696" t="str">
            <v>TS COGS Rec Intra/D OtherPaper</v>
          </cell>
        </row>
        <row r="2697">
          <cell r="D2697" t="str">
            <v>426268.21</v>
          </cell>
          <cell r="E2697" t="str">
            <v>TS COGS Rec Intra/D Plastic</v>
          </cell>
        </row>
        <row r="2698">
          <cell r="D2698" t="str">
            <v>426268.22</v>
          </cell>
          <cell r="E2698" t="str">
            <v>TS COGS Rec Intra/D Aluminum</v>
          </cell>
        </row>
        <row r="2699">
          <cell r="D2699" t="str">
            <v>426268.23</v>
          </cell>
          <cell r="E2699" t="str">
            <v>TS COGS Rec Intra/D Tin</v>
          </cell>
        </row>
        <row r="2700">
          <cell r="D2700" t="str">
            <v>426268.24</v>
          </cell>
          <cell r="E2700" t="str">
            <v>TS COGS Rec Intra/D OtherMetal</v>
          </cell>
        </row>
        <row r="2701">
          <cell r="D2701" t="str">
            <v>426268.25</v>
          </cell>
          <cell r="E2701" t="str">
            <v>TS COGS Rec Intra/D Glass</v>
          </cell>
        </row>
        <row r="2702">
          <cell r="D2702" t="str">
            <v>426268.26</v>
          </cell>
          <cell r="E2702" t="str">
            <v>TS COGS Rec Intra/D Organics</v>
          </cell>
        </row>
        <row r="2703">
          <cell r="D2703" t="str">
            <v>426268.27</v>
          </cell>
          <cell r="E2703" t="str">
            <v>TS COGS Rec Intra/D Other</v>
          </cell>
        </row>
        <row r="2704">
          <cell r="D2704" t="str">
            <v>406292.0</v>
          </cell>
          <cell r="E2704" t="str">
            <v>TS Subcontract O/S</v>
          </cell>
        </row>
        <row r="2705">
          <cell r="D2705" t="str">
            <v>416292.0</v>
          </cell>
          <cell r="E2705" t="str">
            <v>TS Subcontract Inter/C</v>
          </cell>
        </row>
        <row r="2706">
          <cell r="D2706" t="str">
            <v>426292.0</v>
          </cell>
          <cell r="E2706" t="str">
            <v>TS Subcontract Haul Intra/D</v>
          </cell>
        </row>
        <row r="2707">
          <cell r="D2707" t="str">
            <v>406294.0</v>
          </cell>
          <cell r="E2707" t="str">
            <v>TS Inactive</v>
          </cell>
        </row>
        <row r="2708">
          <cell r="D2708" t="str">
            <v>406295.0</v>
          </cell>
          <cell r="E2708" t="str">
            <v>TS 3rd Party Hauling O/S</v>
          </cell>
        </row>
        <row r="2709">
          <cell r="D2709" t="str">
            <v>416295.0</v>
          </cell>
          <cell r="E2709" t="str">
            <v>TS 3rd Party Hauling I/C</v>
          </cell>
        </row>
        <row r="2710">
          <cell r="D2710" t="str">
            <v>326270.0</v>
          </cell>
          <cell r="E2710" t="str">
            <v>TS Tip Fee-OCC I/D</v>
          </cell>
        </row>
        <row r="2711">
          <cell r="D2711" t="str">
            <v>326271.0</v>
          </cell>
          <cell r="E2711" t="str">
            <v>TS Tip Fee-ONP I/D</v>
          </cell>
        </row>
        <row r="2712">
          <cell r="D2712" t="str">
            <v>326278.20</v>
          </cell>
          <cell r="E2712" t="str">
            <v>TS Tip Fee-Paper I/D</v>
          </cell>
        </row>
        <row r="2713">
          <cell r="D2713" t="str">
            <v>326278.21</v>
          </cell>
          <cell r="E2713" t="str">
            <v>TS Tip Fee-Plastic I/D</v>
          </cell>
        </row>
        <row r="2714">
          <cell r="D2714" t="str">
            <v>326278.22</v>
          </cell>
          <cell r="E2714" t="str">
            <v>TS Tip Fee-Aluminum I/D</v>
          </cell>
        </row>
        <row r="2715">
          <cell r="D2715" t="str">
            <v>326278.23</v>
          </cell>
          <cell r="E2715" t="str">
            <v>TS Tip Fee-Tin I/D</v>
          </cell>
        </row>
        <row r="2716">
          <cell r="D2716" t="str">
            <v>326278.24</v>
          </cell>
          <cell r="E2716" t="str">
            <v>TS Tip Fee-Metal I/D</v>
          </cell>
        </row>
        <row r="2717">
          <cell r="D2717" t="str">
            <v>326278.25</v>
          </cell>
          <cell r="E2717" t="str">
            <v>TS Tip Fee-Glass I/D</v>
          </cell>
        </row>
        <row r="2718">
          <cell r="D2718" t="str">
            <v>326278.26</v>
          </cell>
          <cell r="E2718" t="str">
            <v>TS Tip Fee-Organics I/D</v>
          </cell>
        </row>
        <row r="2719">
          <cell r="D2719" t="str">
            <v>326278.27</v>
          </cell>
          <cell r="E2719" t="str">
            <v>TS Tip Fee-Other I/D</v>
          </cell>
        </row>
        <row r="2720">
          <cell r="D2720" t="str">
            <v>306219.0</v>
          </cell>
          <cell r="E2720" t="str">
            <v>TS Host Fee Rev O/S</v>
          </cell>
        </row>
        <row r="2721">
          <cell r="D2721" t="str">
            <v>316219.0</v>
          </cell>
          <cell r="E2721" t="str">
            <v>TS Host Fee Rev I/C</v>
          </cell>
        </row>
        <row r="2722">
          <cell r="D2722" t="str">
            <v>326219.0</v>
          </cell>
          <cell r="E2722" t="str">
            <v>TS Host Fee Rev I/D</v>
          </cell>
        </row>
        <row r="2723">
          <cell r="D2723" t="str">
            <v>87000.0</v>
          </cell>
          <cell r="E2723" t="str">
            <v>Truck/Equip Shop Mgr</v>
          </cell>
        </row>
        <row r="2724">
          <cell r="D2724" t="str">
            <v>87001.0</v>
          </cell>
          <cell r="E2724" t="str">
            <v>Truck/Equip Shop Supv</v>
          </cell>
        </row>
        <row r="2725">
          <cell r="D2725" t="str">
            <v>87002.0</v>
          </cell>
          <cell r="E2725" t="str">
            <v>Truck/Equip Shop Mech</v>
          </cell>
        </row>
        <row r="2726">
          <cell r="D2726" t="str">
            <v>87003.0</v>
          </cell>
          <cell r="E2726" t="str">
            <v>Truck/Equip Shop Welder</v>
          </cell>
        </row>
        <row r="2727">
          <cell r="D2727" t="str">
            <v>87004.0</v>
          </cell>
          <cell r="E2727" t="str">
            <v>Truck/Equip Shop Laborer</v>
          </cell>
        </row>
        <row r="2728">
          <cell r="D2728" t="str">
            <v>520010.0</v>
          </cell>
          <cell r="E2728" t="str">
            <v>TShop Mgr/Supv-Default</v>
          </cell>
        </row>
        <row r="2729">
          <cell r="D2729" t="str">
            <v>520010.10</v>
          </cell>
          <cell r="E2729" t="str">
            <v>TShop Mgr/Supv-Reg</v>
          </cell>
        </row>
        <row r="2730">
          <cell r="D2730" t="str">
            <v>520010.11</v>
          </cell>
          <cell r="E2730" t="str">
            <v>TShop Mgr/Supv-OT</v>
          </cell>
        </row>
        <row r="2731">
          <cell r="D2731" t="str">
            <v>520020.0</v>
          </cell>
          <cell r="E2731" t="str">
            <v>TShop Mech/Welder-Default</v>
          </cell>
        </row>
        <row r="2732">
          <cell r="D2732" t="str">
            <v>520020.10</v>
          </cell>
          <cell r="E2732" t="str">
            <v>TShop Mech/Welder-Reg</v>
          </cell>
        </row>
        <row r="2733">
          <cell r="D2733" t="str">
            <v>520020.11</v>
          </cell>
          <cell r="E2733" t="str">
            <v>TShop Mech/Welder-OT</v>
          </cell>
        </row>
        <row r="2734">
          <cell r="D2734" t="str">
            <v>520030.0</v>
          </cell>
          <cell r="E2734" t="str">
            <v>TShop Support-Default</v>
          </cell>
        </row>
        <row r="2735">
          <cell r="D2735" t="str">
            <v>520030.10</v>
          </cell>
          <cell r="E2735" t="str">
            <v>TShop Support-Reg</v>
          </cell>
        </row>
        <row r="2736">
          <cell r="D2736" t="str">
            <v>520030.11</v>
          </cell>
          <cell r="E2736" t="str">
            <v>TShop Support-OT</v>
          </cell>
        </row>
        <row r="2737">
          <cell r="D2737" t="str">
            <v>520055.0</v>
          </cell>
          <cell r="E2737" t="str">
            <v>TShop Temp Labor</v>
          </cell>
        </row>
        <row r="2738">
          <cell r="D2738" t="str">
            <v>520060.0</v>
          </cell>
          <cell r="E2738" t="str">
            <v>TShop Bonus Non-Corp</v>
          </cell>
        </row>
        <row r="2739">
          <cell r="D2739" t="str">
            <v>520061.0</v>
          </cell>
          <cell r="E2739" t="str">
            <v>TShop Bonus Pay Corp</v>
          </cell>
        </row>
        <row r="2740">
          <cell r="D2740" t="str">
            <v>520170.0</v>
          </cell>
          <cell r="E2740" t="str">
            <v>TShop Payroll Tax</v>
          </cell>
        </row>
        <row r="2741">
          <cell r="D2741" t="str">
            <v>520172.0</v>
          </cell>
          <cell r="E2741" t="str">
            <v>TShop Personal Time</v>
          </cell>
        </row>
        <row r="2742">
          <cell r="D2742" t="str">
            <v>520173.0</v>
          </cell>
          <cell r="E2742" t="str">
            <v>TShop Holiday Pay</v>
          </cell>
        </row>
        <row r="2743">
          <cell r="D2743" t="str">
            <v>520174.0</v>
          </cell>
          <cell r="E2743" t="str">
            <v>TShop Vacation/Sick</v>
          </cell>
        </row>
        <row r="2744">
          <cell r="D2744" t="str">
            <v>520175.0</v>
          </cell>
          <cell r="E2744" t="str">
            <v>TShop Benefits Non-Corp</v>
          </cell>
        </row>
        <row r="2745">
          <cell r="D2745" t="str">
            <v>520176.0</v>
          </cell>
          <cell r="E2745" t="str">
            <v>TShop Benefits Corp</v>
          </cell>
        </row>
        <row r="2746">
          <cell r="D2746" t="str">
            <v>520186.0</v>
          </cell>
          <cell r="E2746" t="str">
            <v>TShop Union Dues</v>
          </cell>
        </row>
        <row r="2747">
          <cell r="D2747" t="str">
            <v>520188.0</v>
          </cell>
          <cell r="E2747" t="str">
            <v>TShop Uniforms &amp; Safety</v>
          </cell>
        </row>
        <row r="2748">
          <cell r="D2748" t="str">
            <v>520998.0</v>
          </cell>
          <cell r="E2748" t="str">
            <v>TShop Labor Alloc-In</v>
          </cell>
        </row>
        <row r="2749">
          <cell r="D2749" t="str">
            <v>520999.0</v>
          </cell>
          <cell r="E2749" t="str">
            <v>TShop Labor Alloc-Out</v>
          </cell>
        </row>
        <row r="2750">
          <cell r="D2750" t="str">
            <v>540012.0</v>
          </cell>
          <cell r="E2750" t="str">
            <v>Parts X-Factor</v>
          </cell>
        </row>
        <row r="2751">
          <cell r="D2751" t="str">
            <v>540032.0</v>
          </cell>
          <cell r="E2751" t="str">
            <v>Tires X-Factor</v>
          </cell>
        </row>
        <row r="2752">
          <cell r="D2752" t="str">
            <v>520010.20</v>
          </cell>
          <cell r="E2752" t="str">
            <v>TShop Mgr/Supv-Auto Allow</v>
          </cell>
        </row>
        <row r="2753">
          <cell r="D2753" t="str">
            <v>520020.20</v>
          </cell>
          <cell r="E2753" t="str">
            <v>Tshop Mech/Welder-Auto Allow</v>
          </cell>
        </row>
        <row r="2754">
          <cell r="D2754" t="str">
            <v>520030.20</v>
          </cell>
          <cell r="E2754" t="str">
            <v>TShop Support-Auto Allow</v>
          </cell>
        </row>
        <row r="2755">
          <cell r="D2755" t="str">
            <v>520010.5</v>
          </cell>
          <cell r="E2755" t="str">
            <v>TShop Mgr/Supv-Incentive Pay</v>
          </cell>
        </row>
        <row r="2756">
          <cell r="D2756" t="str">
            <v>520020.5</v>
          </cell>
          <cell r="E2756" t="str">
            <v>TShop Mech/Welder-Incentive Pay</v>
          </cell>
        </row>
        <row r="2757">
          <cell r="D2757" t="str">
            <v>520030.5</v>
          </cell>
          <cell r="E2757" t="str">
            <v>TShop Support-Incentive Pay</v>
          </cell>
        </row>
        <row r="2758">
          <cell r="D2758" t="str">
            <v>520172.1</v>
          </cell>
          <cell r="E2758" t="str">
            <v>TShop Personal Time - PR</v>
          </cell>
        </row>
        <row r="2759">
          <cell r="D2759" t="str">
            <v>520174.1</v>
          </cell>
          <cell r="E2759" t="str">
            <v>TShop Vacation/Sick - PR</v>
          </cell>
        </row>
        <row r="2760">
          <cell r="D2760" t="str">
            <v>520177.0</v>
          </cell>
          <cell r="E2760" t="str">
            <v>TShop Employer 401k</v>
          </cell>
        </row>
        <row r="2761">
          <cell r="D2761" t="str">
            <v>11001.0</v>
          </cell>
          <cell r="E2761" t="str">
            <v>Ind-Hauls Legacy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G Garbage"/>
      <sheetName val=" LG recycle"/>
      <sheetName val="LG Yardwaste"/>
      <sheetName val="LG MF Recycle"/>
      <sheetName val="Proforma"/>
      <sheetName val="matrix"/>
      <sheetName val="COS"/>
      <sheetName val="Price Out-Reg EASTSIDE-Resi"/>
      <sheetName val="Price Out-Comm MSW"/>
      <sheetName val="Price Out-Drop Box"/>
      <sheetName val="Price Out-MF Recycle 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E-B"/>
      <sheetName val="Excluded divisions"/>
      <sheetName val="lawson extract"/>
    </sheetNames>
    <sheetDataSet>
      <sheetData sheetId="0" refreshError="1"/>
      <sheetData sheetId="1" refreshError="1">
        <row r="2">
          <cell r="C2">
            <v>29</v>
          </cell>
        </row>
        <row r="3">
          <cell r="C3">
            <v>625</v>
          </cell>
        </row>
        <row r="4">
          <cell r="C4">
            <v>783</v>
          </cell>
        </row>
        <row r="5">
          <cell r="C5">
            <v>793</v>
          </cell>
        </row>
        <row r="6">
          <cell r="C6">
            <v>950</v>
          </cell>
        </row>
        <row r="7">
          <cell r="C7" t="str">
            <v>7E3</v>
          </cell>
        </row>
        <row r="8">
          <cell r="C8" t="str">
            <v>7E4</v>
          </cell>
        </row>
        <row r="9">
          <cell r="C9" t="str">
            <v>7B3</v>
          </cell>
        </row>
        <row r="10">
          <cell r="C10" t="str">
            <v>7B4</v>
          </cell>
        </row>
        <row r="11">
          <cell r="C11" t="str">
            <v>7B6</v>
          </cell>
        </row>
        <row r="12">
          <cell r="C12" t="str">
            <v>7B8</v>
          </cell>
        </row>
        <row r="13">
          <cell r="C13" t="str">
            <v>7D1</v>
          </cell>
        </row>
        <row r="14">
          <cell r="C14" t="str">
            <v>7F1</v>
          </cell>
        </row>
        <row r="15">
          <cell r="C15" t="str">
            <v>7G1</v>
          </cell>
        </row>
        <row r="16">
          <cell r="C16" t="str">
            <v>7H1</v>
          </cell>
        </row>
        <row r="17">
          <cell r="C17" t="str">
            <v>7H2</v>
          </cell>
        </row>
        <row r="18">
          <cell r="C18" t="str">
            <v>7H3</v>
          </cell>
        </row>
        <row r="19">
          <cell r="C19" t="str">
            <v>7H4</v>
          </cell>
        </row>
        <row r="20">
          <cell r="C20" t="str">
            <v>ABB</v>
          </cell>
        </row>
        <row r="21">
          <cell r="C21" t="str">
            <v>D87</v>
          </cell>
        </row>
        <row r="22">
          <cell r="C22" t="str">
            <v>D88</v>
          </cell>
        </row>
        <row r="23">
          <cell r="C23" t="str">
            <v>E12</v>
          </cell>
        </row>
        <row r="24">
          <cell r="C24" t="str">
            <v>E42</v>
          </cell>
        </row>
        <row r="25">
          <cell r="C25" t="str">
            <v>E46</v>
          </cell>
        </row>
        <row r="26">
          <cell r="C26" t="str">
            <v>E47</v>
          </cell>
        </row>
        <row r="27">
          <cell r="C27" t="str">
            <v>E48</v>
          </cell>
        </row>
        <row r="28">
          <cell r="C28" t="str">
            <v>E49</v>
          </cell>
        </row>
        <row r="29">
          <cell r="C29" t="str">
            <v>E51</v>
          </cell>
        </row>
        <row r="30">
          <cell r="C30" t="str">
            <v>E52</v>
          </cell>
        </row>
        <row r="31">
          <cell r="C31" t="str">
            <v>E53</v>
          </cell>
        </row>
        <row r="32">
          <cell r="C32" t="str">
            <v>E54</v>
          </cell>
        </row>
        <row r="33">
          <cell r="C33" t="str">
            <v>E55</v>
          </cell>
        </row>
        <row r="34">
          <cell r="C34" t="str">
            <v>E56</v>
          </cell>
        </row>
        <row r="35">
          <cell r="C35" t="str">
            <v>E57</v>
          </cell>
        </row>
        <row r="36">
          <cell r="C36" t="str">
            <v>F65</v>
          </cell>
        </row>
        <row r="37">
          <cell r="C37" t="str">
            <v>F85</v>
          </cell>
        </row>
        <row r="38">
          <cell r="C38" t="str">
            <v>G65</v>
          </cell>
        </row>
        <row r="39">
          <cell r="C39" t="str">
            <v>PH1</v>
          </cell>
        </row>
        <row r="40">
          <cell r="C40" t="str">
            <v>PH2</v>
          </cell>
        </row>
        <row r="41">
          <cell r="C41" t="str">
            <v>PH3</v>
          </cell>
        </row>
        <row r="42">
          <cell r="C42" t="str">
            <v>PH4</v>
          </cell>
        </row>
        <row r="43">
          <cell r="C43" t="str">
            <v>PH5</v>
          </cell>
        </row>
        <row r="44">
          <cell r="C44" t="str">
            <v>PH7</v>
          </cell>
        </row>
        <row r="45">
          <cell r="C45" t="str">
            <v>PH8</v>
          </cell>
        </row>
        <row r="46">
          <cell r="C46" t="str">
            <v>PI4</v>
          </cell>
        </row>
        <row r="47">
          <cell r="C47" t="str">
            <v>PI5</v>
          </cell>
        </row>
        <row r="48">
          <cell r="C48" t="str">
            <v>PJ1</v>
          </cell>
        </row>
        <row r="49">
          <cell r="C49" t="str">
            <v>PJ2</v>
          </cell>
        </row>
        <row r="50">
          <cell r="C50" t="str">
            <v>PJ3</v>
          </cell>
        </row>
        <row r="51">
          <cell r="C51" t="str">
            <v>PJ6</v>
          </cell>
        </row>
        <row r="52">
          <cell r="C52" t="str">
            <v>PJ7</v>
          </cell>
        </row>
        <row r="53">
          <cell r="C53" t="str">
            <v>PJ8</v>
          </cell>
        </row>
        <row r="54">
          <cell r="C54" t="str">
            <v>PK0</v>
          </cell>
        </row>
        <row r="55">
          <cell r="C55" t="str">
            <v>PK2</v>
          </cell>
        </row>
        <row r="56">
          <cell r="C56" t="str">
            <v>PK3</v>
          </cell>
        </row>
        <row r="57">
          <cell r="C57" t="str">
            <v>PK4</v>
          </cell>
        </row>
        <row r="58">
          <cell r="C58" t="str">
            <v>PK6</v>
          </cell>
        </row>
        <row r="59">
          <cell r="C59" t="str">
            <v>PK7</v>
          </cell>
        </row>
        <row r="60">
          <cell r="C60" t="str">
            <v>PK8</v>
          </cell>
        </row>
        <row r="61">
          <cell r="C61" t="str">
            <v>PK9</v>
          </cell>
        </row>
        <row r="62">
          <cell r="C62" t="str">
            <v>PL2</v>
          </cell>
        </row>
        <row r="63">
          <cell r="C63" t="str">
            <v>PL3</v>
          </cell>
        </row>
        <row r="64">
          <cell r="C64" t="str">
            <v>PL5</v>
          </cell>
        </row>
        <row r="65">
          <cell r="C65" t="str">
            <v>PM0</v>
          </cell>
        </row>
        <row r="66">
          <cell r="C66" t="str">
            <v>PM1</v>
          </cell>
        </row>
        <row r="67">
          <cell r="C67" t="str">
            <v>PM2</v>
          </cell>
        </row>
        <row r="68">
          <cell r="C68" t="str">
            <v>PM3</v>
          </cell>
        </row>
        <row r="69">
          <cell r="C69" t="str">
            <v>PM7</v>
          </cell>
        </row>
        <row r="70">
          <cell r="C70" t="str">
            <v>PM8</v>
          </cell>
        </row>
        <row r="71">
          <cell r="C71" t="str">
            <v>PM9</v>
          </cell>
        </row>
        <row r="72">
          <cell r="C72" t="str">
            <v>PN1</v>
          </cell>
        </row>
        <row r="73">
          <cell r="C73" t="str">
            <v>PN2</v>
          </cell>
        </row>
        <row r="74">
          <cell r="C74" t="str">
            <v>PN3</v>
          </cell>
        </row>
        <row r="75">
          <cell r="C75" t="str">
            <v>PN6</v>
          </cell>
        </row>
        <row r="76">
          <cell r="C76" t="str">
            <v>PN9</v>
          </cell>
        </row>
        <row r="77">
          <cell r="C77" t="str">
            <v>PO2</v>
          </cell>
        </row>
        <row r="78">
          <cell r="C78" t="str">
            <v>PO3</v>
          </cell>
        </row>
        <row r="79">
          <cell r="C79" t="str">
            <v>PO6</v>
          </cell>
        </row>
        <row r="80">
          <cell r="C80" t="str">
            <v>PO7</v>
          </cell>
        </row>
        <row r="81">
          <cell r="C81" t="str">
            <v>QAL</v>
          </cell>
        </row>
        <row r="82">
          <cell r="C82" t="str">
            <v>QX5</v>
          </cell>
        </row>
        <row r="83">
          <cell r="C83" t="str">
            <v>QY6</v>
          </cell>
        </row>
        <row r="84">
          <cell r="C84" t="str">
            <v>QZ1</v>
          </cell>
        </row>
        <row r="85">
          <cell r="C85" t="str">
            <v>QZ6</v>
          </cell>
        </row>
        <row r="86">
          <cell r="C86" t="str">
            <v>U91</v>
          </cell>
        </row>
        <row r="87">
          <cell r="C87" t="str">
            <v>U95</v>
          </cell>
        </row>
        <row r="88">
          <cell r="C88" t="str">
            <v>WD3</v>
          </cell>
        </row>
        <row r="89">
          <cell r="C89" t="str">
            <v>WG4</v>
          </cell>
        </row>
        <row r="90">
          <cell r="C90" t="str">
            <v>WI7</v>
          </cell>
        </row>
        <row r="91">
          <cell r="C91" t="str">
            <v>WL0</v>
          </cell>
        </row>
        <row r="92">
          <cell r="C92" t="str">
            <v>X72</v>
          </cell>
        </row>
        <row r="93">
          <cell r="C93" t="str">
            <v>XA8</v>
          </cell>
        </row>
        <row r="94">
          <cell r="C94" t="str">
            <v>XE0</v>
          </cell>
        </row>
        <row r="95">
          <cell r="C95" t="str">
            <v>XE6</v>
          </cell>
        </row>
        <row r="96">
          <cell r="C96" t="str">
            <v>XE8</v>
          </cell>
        </row>
        <row r="97">
          <cell r="C97" t="str">
            <v>XF1</v>
          </cell>
        </row>
        <row r="98">
          <cell r="C98" t="str">
            <v>XF6</v>
          </cell>
        </row>
        <row r="99">
          <cell r="C99" t="str">
            <v>XH7</v>
          </cell>
        </row>
        <row r="100">
          <cell r="C100" t="str">
            <v>XI0</v>
          </cell>
        </row>
        <row r="101">
          <cell r="C101" t="str">
            <v>XI8</v>
          </cell>
        </row>
        <row r="102">
          <cell r="C102" t="str">
            <v>XJ2</v>
          </cell>
        </row>
        <row r="103">
          <cell r="C103" t="str">
            <v>XJ3</v>
          </cell>
        </row>
        <row r="104">
          <cell r="C104" t="str">
            <v>XK0</v>
          </cell>
        </row>
        <row r="105">
          <cell r="C105" t="str">
            <v>XK9</v>
          </cell>
        </row>
        <row r="106">
          <cell r="C106" t="str">
            <v>XL3</v>
          </cell>
        </row>
        <row r="107">
          <cell r="C107" t="str">
            <v>ZU6</v>
          </cell>
        </row>
        <row r="108">
          <cell r="C108" t="str">
            <v>ZW1</v>
          </cell>
        </row>
      </sheetData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Start"/>
      <sheetName val="JournalEntry"/>
      <sheetName val="JE"/>
      <sheetName val="218070-100 Deferred Rev"/>
      <sheetName val="Accrual"/>
      <sheetName val="Summary"/>
      <sheetName val="RSA Spend"/>
      <sheetName val="Eastside SF Recycle Credits"/>
      <sheetName val="Eastside MF Recycle Credits"/>
      <sheetName val="2015 SF Annual"/>
      <sheetName val="2015 MF Annual"/>
      <sheetName val="August 2017 True Up"/>
      <sheetName val="2017 SF Annual Report"/>
      <sheetName val="2017 MF Annual Report"/>
      <sheetName val="Notes to WP Package"/>
      <sheetName val="T Account Example"/>
    </sheetNames>
    <sheetDataSet>
      <sheetData sheetId="0"/>
      <sheetData sheetId="1">
        <row r="2">
          <cell r="G2" t="str">
            <v>AWS - Bellevue</v>
          </cell>
        </row>
        <row r="3">
          <cell r="B3">
            <v>43039</v>
          </cell>
        </row>
        <row r="5">
          <cell r="B5" t="str">
            <v>JERE</v>
          </cell>
        </row>
        <row r="7">
          <cell r="B7" t="str">
            <v>DC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4"/>
  <sheetViews>
    <sheetView tabSelected="1" topLeftCell="A40" zoomScaleNormal="100" workbookViewId="0">
      <selection activeCell="B55" sqref="B55"/>
    </sheetView>
  </sheetViews>
  <sheetFormatPr defaultColWidth="9.21875" defaultRowHeight="14.4"/>
  <cols>
    <col min="1" max="1" width="36.21875" style="3" bestFit="1" customWidth="1"/>
    <col min="2" max="2" width="22.21875" style="3" bestFit="1" customWidth="1"/>
    <col min="3" max="3" width="19.5546875" style="3" customWidth="1"/>
    <col min="4" max="4" width="10.5546875" style="3" bestFit="1" customWidth="1"/>
    <col min="5" max="5" width="8.77734375" style="3" customWidth="1"/>
    <col min="6" max="6" width="11.44140625" style="3" customWidth="1"/>
    <col min="7" max="7" width="11" style="3" bestFit="1" customWidth="1"/>
    <col min="8" max="8" width="8" style="3" bestFit="1" customWidth="1"/>
    <col min="9" max="9" width="15.77734375" style="3" bestFit="1" customWidth="1"/>
    <col min="10" max="10" width="12" style="3" bestFit="1" customWidth="1"/>
    <col min="11" max="13" width="9.21875" style="3"/>
    <col min="14" max="14" width="14.21875" style="3" bestFit="1" customWidth="1"/>
    <col min="15" max="15" width="11.5546875" style="3" bestFit="1" customWidth="1"/>
    <col min="16" max="16384" width="9.21875" style="3"/>
  </cols>
  <sheetData>
    <row r="1" spans="1:8">
      <c r="A1" s="180" t="s">
        <v>16</v>
      </c>
      <c r="B1" s="180"/>
      <c r="C1" s="180"/>
      <c r="D1" s="180"/>
      <c r="E1" s="180"/>
      <c r="F1" s="180"/>
      <c r="G1" s="180"/>
      <c r="H1" s="180"/>
    </row>
    <row r="2" spans="1:8">
      <c r="A2" s="3" t="s">
        <v>51</v>
      </c>
      <c r="B2" s="7" t="s">
        <v>39</v>
      </c>
      <c r="C2" s="7" t="s">
        <v>40</v>
      </c>
      <c r="D2" s="7" t="s">
        <v>41</v>
      </c>
      <c r="E2" s="8" t="s">
        <v>42</v>
      </c>
      <c r="F2" s="8" t="s">
        <v>43</v>
      </c>
      <c r="G2" s="8" t="s">
        <v>44</v>
      </c>
      <c r="H2" s="7" t="s">
        <v>47</v>
      </c>
    </row>
    <row r="3" spans="1:8">
      <c r="A3" s="3" t="s">
        <v>48</v>
      </c>
      <c r="B3" s="1">
        <f>52*5/12</f>
        <v>21.666666666666668</v>
      </c>
      <c r="C3" s="9">
        <f>$B$3*2</f>
        <v>43.333333333333336</v>
      </c>
      <c r="D3" s="9">
        <f>$B$3*3</f>
        <v>65</v>
      </c>
      <c r="E3" s="9">
        <f>$B$3*4</f>
        <v>86.666666666666671</v>
      </c>
      <c r="F3" s="9">
        <f>$B$3*5</f>
        <v>108.33333333333334</v>
      </c>
      <c r="G3" s="9">
        <f>$B$3*6</f>
        <v>130</v>
      </c>
      <c r="H3" s="9">
        <f>$B$3*7</f>
        <v>151.66666666666669</v>
      </c>
    </row>
    <row r="4" spans="1:8">
      <c r="A4" s="3" t="s">
        <v>83</v>
      </c>
      <c r="B4" s="1">
        <f>52*4/12</f>
        <v>17.333333333333332</v>
      </c>
      <c r="C4" s="9">
        <f>$B$4*2</f>
        <v>34.666666666666664</v>
      </c>
      <c r="D4" s="9">
        <f>$B$4*3</f>
        <v>52</v>
      </c>
      <c r="E4" s="9">
        <f>$B$4*4</f>
        <v>69.333333333333329</v>
      </c>
      <c r="F4" s="9">
        <f>$B$4*5</f>
        <v>86.666666666666657</v>
      </c>
      <c r="G4" s="9">
        <f>$B$4*6</f>
        <v>104</v>
      </c>
      <c r="H4" s="9">
        <f>$B$4*7</f>
        <v>121.33333333333333</v>
      </c>
    </row>
    <row r="5" spans="1:8">
      <c r="A5" s="3" t="s">
        <v>49</v>
      </c>
      <c r="B5" s="1">
        <f>52*3/12</f>
        <v>13</v>
      </c>
      <c r="C5" s="9">
        <f>$B$5*2</f>
        <v>26</v>
      </c>
      <c r="D5" s="9">
        <f>$B$5*3</f>
        <v>39</v>
      </c>
      <c r="E5" s="9">
        <f>$B$5*4</f>
        <v>52</v>
      </c>
      <c r="F5" s="9">
        <f>$B$5*5</f>
        <v>65</v>
      </c>
      <c r="G5" s="9">
        <f>$B$5*6</f>
        <v>78</v>
      </c>
      <c r="H5" s="9">
        <f>$B$5*7</f>
        <v>91</v>
      </c>
    </row>
    <row r="6" spans="1:8">
      <c r="A6" s="3" t="s">
        <v>50</v>
      </c>
      <c r="B6" s="1">
        <f>52*2/12</f>
        <v>8.6666666666666661</v>
      </c>
      <c r="C6" s="10">
        <f>$B$6*2</f>
        <v>17.333333333333332</v>
      </c>
      <c r="D6" s="10">
        <f>$B$6*3</f>
        <v>26</v>
      </c>
      <c r="E6" s="10">
        <f>$B$6*4</f>
        <v>34.666666666666664</v>
      </c>
      <c r="F6" s="10">
        <f>$B$6*5</f>
        <v>43.333333333333329</v>
      </c>
      <c r="G6" s="10">
        <f>$B$6*6</f>
        <v>52</v>
      </c>
      <c r="H6" s="10">
        <f>$B$6*7</f>
        <v>60.666666666666664</v>
      </c>
    </row>
    <row r="7" spans="1:8">
      <c r="A7" s="3" t="s">
        <v>18</v>
      </c>
      <c r="B7" s="1">
        <f>52/12</f>
        <v>4.333333333333333</v>
      </c>
      <c r="C7" s="10">
        <f>$B$7*2</f>
        <v>8.6666666666666661</v>
      </c>
      <c r="D7" s="10">
        <f>$B$7*3</f>
        <v>13</v>
      </c>
      <c r="E7" s="10">
        <f>$B$7*4</f>
        <v>17.333333333333332</v>
      </c>
      <c r="F7" s="10">
        <f>$B$7*5</f>
        <v>21.666666666666664</v>
      </c>
      <c r="G7" s="10">
        <f>$B$7*6</f>
        <v>26</v>
      </c>
      <c r="H7" s="10">
        <f>$B$7*7</f>
        <v>30.333333333333332</v>
      </c>
    </row>
    <row r="8" spans="1:8">
      <c r="A8" s="3" t="s">
        <v>20</v>
      </c>
      <c r="B8" s="1">
        <f>26/12</f>
        <v>2.1666666666666665</v>
      </c>
      <c r="C8" s="10">
        <f>$B$8*2</f>
        <v>4.333333333333333</v>
      </c>
      <c r="D8" s="10">
        <f>$B$8*3</f>
        <v>6.5</v>
      </c>
      <c r="E8" s="10">
        <f>$B$8*4</f>
        <v>8.6666666666666661</v>
      </c>
      <c r="F8" s="10">
        <f>$B$8*5</f>
        <v>10.833333333333332</v>
      </c>
      <c r="G8" s="10">
        <f>$B$8*6</f>
        <v>13</v>
      </c>
      <c r="H8" s="10">
        <f>$B$8*7</f>
        <v>15.166666666666666</v>
      </c>
    </row>
    <row r="9" spans="1:8">
      <c r="A9" s="3" t="s">
        <v>19</v>
      </c>
      <c r="B9" s="1">
        <f>12/12</f>
        <v>1</v>
      </c>
      <c r="C9" s="10">
        <f>$B$9*2</f>
        <v>2</v>
      </c>
      <c r="D9" s="10">
        <f>$B$9*3</f>
        <v>3</v>
      </c>
      <c r="E9" s="10">
        <f>$B$9*4</f>
        <v>4</v>
      </c>
      <c r="F9" s="10">
        <f>$B$9*5</f>
        <v>5</v>
      </c>
      <c r="G9" s="10">
        <f>$B$9*6</f>
        <v>6</v>
      </c>
      <c r="H9" s="10">
        <f>$B$9*7</f>
        <v>7</v>
      </c>
    </row>
    <row r="10" spans="1:8">
      <c r="B10" s="1"/>
      <c r="C10" s="10"/>
      <c r="D10" s="10"/>
      <c r="E10" s="10"/>
      <c r="F10" s="10"/>
      <c r="G10" s="10"/>
      <c r="H10" s="10"/>
    </row>
    <row r="11" spans="1:8">
      <c r="A11" s="180" t="s">
        <v>8</v>
      </c>
      <c r="B11" s="180"/>
      <c r="C11" s="23"/>
      <c r="D11" s="10"/>
      <c r="E11" s="10"/>
      <c r="F11" s="10"/>
      <c r="G11" s="10"/>
      <c r="H11" s="10"/>
    </row>
    <row r="12" spans="1:8">
      <c r="A12" s="21" t="s">
        <v>46</v>
      </c>
      <c r="B12" s="25" t="s">
        <v>76</v>
      </c>
      <c r="C12" s="23"/>
      <c r="D12" s="10"/>
      <c r="E12" s="10"/>
      <c r="F12" s="10"/>
      <c r="G12" s="10"/>
      <c r="H12" s="10"/>
    </row>
    <row r="13" spans="1:8">
      <c r="A13" s="24" t="s">
        <v>77</v>
      </c>
      <c r="B13" s="22">
        <v>20</v>
      </c>
      <c r="C13" s="23"/>
      <c r="D13" s="10"/>
      <c r="E13" s="10"/>
      <c r="F13" s="10"/>
      <c r="G13" s="10"/>
      <c r="H13" s="10"/>
    </row>
    <row r="14" spans="1:8">
      <c r="A14" s="24" t="s">
        <v>52</v>
      </c>
      <c r="B14" s="22">
        <v>34</v>
      </c>
      <c r="C14" s="23"/>
      <c r="D14" s="10"/>
      <c r="E14" s="10"/>
      <c r="F14" s="10"/>
      <c r="G14" s="10"/>
      <c r="H14" s="10"/>
    </row>
    <row r="15" spans="1:8">
      <c r="A15" s="24" t="s">
        <v>53</v>
      </c>
      <c r="B15" s="22">
        <v>51</v>
      </c>
      <c r="C15" s="23"/>
      <c r="D15" s="10"/>
      <c r="E15" s="10"/>
      <c r="F15" s="10"/>
      <c r="G15" s="10"/>
      <c r="H15" s="10"/>
    </row>
    <row r="16" spans="1:8">
      <c r="A16" s="24" t="s">
        <v>54</v>
      </c>
      <c r="B16" s="22">
        <v>77</v>
      </c>
      <c r="C16" s="23"/>
      <c r="D16" s="10"/>
      <c r="E16" s="10"/>
      <c r="F16" s="3" t="s">
        <v>17</v>
      </c>
      <c r="G16" s="4">
        <v>2000</v>
      </c>
      <c r="H16" s="10"/>
    </row>
    <row r="17" spans="1:8">
      <c r="A17" s="24" t="s">
        <v>55</v>
      </c>
      <c r="B17" s="22">
        <v>97</v>
      </c>
      <c r="C17" s="23"/>
      <c r="D17" s="10"/>
      <c r="E17" s="10"/>
      <c r="G17" s="164"/>
      <c r="H17" s="10"/>
    </row>
    <row r="18" spans="1:8">
      <c r="A18" s="24" t="s">
        <v>56</v>
      </c>
      <c r="B18" s="22">
        <v>117</v>
      </c>
      <c r="C18" s="23"/>
      <c r="D18" s="10"/>
      <c r="E18" s="10"/>
      <c r="H18" s="10"/>
    </row>
    <row r="19" spans="1:8">
      <c r="A19" s="24" t="s">
        <v>57</v>
      </c>
      <c r="B19" s="22">
        <v>157</v>
      </c>
      <c r="C19" s="23"/>
      <c r="D19" s="10"/>
      <c r="E19" s="10"/>
      <c r="F19" s="5"/>
      <c r="G19" s="6"/>
      <c r="H19" s="10"/>
    </row>
    <row r="20" spans="1:8" s="19" customFormat="1">
      <c r="A20" s="43" t="s">
        <v>87</v>
      </c>
      <c r="B20" s="34">
        <v>37</v>
      </c>
      <c r="C20" s="42" t="s">
        <v>78</v>
      </c>
      <c r="D20" s="23"/>
      <c r="E20" s="23"/>
      <c r="F20" s="5"/>
      <c r="G20" s="6"/>
      <c r="H20" s="23"/>
    </row>
    <row r="21" spans="1:8">
      <c r="A21" s="24" t="s">
        <v>58</v>
      </c>
      <c r="B21" s="22">
        <v>47</v>
      </c>
      <c r="C21" s="23"/>
      <c r="D21" s="10"/>
      <c r="E21" s="10"/>
      <c r="F21" s="10"/>
      <c r="G21" s="10"/>
      <c r="H21" s="10"/>
    </row>
    <row r="22" spans="1:8">
      <c r="A22" s="24" t="s">
        <v>59</v>
      </c>
      <c r="B22" s="22">
        <v>68</v>
      </c>
      <c r="C22" s="23"/>
      <c r="D22" s="10"/>
      <c r="E22" s="10"/>
      <c r="F22" s="10"/>
      <c r="G22" s="10"/>
      <c r="H22" s="10"/>
    </row>
    <row r="23" spans="1:8">
      <c r="A23" s="24" t="s">
        <v>60</v>
      </c>
      <c r="B23" s="22">
        <v>34</v>
      </c>
      <c r="C23" s="23"/>
      <c r="D23" s="10"/>
      <c r="E23" s="10"/>
      <c r="F23" s="10"/>
      <c r="G23" s="10"/>
      <c r="H23" s="10"/>
    </row>
    <row r="24" spans="1:8">
      <c r="A24" s="24" t="s">
        <v>26</v>
      </c>
      <c r="B24" s="22">
        <v>34</v>
      </c>
      <c r="C24" s="23"/>
      <c r="D24" s="10"/>
      <c r="E24" s="10"/>
      <c r="F24" s="10"/>
      <c r="G24" s="10"/>
      <c r="H24" s="10"/>
    </row>
    <row r="25" spans="1:8">
      <c r="A25" s="21" t="s">
        <v>61</v>
      </c>
      <c r="B25" s="22"/>
      <c r="C25" s="23"/>
      <c r="D25" s="10"/>
      <c r="E25" s="10"/>
      <c r="F25" s="10"/>
      <c r="G25" s="10"/>
      <c r="H25" s="10"/>
    </row>
    <row r="26" spans="1:8">
      <c r="A26" s="24" t="s">
        <v>62</v>
      </c>
      <c r="B26" s="22">
        <v>29</v>
      </c>
      <c r="C26" s="23"/>
      <c r="D26" s="10"/>
      <c r="E26" s="10"/>
      <c r="F26" s="10"/>
      <c r="G26" s="10"/>
      <c r="H26" s="10"/>
    </row>
    <row r="27" spans="1:8">
      <c r="A27" s="24" t="s">
        <v>63</v>
      </c>
      <c r="B27" s="22">
        <v>175</v>
      </c>
      <c r="C27" s="23"/>
      <c r="D27" s="10"/>
      <c r="E27" s="10"/>
      <c r="F27" s="10"/>
      <c r="G27" s="10"/>
      <c r="H27" s="10"/>
    </row>
    <row r="28" spans="1:8">
      <c r="A28" s="24" t="s">
        <v>64</v>
      </c>
      <c r="B28" s="22">
        <v>250</v>
      </c>
      <c r="C28" s="23"/>
      <c r="D28" s="10"/>
      <c r="E28" s="10"/>
      <c r="F28" s="10"/>
      <c r="G28" s="10"/>
      <c r="H28" s="10"/>
    </row>
    <row r="29" spans="1:8">
      <c r="A29" s="24" t="s">
        <v>65</v>
      </c>
      <c r="B29" s="22">
        <v>324</v>
      </c>
      <c r="C29" s="23"/>
      <c r="D29" s="10"/>
      <c r="E29" s="10"/>
      <c r="F29" s="10"/>
      <c r="G29" s="10"/>
      <c r="H29" s="10"/>
    </row>
    <row r="30" spans="1:8">
      <c r="A30" s="24" t="s">
        <v>66</v>
      </c>
      <c r="B30" s="22">
        <v>473</v>
      </c>
      <c r="C30" s="23"/>
      <c r="D30" s="10"/>
      <c r="E30" s="10"/>
      <c r="F30" s="10"/>
      <c r="G30" s="10"/>
      <c r="H30" s="10"/>
    </row>
    <row r="31" spans="1:8">
      <c r="A31" s="24" t="s">
        <v>67</v>
      </c>
      <c r="B31" s="22">
        <v>613</v>
      </c>
      <c r="C31" s="23"/>
      <c r="D31" s="10"/>
      <c r="E31" s="10"/>
      <c r="F31" s="10"/>
      <c r="G31" s="10"/>
      <c r="H31" s="10"/>
    </row>
    <row r="32" spans="1:8">
      <c r="A32" s="24" t="s">
        <v>68</v>
      </c>
      <c r="B32" s="22">
        <v>840</v>
      </c>
      <c r="C32" s="23"/>
      <c r="D32" s="10"/>
      <c r="E32" s="10"/>
      <c r="F32" s="10"/>
      <c r="G32" s="10"/>
      <c r="H32" s="10"/>
    </row>
    <row r="33" spans="1:15">
      <c r="A33" s="24" t="s">
        <v>69</v>
      </c>
      <c r="B33" s="22">
        <v>980</v>
      </c>
      <c r="C33" s="23"/>
      <c r="D33" s="10"/>
      <c r="E33" s="10"/>
      <c r="F33" s="10"/>
      <c r="G33" s="10"/>
      <c r="H33" s="10"/>
    </row>
    <row r="34" spans="1:15">
      <c r="A34" s="24" t="s">
        <v>84</v>
      </c>
      <c r="B34" s="22">
        <v>482</v>
      </c>
      <c r="C34" s="23" t="s">
        <v>78</v>
      </c>
      <c r="D34" s="10"/>
      <c r="E34" s="10"/>
      <c r="F34" s="10"/>
      <c r="G34" s="10"/>
      <c r="H34" s="10"/>
    </row>
    <row r="35" spans="1:15">
      <c r="A35" s="24" t="s">
        <v>85</v>
      </c>
      <c r="B35" s="22">
        <v>689</v>
      </c>
      <c r="C35" s="23" t="s">
        <v>78</v>
      </c>
      <c r="D35" s="10"/>
      <c r="E35" s="10"/>
      <c r="F35" s="10"/>
      <c r="G35" s="10"/>
      <c r="H35" s="10"/>
    </row>
    <row r="36" spans="1:15" s="19" customFormat="1">
      <c r="A36" s="24" t="s">
        <v>71</v>
      </c>
      <c r="B36" s="22">
        <v>892</v>
      </c>
      <c r="C36" s="23" t="s">
        <v>78</v>
      </c>
      <c r="D36" s="20"/>
      <c r="E36" s="20"/>
      <c r="F36" s="20"/>
      <c r="G36" s="20"/>
      <c r="H36" s="20"/>
    </row>
    <row r="37" spans="1:15" s="19" customFormat="1">
      <c r="A37" s="24" t="s">
        <v>70</v>
      </c>
      <c r="B37" s="22">
        <v>1301</v>
      </c>
      <c r="C37" s="23"/>
      <c r="D37" s="20"/>
      <c r="E37" s="20"/>
      <c r="F37" s="20"/>
      <c r="G37" s="20"/>
      <c r="H37" s="20"/>
    </row>
    <row r="38" spans="1:15" s="19" customFormat="1">
      <c r="A38" s="24" t="s">
        <v>72</v>
      </c>
      <c r="B38" s="22">
        <v>1686</v>
      </c>
      <c r="C38" s="23"/>
      <c r="D38" s="20"/>
      <c r="E38" s="20"/>
      <c r="F38" s="20"/>
      <c r="G38" s="20"/>
      <c r="H38" s="20"/>
    </row>
    <row r="39" spans="1:15" s="19" customFormat="1">
      <c r="A39" s="24" t="s">
        <v>73</v>
      </c>
      <c r="B39" s="22">
        <v>2046</v>
      </c>
      <c r="C39" s="23"/>
      <c r="D39" s="20"/>
      <c r="E39" s="20"/>
      <c r="F39" s="20"/>
      <c r="G39" s="20"/>
      <c r="H39" s="20"/>
    </row>
    <row r="40" spans="1:15" s="19" customFormat="1">
      <c r="A40" s="24" t="s">
        <v>74</v>
      </c>
      <c r="B40" s="22">
        <v>2310</v>
      </c>
      <c r="C40" s="23"/>
      <c r="D40" s="20"/>
      <c r="E40" s="20"/>
      <c r="F40" s="20"/>
      <c r="G40" s="20"/>
      <c r="H40" s="20"/>
    </row>
    <row r="41" spans="1:15" s="19" customFormat="1">
      <c r="A41" s="24" t="s">
        <v>86</v>
      </c>
      <c r="B41" s="22">
        <v>2800</v>
      </c>
      <c r="C41" s="23" t="s">
        <v>78</v>
      </c>
      <c r="D41" s="20"/>
      <c r="E41" s="20"/>
      <c r="F41" s="20"/>
      <c r="G41" s="20"/>
      <c r="H41" s="20"/>
    </row>
    <row r="42" spans="1:15" s="19" customFormat="1">
      <c r="A42" s="24" t="s">
        <v>75</v>
      </c>
      <c r="B42" s="22">
        <v>125</v>
      </c>
      <c r="C42" s="23"/>
      <c r="D42" s="20"/>
      <c r="E42" s="20"/>
      <c r="F42" s="20"/>
      <c r="G42" s="20"/>
      <c r="H42" s="20"/>
    </row>
    <row r="43" spans="1:15">
      <c r="B43" s="89" t="s">
        <v>89</v>
      </c>
      <c r="C43" s="89"/>
      <c r="D43" s="89"/>
    </row>
    <row r="46" spans="1:15">
      <c r="A46" s="18" t="s">
        <v>105</v>
      </c>
      <c r="B46" s="16" t="s">
        <v>106</v>
      </c>
      <c r="C46" s="16" t="s">
        <v>5</v>
      </c>
      <c r="F46" s="181" t="s">
        <v>21</v>
      </c>
      <c r="G46" s="181"/>
    </row>
    <row r="47" spans="1:15">
      <c r="A47" s="12" t="s">
        <v>6</v>
      </c>
      <c r="B47" s="162">
        <v>5.12</v>
      </c>
      <c r="C47" s="136">
        <f>B47/References!B42</f>
        <v>4.0960000000000003E-2</v>
      </c>
      <c r="F47" s="3" t="s">
        <v>22</v>
      </c>
      <c r="G47" s="145">
        <f>0.0175</f>
        <v>1.7500000000000002E-2</v>
      </c>
    </row>
    <row r="48" spans="1:15">
      <c r="A48" s="12" t="s">
        <v>107</v>
      </c>
      <c r="B48" s="163">
        <v>8.07</v>
      </c>
      <c r="C48" s="137">
        <f>B48/B42</f>
        <v>6.4560000000000006E-2</v>
      </c>
      <c r="F48" s="3" t="s">
        <v>23</v>
      </c>
      <c r="G48" s="146">
        <v>5.1000000000000004E-3</v>
      </c>
      <c r="N48" s="14"/>
      <c r="O48" s="14"/>
    </row>
    <row r="49" spans="1:7">
      <c r="A49" s="11" t="s">
        <v>7</v>
      </c>
      <c r="B49" s="135">
        <f>B48-B47</f>
        <v>2.95</v>
      </c>
      <c r="C49" s="138">
        <f>C48-C47</f>
        <v>2.3600000000000003E-2</v>
      </c>
      <c r="D49" s="173"/>
      <c r="F49" s="3" t="s">
        <v>108</v>
      </c>
      <c r="G49" s="146">
        <v>6.3799999999999996E-2</v>
      </c>
    </row>
    <row r="50" spans="1:7">
      <c r="B50" s="176">
        <f>B49/B47</f>
        <v>0.576171875</v>
      </c>
      <c r="F50" s="3" t="s">
        <v>45</v>
      </c>
      <c r="G50" s="147">
        <v>2.8600000000000001E-3</v>
      </c>
    </row>
    <row r="51" spans="1:7">
      <c r="B51" s="17" t="str">
        <f>A46</f>
        <v>Transfer Station</v>
      </c>
      <c r="F51" s="3" t="s">
        <v>14</v>
      </c>
      <c r="G51" s="13">
        <f>SUM(G47:G50)</f>
        <v>8.9260000000000006E-2</v>
      </c>
    </row>
    <row r="52" spans="1:7">
      <c r="A52" s="3" t="s">
        <v>109</v>
      </c>
      <c r="B52" s="14">
        <f>B49</f>
        <v>2.95</v>
      </c>
    </row>
    <row r="53" spans="1:7">
      <c r="A53" s="3" t="s">
        <v>110</v>
      </c>
      <c r="B53" s="14">
        <f>B52/$G$53</f>
        <v>3.2391242286492306</v>
      </c>
      <c r="F53" s="3" t="s">
        <v>24</v>
      </c>
      <c r="G53" s="15">
        <f>1-G51</f>
        <v>0.91073999999999999</v>
      </c>
    </row>
    <row r="54" spans="1:7">
      <c r="A54" s="3" t="s">
        <v>111</v>
      </c>
      <c r="B54" s="130">
        <f>'Rate Impact Calcs '!E153</f>
        <v>42047.5</v>
      </c>
      <c r="C54" s="3" t="s">
        <v>180</v>
      </c>
    </row>
    <row r="55" spans="1:7">
      <c r="A55" s="2" t="s">
        <v>25</v>
      </c>
      <c r="B55" s="175">
        <f>B53*B54</f>
        <v>136197.07600412852</v>
      </c>
    </row>
    <row r="58" spans="1:7" ht="15" thickBot="1"/>
    <row r="59" spans="1:7">
      <c r="A59" s="78" t="s">
        <v>81</v>
      </c>
      <c r="B59" s="79" t="s">
        <v>79</v>
      </c>
      <c r="D59" s="14"/>
    </row>
    <row r="60" spans="1:7">
      <c r="A60" s="80" t="s">
        <v>80</v>
      </c>
      <c r="B60" s="81">
        <f>-'Rate Impact Calcs '!Q46</f>
        <v>136197.07600412847</v>
      </c>
      <c r="C60" s="3" t="s">
        <v>173</v>
      </c>
    </row>
    <row r="61" spans="1:7">
      <c r="A61" s="80" t="s">
        <v>10</v>
      </c>
      <c r="B61" s="81">
        <f>B60-B55</f>
        <v>0</v>
      </c>
    </row>
    <row r="62" spans="1:7" ht="15" thickBot="1">
      <c r="A62" s="155"/>
      <c r="B62" s="156"/>
    </row>
    <row r="64" spans="1:7">
      <c r="B64" s="34"/>
    </row>
  </sheetData>
  <mergeCells count="3">
    <mergeCell ref="A1:H1"/>
    <mergeCell ref="F46:G46"/>
    <mergeCell ref="A11:B11"/>
  </mergeCells>
  <pageMargins left="0.28000000000000003" right="0.52" top="0.75" bottom="0.75" header="0.3" footer="0.3"/>
  <pageSetup scale="72" orientation="portrait" r:id="rId1"/>
  <headerFooter>
    <oddHeader>&amp;C&amp;12
Disposal Fee Reference</oddHeader>
    <oddFooter>&amp;L&amp;8&amp;F - &amp;A&amp;C&amp;D&amp;R&amp;P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156"/>
  <sheetViews>
    <sheetView zoomScale="85" zoomScaleNormal="85" workbookViewId="0">
      <pane xSplit="3" ySplit="1" topLeftCell="D136" activePane="bottomRight" state="frozen"/>
      <selection pane="topRight" activeCell="D1" sqref="D1"/>
      <selection pane="bottomLeft" activeCell="A6" sqref="A6"/>
      <selection pane="bottomRight" activeCell="B157" sqref="B157"/>
    </sheetView>
  </sheetViews>
  <sheetFormatPr defaultColWidth="8.77734375" defaultRowHeight="14.4"/>
  <cols>
    <col min="1" max="1" width="5.44140625" style="55" bestFit="1" customWidth="1"/>
    <col min="2" max="2" width="27.77734375" style="59" bestFit="1" customWidth="1"/>
    <col min="3" max="3" width="30.77734375" style="55" customWidth="1"/>
    <col min="4" max="4" width="23.77734375" style="56" customWidth="1"/>
    <col min="5" max="5" width="13.77734375" style="55" customWidth="1"/>
    <col min="6" max="6" width="16" style="55" customWidth="1"/>
    <col min="7" max="7" width="19.21875" style="94" customWidth="1"/>
    <col min="8" max="8" width="25.77734375" style="55" customWidth="1"/>
    <col min="9" max="9" width="15.44140625" style="54" customWidth="1"/>
    <col min="10" max="10" width="16.44140625" style="55" customWidth="1"/>
    <col min="11" max="11" width="12.5546875" style="55" bestFit="1" customWidth="1"/>
    <col min="12" max="12" width="13.77734375" style="55" customWidth="1"/>
    <col min="13" max="13" width="21.77734375" style="55" customWidth="1"/>
    <col min="14" max="14" width="26.21875" style="55" bestFit="1" customWidth="1"/>
    <col min="15" max="15" width="32.77734375" style="55" bestFit="1" customWidth="1"/>
    <col min="16" max="16" width="31.21875" style="55" bestFit="1" customWidth="1"/>
    <col min="17" max="17" width="29" style="55" bestFit="1" customWidth="1"/>
    <col min="18" max="18" width="18.21875" style="55" bestFit="1" customWidth="1"/>
    <col min="19" max="20" width="21.5546875" style="55" bestFit="1" customWidth="1"/>
    <col min="21" max="16384" width="8.77734375" style="55"/>
  </cols>
  <sheetData>
    <row r="1" spans="1:22" ht="57.6">
      <c r="A1" s="47"/>
      <c r="B1" s="85" t="s">
        <v>13</v>
      </c>
      <c r="C1" s="72" t="s">
        <v>15</v>
      </c>
      <c r="D1" s="71" t="s">
        <v>33</v>
      </c>
      <c r="E1" s="85" t="s">
        <v>0</v>
      </c>
      <c r="F1" s="47" t="s">
        <v>1</v>
      </c>
      <c r="G1" s="90" t="s">
        <v>8</v>
      </c>
      <c r="H1" s="85" t="s">
        <v>29</v>
      </c>
      <c r="I1" s="86" t="s">
        <v>179</v>
      </c>
      <c r="J1" s="83" t="s">
        <v>172</v>
      </c>
      <c r="K1" s="71" t="s">
        <v>2</v>
      </c>
      <c r="L1" s="85" t="s">
        <v>35</v>
      </c>
      <c r="M1" s="71" t="s">
        <v>31</v>
      </c>
      <c r="N1" s="85" t="s">
        <v>30</v>
      </c>
      <c r="O1" s="85" t="s">
        <v>32</v>
      </c>
      <c r="P1" s="85" t="s">
        <v>101</v>
      </c>
      <c r="Q1" s="85" t="s">
        <v>34</v>
      </c>
      <c r="R1" s="85" t="s">
        <v>36</v>
      </c>
      <c r="S1" s="85" t="s">
        <v>38</v>
      </c>
      <c r="T1" s="85" t="s">
        <v>37</v>
      </c>
    </row>
    <row r="2" spans="1:22" s="57" customFormat="1" ht="14.55" customHeight="1">
      <c r="A2" s="184" t="s">
        <v>11</v>
      </c>
      <c r="B2" s="121" t="s">
        <v>118</v>
      </c>
      <c r="C2" s="168" t="s">
        <v>90</v>
      </c>
      <c r="D2" s="140">
        <v>699</v>
      </c>
      <c r="E2" s="66">
        <f>References!$B$7</f>
        <v>4.333333333333333</v>
      </c>
      <c r="F2" s="108">
        <f>D2*E2*12</f>
        <v>36348</v>
      </c>
      <c r="G2" s="109">
        <f>References!$B$14</f>
        <v>34</v>
      </c>
      <c r="H2" s="65">
        <f>G2*F2</f>
        <v>1235832</v>
      </c>
      <c r="I2" s="44">
        <f>$D$145*H2</f>
        <v>357346.47890132613</v>
      </c>
      <c r="J2" s="64">
        <f>(References!$C$49*I2)</f>
        <v>8433.3769020712971</v>
      </c>
      <c r="K2" s="64">
        <f>J2/References!$G$53</f>
        <v>9259.9171026542117</v>
      </c>
      <c r="L2" s="64">
        <f>K2/F2*E2</f>
        <v>1.1039481524385086</v>
      </c>
      <c r="M2" s="142">
        <v>18.55</v>
      </c>
      <c r="N2" s="200">
        <f>L2+M2</f>
        <v>19.65394815243851</v>
      </c>
      <c r="O2" s="64">
        <f t="shared" ref="O2:O8" si="0">M2*D2*12</f>
        <v>155597.40000000002</v>
      </c>
      <c r="P2" s="64">
        <f>N2*D2*12</f>
        <v>164857.3171026542</v>
      </c>
      <c r="Q2" s="64">
        <f>O2-P2</f>
        <v>-9259.9171026541735</v>
      </c>
      <c r="R2" s="67">
        <f t="shared" ref="R2:R8" si="1">N2</f>
        <v>19.65394815243851</v>
      </c>
      <c r="S2" s="67">
        <f t="shared" ref="S2:S8" si="2">R2*D2*12</f>
        <v>164857.3171026542</v>
      </c>
      <c r="T2" s="67">
        <f t="shared" ref="T2:T8" si="3">S2-O2</f>
        <v>9259.9171026541735</v>
      </c>
      <c r="V2" s="169">
        <f>R2/M2</f>
        <v>1.0595120297810516</v>
      </c>
    </row>
    <row r="3" spans="1:22" s="57" customFormat="1">
      <c r="A3" s="183"/>
      <c r="B3" s="121" t="s">
        <v>118</v>
      </c>
      <c r="C3" s="168" t="s">
        <v>88</v>
      </c>
      <c r="D3" s="141">
        <v>49</v>
      </c>
      <c r="E3" s="66">
        <v>1</v>
      </c>
      <c r="F3" s="100">
        <f>D3*E3*12</f>
        <v>588</v>
      </c>
      <c r="G3" s="101">
        <f>References!B23</f>
        <v>34</v>
      </c>
      <c r="H3" s="65">
        <f t="shared" ref="H3:H8" si="4">G3*F3</f>
        <v>19992</v>
      </c>
      <c r="I3" s="44">
        <f>$D$145*H3</f>
        <v>5780.7782985027998</v>
      </c>
      <c r="J3" s="64">
        <f>(References!$C$49*I3)</f>
        <v>136.42636784466609</v>
      </c>
      <c r="K3" s="64">
        <f>J3/References!$G$53</f>
        <v>149.79727237704074</v>
      </c>
      <c r="L3" s="64">
        <f t="shared" ref="L3:L8" si="5">K3/F3*E3</f>
        <v>0.25475726594734821</v>
      </c>
      <c r="M3" s="142">
        <v>8.84</v>
      </c>
      <c r="N3" s="200">
        <f t="shared" ref="N3:N8" si="6">L3+M3</f>
        <v>9.0947572659473472</v>
      </c>
      <c r="O3" s="64">
        <f t="shared" si="0"/>
        <v>5197.92</v>
      </c>
      <c r="P3" s="64">
        <f t="shared" ref="P3:P8" si="7">N3*D3*12</f>
        <v>5347.71727237704</v>
      </c>
      <c r="Q3" s="64">
        <f t="shared" ref="Q3:Q8" si="8">O3-P3</f>
        <v>-149.79727237703992</v>
      </c>
      <c r="R3" s="67">
        <f t="shared" si="1"/>
        <v>9.0947572659473472</v>
      </c>
      <c r="S3" s="67">
        <f t="shared" si="2"/>
        <v>5347.71727237704</v>
      </c>
      <c r="T3" s="67">
        <f t="shared" si="3"/>
        <v>149.79727237703992</v>
      </c>
      <c r="V3" s="169">
        <f t="shared" ref="V3:V8" si="9">R3/M3</f>
        <v>1.0288186952429126</v>
      </c>
    </row>
    <row r="4" spans="1:22" s="57" customFormat="1">
      <c r="A4" s="183"/>
      <c r="B4" s="121" t="s">
        <v>133</v>
      </c>
      <c r="C4" s="159" t="s">
        <v>121</v>
      </c>
      <c r="D4" s="141">
        <v>8</v>
      </c>
      <c r="E4" s="66">
        <v>1</v>
      </c>
      <c r="F4" s="100">
        <f t="shared" ref="F4:F8" si="10">D4*E4*12</f>
        <v>96</v>
      </c>
      <c r="G4" s="101">
        <f>References!B20</f>
        <v>37</v>
      </c>
      <c r="H4" s="65">
        <f t="shared" si="4"/>
        <v>3552</v>
      </c>
      <c r="I4" s="44">
        <f>$D$145*H4</f>
        <v>1027.0770566367519</v>
      </c>
      <c r="J4" s="64">
        <f>(References!$C$49*I4)</f>
        <v>24.239018536627349</v>
      </c>
      <c r="K4" s="64">
        <f>J4/References!$G$53</f>
        <v>26.614641430734732</v>
      </c>
      <c r="L4" s="64">
        <f t="shared" si="5"/>
        <v>0.27723584823682013</v>
      </c>
      <c r="M4" s="142">
        <v>8.84</v>
      </c>
      <c r="N4" s="200">
        <f t="shared" si="6"/>
        <v>9.1172358482368203</v>
      </c>
      <c r="O4" s="64">
        <f t="shared" si="0"/>
        <v>848.64</v>
      </c>
      <c r="P4" s="64">
        <f t="shared" si="7"/>
        <v>875.25464143073475</v>
      </c>
      <c r="Q4" s="64">
        <f t="shared" si="8"/>
        <v>-26.614641430734764</v>
      </c>
      <c r="R4" s="67">
        <f t="shared" si="1"/>
        <v>9.1172358482368203</v>
      </c>
      <c r="S4" s="67">
        <f t="shared" si="2"/>
        <v>875.25464143073475</v>
      </c>
      <c r="T4" s="67">
        <f t="shared" si="3"/>
        <v>26.614641430734764</v>
      </c>
      <c r="V4" s="169">
        <f t="shared" si="9"/>
        <v>1.0313615212937579</v>
      </c>
    </row>
    <row r="5" spans="1:22" s="57" customFormat="1">
      <c r="A5" s="183"/>
      <c r="B5" s="121" t="s">
        <v>133</v>
      </c>
      <c r="C5" s="159" t="s">
        <v>120</v>
      </c>
      <c r="D5" s="141">
        <v>701</v>
      </c>
      <c r="E5" s="66">
        <f>References!$B$7</f>
        <v>4.333333333333333</v>
      </c>
      <c r="F5" s="100">
        <f t="shared" si="10"/>
        <v>36452</v>
      </c>
      <c r="G5" s="101">
        <f>References!B20</f>
        <v>37</v>
      </c>
      <c r="H5" s="65">
        <f t="shared" si="4"/>
        <v>1348724</v>
      </c>
      <c r="I5" s="44">
        <f>$D$145*H5</f>
        <v>389989.71738044667</v>
      </c>
      <c r="J5" s="64">
        <f>(References!$C$49*I5)</f>
        <v>9203.7573301785433</v>
      </c>
      <c r="K5" s="64">
        <f>J5/References!$G$53</f>
        <v>10105.801139928568</v>
      </c>
      <c r="L5" s="64">
        <f t="shared" si="5"/>
        <v>1.2013553423595538</v>
      </c>
      <c r="M5" s="142">
        <v>18.850000000000001</v>
      </c>
      <c r="N5" s="200">
        <f t="shared" si="6"/>
        <v>20.051355342359557</v>
      </c>
      <c r="O5" s="64">
        <f t="shared" si="0"/>
        <v>158566.20000000001</v>
      </c>
      <c r="P5" s="64">
        <f t="shared" si="7"/>
        <v>168672.00113992859</v>
      </c>
      <c r="Q5" s="64">
        <f t="shared" si="8"/>
        <v>-10105.801139928575</v>
      </c>
      <c r="R5" s="67">
        <f t="shared" si="1"/>
        <v>20.051355342359557</v>
      </c>
      <c r="S5" s="67">
        <f t="shared" si="2"/>
        <v>168672.00113992859</v>
      </c>
      <c r="T5" s="67">
        <f t="shared" si="3"/>
        <v>10105.801139928575</v>
      </c>
      <c r="V5" s="169">
        <f t="shared" si="9"/>
        <v>1.0637323789050162</v>
      </c>
    </row>
    <row r="6" spans="1:22" s="57" customFormat="1">
      <c r="A6" s="183"/>
      <c r="B6" s="121" t="s">
        <v>133</v>
      </c>
      <c r="C6" s="159" t="s">
        <v>122</v>
      </c>
      <c r="D6" s="141">
        <v>166</v>
      </c>
      <c r="E6" s="66">
        <f>References!$B$7</f>
        <v>4.333333333333333</v>
      </c>
      <c r="F6" s="100">
        <f t="shared" si="10"/>
        <v>8632</v>
      </c>
      <c r="G6" s="101">
        <f>References!B21</f>
        <v>47</v>
      </c>
      <c r="H6" s="65">
        <f t="shared" si="4"/>
        <v>405704</v>
      </c>
      <c r="I6" s="44">
        <f>$D$145*H6</f>
        <v>117311.16840815225</v>
      </c>
      <c r="J6" s="64">
        <f>(References!$C$49*I6)</f>
        <v>2768.5435744323936</v>
      </c>
      <c r="K6" s="64">
        <f>J6/References!$G$53</f>
        <v>3039.8835830559697</v>
      </c>
      <c r="L6" s="64">
        <f t="shared" si="5"/>
        <v>1.5260459754297033</v>
      </c>
      <c r="M6" s="142">
        <v>26.4</v>
      </c>
      <c r="N6" s="200">
        <f t="shared" si="6"/>
        <v>27.926045975429702</v>
      </c>
      <c r="O6" s="64">
        <f t="shared" si="0"/>
        <v>52588.799999999996</v>
      </c>
      <c r="P6" s="64">
        <f t="shared" si="7"/>
        <v>55628.683583055972</v>
      </c>
      <c r="Q6" s="64">
        <f t="shared" si="8"/>
        <v>-3039.8835830559765</v>
      </c>
      <c r="R6" s="67">
        <f t="shared" si="1"/>
        <v>27.926045975429702</v>
      </c>
      <c r="S6" s="67">
        <f t="shared" si="2"/>
        <v>55628.683583055972</v>
      </c>
      <c r="T6" s="67">
        <f t="shared" si="3"/>
        <v>3039.8835830559765</v>
      </c>
      <c r="V6" s="169">
        <f t="shared" si="9"/>
        <v>1.0578047717965797</v>
      </c>
    </row>
    <row r="7" spans="1:22" s="57" customFormat="1">
      <c r="A7" s="183"/>
      <c r="B7" s="121" t="s">
        <v>133</v>
      </c>
      <c r="C7" s="159" t="s">
        <v>123</v>
      </c>
      <c r="D7" s="141">
        <v>24</v>
      </c>
      <c r="E7" s="66">
        <f>References!$B$7</f>
        <v>4.333333333333333</v>
      </c>
      <c r="F7" s="100">
        <f t="shared" si="10"/>
        <v>1248</v>
      </c>
      <c r="G7" s="101">
        <f>References!B22</f>
        <v>68</v>
      </c>
      <c r="H7" s="65">
        <f t="shared" si="4"/>
        <v>84864</v>
      </c>
      <c r="I7" s="44">
        <f>$D$145*H7</f>
        <v>24538.814001807805</v>
      </c>
      <c r="J7" s="64">
        <f>(References!$C$49*I7)</f>
        <v>579.11601044266422</v>
      </c>
      <c r="K7" s="64">
        <f>J7/References!$G$53</f>
        <v>635.8741358045811</v>
      </c>
      <c r="L7" s="64">
        <f t="shared" si="5"/>
        <v>2.2078963048770177</v>
      </c>
      <c r="M7" s="142">
        <v>38.270000000000003</v>
      </c>
      <c r="N7" s="200">
        <f t="shared" si="6"/>
        <v>40.477896304877021</v>
      </c>
      <c r="O7" s="64">
        <f t="shared" si="0"/>
        <v>11021.76</v>
      </c>
      <c r="P7" s="64">
        <f t="shared" si="7"/>
        <v>11657.634135804583</v>
      </c>
      <c r="Q7" s="64">
        <f t="shared" si="8"/>
        <v>-635.87413580458269</v>
      </c>
      <c r="R7" s="67">
        <f t="shared" si="1"/>
        <v>40.477896304877021</v>
      </c>
      <c r="S7" s="67">
        <f t="shared" si="2"/>
        <v>11657.634135804583</v>
      </c>
      <c r="T7" s="67">
        <f t="shared" si="3"/>
        <v>635.87413580458269</v>
      </c>
      <c r="V7" s="169">
        <f t="shared" si="9"/>
        <v>1.0576926131402409</v>
      </c>
    </row>
    <row r="8" spans="1:22" s="57" customFormat="1">
      <c r="A8" s="183"/>
      <c r="B8" s="121" t="s">
        <v>132</v>
      </c>
      <c r="C8" s="168" t="s">
        <v>90</v>
      </c>
      <c r="D8" s="141">
        <v>2615</v>
      </c>
      <c r="E8" s="66">
        <v>4.33</v>
      </c>
      <c r="F8" s="100">
        <f t="shared" si="10"/>
        <v>135875.40000000002</v>
      </c>
      <c r="G8" s="101">
        <f>References!B14</f>
        <v>34</v>
      </c>
      <c r="H8" s="65">
        <f t="shared" si="4"/>
        <v>4619763.6000000006</v>
      </c>
      <c r="I8" s="44">
        <f>$D$145*H8</f>
        <v>1335825.7884700466</v>
      </c>
      <c r="J8" s="64">
        <f>(References!$C$49*I8)</f>
        <v>31525.488607893105</v>
      </c>
      <c r="K8" s="64">
        <f>J8/References!$G$53</f>
        <v>34615.245413502322</v>
      </c>
      <c r="L8" s="64">
        <f t="shared" si="5"/>
        <v>1.1030989615520177</v>
      </c>
      <c r="M8" s="142">
        <v>18.55</v>
      </c>
      <c r="N8" s="200">
        <f t="shared" si="6"/>
        <v>19.653098961552018</v>
      </c>
      <c r="O8" s="64">
        <f t="shared" si="0"/>
        <v>582099</v>
      </c>
      <c r="P8" s="64">
        <f t="shared" si="7"/>
        <v>616714.24541350233</v>
      </c>
      <c r="Q8" s="64">
        <f t="shared" si="8"/>
        <v>-34615.245413502329</v>
      </c>
      <c r="R8" s="67">
        <f t="shared" si="1"/>
        <v>19.653098961552018</v>
      </c>
      <c r="S8" s="67">
        <f t="shared" si="2"/>
        <v>616714.24541350233</v>
      </c>
      <c r="T8" s="67">
        <f t="shared" si="3"/>
        <v>34615.245413502329</v>
      </c>
      <c r="V8" s="169">
        <f t="shared" si="9"/>
        <v>1.0594662512966047</v>
      </c>
    </row>
    <row r="9" spans="1:22" s="57" customFormat="1">
      <c r="A9" s="183"/>
      <c r="B9" s="121"/>
      <c r="C9" s="168"/>
      <c r="D9" s="186"/>
      <c r="E9" s="66"/>
      <c r="F9" s="100"/>
      <c r="G9" s="101"/>
      <c r="H9" s="65"/>
      <c r="I9" s="44"/>
      <c r="J9" s="64"/>
      <c r="K9" s="64"/>
      <c r="L9" s="64"/>
      <c r="M9" s="187"/>
      <c r="N9" s="64"/>
      <c r="O9" s="64"/>
      <c r="P9" s="64"/>
      <c r="Q9" s="64"/>
      <c r="R9" s="67"/>
      <c r="S9" s="67"/>
      <c r="T9" s="67"/>
    </row>
    <row r="10" spans="1:22" s="57" customFormat="1">
      <c r="A10" s="60"/>
      <c r="B10" s="121"/>
      <c r="C10" s="168"/>
      <c r="D10" s="186"/>
      <c r="E10" s="66"/>
      <c r="F10" s="100"/>
      <c r="G10" s="101"/>
      <c r="H10" s="65"/>
      <c r="I10" s="44"/>
      <c r="J10" s="64"/>
      <c r="K10" s="64"/>
      <c r="L10" s="64"/>
      <c r="M10" s="187"/>
      <c r="N10" s="64"/>
      <c r="O10" s="64"/>
      <c r="P10" s="64"/>
      <c r="Q10" s="64"/>
      <c r="R10" s="67"/>
      <c r="S10" s="67"/>
      <c r="T10" s="67"/>
    </row>
    <row r="11" spans="1:22" s="57" customFormat="1">
      <c r="A11" s="60"/>
      <c r="B11" s="88"/>
      <c r="C11" s="97"/>
      <c r="D11" s="99"/>
      <c r="E11" s="66"/>
      <c r="F11" s="65"/>
      <c r="G11" s="101"/>
      <c r="H11" s="65"/>
      <c r="I11" s="44"/>
      <c r="J11" s="64"/>
      <c r="K11" s="64"/>
      <c r="L11" s="64"/>
      <c r="M11" s="102"/>
      <c r="N11" s="64"/>
      <c r="O11" s="64"/>
      <c r="P11" s="64"/>
      <c r="Q11" s="64"/>
      <c r="R11" s="67"/>
      <c r="S11" s="67"/>
      <c r="T11" s="67"/>
    </row>
    <row r="12" spans="1:22" s="57" customFormat="1">
      <c r="A12" s="48"/>
      <c r="B12" s="73"/>
      <c r="C12" s="49" t="s">
        <v>14</v>
      </c>
      <c r="D12" s="50">
        <f>SUM(D2:D11)</f>
        <v>4262</v>
      </c>
      <c r="E12" s="51"/>
      <c r="F12" s="50">
        <f>SUM(F2:F11)</f>
        <v>219239.40000000002</v>
      </c>
      <c r="G12" s="91"/>
      <c r="H12" s="50">
        <f>SUM(H2:H11)</f>
        <v>7718431.6000000006</v>
      </c>
      <c r="I12" s="50">
        <f>SUM(I2:I11)</f>
        <v>2231819.8225169191</v>
      </c>
      <c r="J12" s="69"/>
      <c r="K12" s="69"/>
      <c r="L12" s="69"/>
      <c r="M12" s="69"/>
      <c r="N12" s="69"/>
      <c r="O12" s="50">
        <f>SUM(O2:O11)</f>
        <v>965919.72</v>
      </c>
      <c r="P12" s="107">
        <f>SUM(P2:P11)</f>
        <v>1023752.8532887534</v>
      </c>
      <c r="Q12" s="107">
        <f>SUM(Q2:Q11)</f>
        <v>-57833.133288753408</v>
      </c>
      <c r="R12" s="107"/>
      <c r="S12" s="107">
        <f>SUM(S2:S11)</f>
        <v>1023752.8532887534</v>
      </c>
      <c r="T12" s="107">
        <f>SUM(T2:T11)</f>
        <v>57833.133288753408</v>
      </c>
    </row>
    <row r="13" spans="1:22" s="57" customFormat="1">
      <c r="A13" s="60"/>
      <c r="B13" s="88"/>
      <c r="C13" s="97"/>
      <c r="D13" s="99"/>
      <c r="E13" s="66"/>
      <c r="F13" s="65"/>
      <c r="G13" s="101"/>
      <c r="H13" s="65"/>
      <c r="I13" s="44"/>
      <c r="J13" s="64"/>
      <c r="K13" s="64"/>
      <c r="L13" s="64"/>
      <c r="M13" s="102"/>
      <c r="N13" s="64"/>
      <c r="O13" s="64"/>
      <c r="P13" s="64"/>
      <c r="Q13" s="64"/>
      <c r="R13" s="67"/>
      <c r="S13" s="67"/>
      <c r="T13" s="67"/>
    </row>
    <row r="14" spans="1:22" s="57" customFormat="1" ht="28.8">
      <c r="A14" s="148"/>
      <c r="B14" s="149"/>
      <c r="C14" s="150"/>
      <c r="D14" s="158" t="s">
        <v>100</v>
      </c>
      <c r="E14" s="157" t="s">
        <v>102</v>
      </c>
      <c r="F14" s="151"/>
      <c r="G14" s="152"/>
      <c r="H14" s="151"/>
      <c r="I14" s="151"/>
      <c r="J14" s="153"/>
      <c r="K14" s="153"/>
      <c r="L14" s="153"/>
      <c r="M14" s="153"/>
      <c r="N14" s="153"/>
      <c r="O14" s="151"/>
      <c r="P14" s="154"/>
      <c r="Q14" s="154"/>
      <c r="R14" s="154"/>
      <c r="S14" s="154"/>
      <c r="T14" s="154"/>
    </row>
    <row r="15" spans="1:22" s="57" customFormat="1" ht="14.55" customHeight="1">
      <c r="A15" s="184" t="s">
        <v>12</v>
      </c>
      <c r="B15" s="98" t="s">
        <v>159</v>
      </c>
      <c r="C15" s="172" t="s">
        <v>138</v>
      </c>
      <c r="D15" s="141">
        <v>441.9966</v>
      </c>
      <c r="E15" s="66">
        <v>12</v>
      </c>
      <c r="F15" s="108">
        <f>D15*E15</f>
        <v>5303.9592000000002</v>
      </c>
      <c r="G15" s="101">
        <f>References!B20</f>
        <v>37</v>
      </c>
      <c r="H15" s="65">
        <f t="shared" ref="H15:H28" si="11">G15*F15</f>
        <v>196246.49040000001</v>
      </c>
      <c r="I15" s="44">
        <f>$D$145*H15</f>
        <v>56745.570871431475</v>
      </c>
      <c r="J15" s="64">
        <f>(References!$C$49*I15)</f>
        <v>1339.1954725657829</v>
      </c>
      <c r="K15" s="64">
        <f>J15/References!$G$53</f>
        <v>1470.4476278254858</v>
      </c>
      <c r="L15" s="64">
        <f t="shared" ref="L15:L18" si="12">K15/F15</f>
        <v>0.27723584823682013</v>
      </c>
      <c r="M15" s="143">
        <v>4.29</v>
      </c>
      <c r="N15" s="200">
        <f t="shared" ref="N15:N18" si="13">L15+M15</f>
        <v>4.5672358482368205</v>
      </c>
      <c r="O15" s="64">
        <f t="shared" ref="O15:O30" si="14">M15*F15</f>
        <v>22753.984968000001</v>
      </c>
      <c r="P15" s="64">
        <f t="shared" ref="P15:P30" si="15">N15*F15</f>
        <v>24224.432595825489</v>
      </c>
      <c r="Q15" s="64">
        <f>O15-P15</f>
        <v>-1470.4476278254879</v>
      </c>
      <c r="R15" s="67">
        <f t="shared" ref="R15:R30" si="16">N15</f>
        <v>4.5672358482368205</v>
      </c>
      <c r="S15" s="67">
        <f t="shared" ref="S15:S30" si="17">R15*F15</f>
        <v>24224.432595825489</v>
      </c>
      <c r="T15" s="67">
        <f t="shared" ref="T15:T30" si="18">S15-O15</f>
        <v>1470.4476278254879</v>
      </c>
      <c r="V15" s="169">
        <f t="shared" ref="V15:V33" si="19">R15/M15</f>
        <v>1.0646237408477437</v>
      </c>
    </row>
    <row r="16" spans="1:22">
      <c r="A16" s="183"/>
      <c r="B16" s="98" t="s">
        <v>159</v>
      </c>
      <c r="C16" s="172" t="s">
        <v>136</v>
      </c>
      <c r="D16" s="141">
        <v>225.33160000000001</v>
      </c>
      <c r="E16" s="66">
        <v>12</v>
      </c>
      <c r="F16" s="108">
        <f>D16*E16</f>
        <v>2703.9792000000002</v>
      </c>
      <c r="G16" s="109">
        <f>References!B28</f>
        <v>250</v>
      </c>
      <c r="H16" s="65">
        <f>G16*F16</f>
        <v>675994.8</v>
      </c>
      <c r="I16" s="44">
        <f>$D$145*H16</f>
        <v>195466.99028315028</v>
      </c>
      <c r="J16" s="64">
        <f>(References!$C$49*I16)</f>
        <v>4613.0209706823471</v>
      </c>
      <c r="K16" s="64">
        <f>J16/References!$G$53</f>
        <v>5065.1349130183662</v>
      </c>
      <c r="L16" s="64">
        <f>K16/F16</f>
        <v>1.8732151907893249</v>
      </c>
      <c r="M16" s="142">
        <v>24.51</v>
      </c>
      <c r="N16" s="200">
        <f>L16+M16</f>
        <v>26.383215190789326</v>
      </c>
      <c r="O16" s="64">
        <f t="shared" ref="O16" si="20">M16*F16</f>
        <v>66274.530192000006</v>
      </c>
      <c r="P16" s="64">
        <f t="shared" ref="P16" si="21">N16*F16</f>
        <v>71339.665105018372</v>
      </c>
      <c r="Q16" s="64">
        <f t="shared" ref="Q16" si="22">O16-P16</f>
        <v>-5065.1349130183662</v>
      </c>
      <c r="R16" s="67">
        <f t="shared" ref="R16" si="23">N16</f>
        <v>26.383215190789326</v>
      </c>
      <c r="S16" s="67">
        <f t="shared" ref="S16" si="24">R16*F16</f>
        <v>71339.665105018372</v>
      </c>
      <c r="T16" s="67">
        <f t="shared" ref="T16" si="25">S16-O16</f>
        <v>5065.1349130183662</v>
      </c>
      <c r="U16" s="57"/>
      <c r="V16" s="169">
        <f t="shared" si="19"/>
        <v>1.0764265683716574</v>
      </c>
    </row>
    <row r="17" spans="1:22">
      <c r="A17" s="183"/>
      <c r="B17" s="98" t="s">
        <v>159</v>
      </c>
      <c r="C17" s="172" t="s">
        <v>139</v>
      </c>
      <c r="D17" s="141">
        <v>17.333200000000001</v>
      </c>
      <c r="E17" s="66">
        <v>12</v>
      </c>
      <c r="F17" s="108">
        <f>D17*E17</f>
        <v>207.9984</v>
      </c>
      <c r="G17" s="109">
        <f>References!B29</f>
        <v>324</v>
      </c>
      <c r="H17" s="65">
        <f>G17*F17</f>
        <v>67391.481599999999</v>
      </c>
      <c r="I17" s="44">
        <f>$D$145*H17</f>
        <v>19486.555338997136</v>
      </c>
      <c r="J17" s="64">
        <f>(References!$C$49*I17)</f>
        <v>459.88270600033246</v>
      </c>
      <c r="K17" s="64">
        <f>J17/References!$G$53</f>
        <v>504.95498825167715</v>
      </c>
      <c r="L17" s="64">
        <f>K17/F17</f>
        <v>2.4276868872629653</v>
      </c>
      <c r="M17" s="142">
        <v>31.1</v>
      </c>
      <c r="N17" s="200">
        <f>L17+M17</f>
        <v>33.527686887262966</v>
      </c>
      <c r="O17" s="64">
        <f t="shared" si="14"/>
        <v>6468.7502400000003</v>
      </c>
      <c r="P17" s="64">
        <f t="shared" si="15"/>
        <v>6973.7052282516779</v>
      </c>
      <c r="Q17" s="64">
        <f t="shared" ref="Q17:Q30" si="26">O17-P17</f>
        <v>-504.95498825167761</v>
      </c>
      <c r="R17" s="67">
        <f t="shared" si="16"/>
        <v>33.527686887262966</v>
      </c>
      <c r="S17" s="67">
        <f t="shared" si="17"/>
        <v>6973.7052282516779</v>
      </c>
      <c r="T17" s="67">
        <f t="shared" si="18"/>
        <v>504.95498825167761</v>
      </c>
      <c r="U17" s="57"/>
      <c r="V17" s="169">
        <f t="shared" si="19"/>
        <v>1.0780606716161725</v>
      </c>
    </row>
    <row r="18" spans="1:22" s="57" customFormat="1">
      <c r="A18" s="183"/>
      <c r="B18" s="98" t="s">
        <v>159</v>
      </c>
      <c r="C18" s="172" t="s">
        <v>137</v>
      </c>
      <c r="D18" s="141">
        <v>327.16420000000005</v>
      </c>
      <c r="E18" s="66">
        <v>12</v>
      </c>
      <c r="F18" s="108">
        <f t="shared" ref="F18:F30" si="27">D18*E18</f>
        <v>3925.9704000000006</v>
      </c>
      <c r="G18" s="109">
        <f>References!B30</f>
        <v>473</v>
      </c>
      <c r="H18" s="65">
        <f t="shared" si="11"/>
        <v>1856983.9992000002</v>
      </c>
      <c r="I18" s="44">
        <f>$D$145*H18</f>
        <v>536955.42233104748</v>
      </c>
      <c r="J18" s="64">
        <f>(References!$C$49*I18)</f>
        <v>12672.147967012723</v>
      </c>
      <c r="K18" s="64">
        <f>J18/References!$G$53</f>
        <v>13914.122545416609</v>
      </c>
      <c r="L18" s="64">
        <f t="shared" si="12"/>
        <v>3.5441231409734026</v>
      </c>
      <c r="M18" s="143">
        <v>41.09</v>
      </c>
      <c r="N18" s="200">
        <f t="shared" si="13"/>
        <v>44.634123140973408</v>
      </c>
      <c r="O18" s="64">
        <f t="shared" si="14"/>
        <v>161318.12373600004</v>
      </c>
      <c r="P18" s="64">
        <f t="shared" si="15"/>
        <v>175232.24628141665</v>
      </c>
      <c r="Q18" s="64">
        <f t="shared" si="26"/>
        <v>-13914.122545416612</v>
      </c>
      <c r="R18" s="67">
        <f t="shared" si="16"/>
        <v>44.634123140973408</v>
      </c>
      <c r="S18" s="67">
        <f t="shared" si="17"/>
        <v>175232.24628141665</v>
      </c>
      <c r="T18" s="67">
        <f t="shared" si="18"/>
        <v>13914.122545416612</v>
      </c>
      <c r="V18" s="169">
        <f t="shared" si="19"/>
        <v>1.0862526926496325</v>
      </c>
    </row>
    <row r="19" spans="1:22" s="57" customFormat="1">
      <c r="A19" s="183"/>
      <c r="B19" s="98" t="s">
        <v>159</v>
      </c>
      <c r="C19" s="161" t="s">
        <v>141</v>
      </c>
      <c r="D19" s="141">
        <v>1</v>
      </c>
      <c r="E19" s="66">
        <v>12</v>
      </c>
      <c r="F19" s="108">
        <f t="shared" si="27"/>
        <v>12</v>
      </c>
      <c r="G19" s="105">
        <f>References!B28</f>
        <v>250</v>
      </c>
      <c r="H19" s="65">
        <f t="shared" si="11"/>
        <v>3000</v>
      </c>
      <c r="I19" s="44">
        <f>$D$145*H19</f>
        <v>867.46373026752701</v>
      </c>
      <c r="J19" s="64">
        <f>(References!$C$49*I19)</f>
        <v>20.47214403431364</v>
      </c>
      <c r="K19" s="64">
        <f>J19/References!$G$53</f>
        <v>22.478582289471902</v>
      </c>
      <c r="L19" s="64">
        <f t="shared" ref="L19:L28" si="28">K19/F19</f>
        <v>1.8732151907893251</v>
      </c>
      <c r="M19" s="143">
        <v>31.66</v>
      </c>
      <c r="N19" s="200">
        <f t="shared" ref="N19:N28" si="29">L19+M19</f>
        <v>33.533215190789328</v>
      </c>
      <c r="O19" s="64">
        <f t="shared" si="14"/>
        <v>379.92</v>
      </c>
      <c r="P19" s="64">
        <f t="shared" si="15"/>
        <v>402.39858228947196</v>
      </c>
      <c r="Q19" s="64">
        <f t="shared" si="26"/>
        <v>-22.478582289471944</v>
      </c>
      <c r="R19" s="67">
        <f t="shared" si="16"/>
        <v>33.533215190789328</v>
      </c>
      <c r="S19" s="67">
        <f t="shared" si="17"/>
        <v>402.39858228947196</v>
      </c>
      <c r="T19" s="67">
        <f t="shared" si="18"/>
        <v>22.478582289471944</v>
      </c>
      <c r="V19" s="169">
        <f t="shared" si="19"/>
        <v>1.0591666200501999</v>
      </c>
    </row>
    <row r="20" spans="1:22" s="57" customFormat="1">
      <c r="A20" s="183"/>
      <c r="B20" s="98" t="s">
        <v>159</v>
      </c>
      <c r="C20" s="172" t="s">
        <v>146</v>
      </c>
      <c r="D20" s="141">
        <v>2</v>
      </c>
      <c r="E20" s="66">
        <v>12</v>
      </c>
      <c r="F20" s="108">
        <f t="shared" si="27"/>
        <v>24</v>
      </c>
      <c r="G20" s="105">
        <f>References!B30</f>
        <v>473</v>
      </c>
      <c r="H20" s="65">
        <f t="shared" si="11"/>
        <v>11352</v>
      </c>
      <c r="I20" s="44">
        <f>$D$145*H20</f>
        <v>3282.4827553323221</v>
      </c>
      <c r="J20" s="64">
        <f>(References!$C$49*I20)</f>
        <v>77.466593025842812</v>
      </c>
      <c r="K20" s="64">
        <f>J20/References!$G$53</f>
        <v>85.058955383361678</v>
      </c>
      <c r="L20" s="64">
        <f t="shared" si="28"/>
        <v>3.5441231409734031</v>
      </c>
      <c r="M20" s="143">
        <v>41.09</v>
      </c>
      <c r="N20" s="200">
        <f t="shared" si="29"/>
        <v>44.634123140973408</v>
      </c>
      <c r="O20" s="64">
        <f t="shared" si="14"/>
        <v>986.16000000000008</v>
      </c>
      <c r="P20" s="64">
        <f t="shared" si="15"/>
        <v>1071.2189553833618</v>
      </c>
      <c r="Q20" s="64">
        <f t="shared" si="26"/>
        <v>-85.058955383361763</v>
      </c>
      <c r="R20" s="67">
        <f t="shared" si="16"/>
        <v>44.634123140973408</v>
      </c>
      <c r="S20" s="67">
        <f t="shared" si="17"/>
        <v>1071.2189553833618</v>
      </c>
      <c r="T20" s="67">
        <f t="shared" si="18"/>
        <v>85.058955383361763</v>
      </c>
      <c r="V20" s="169">
        <f t="shared" si="19"/>
        <v>1.0862526926496325</v>
      </c>
    </row>
    <row r="21" spans="1:22" s="57" customFormat="1">
      <c r="A21" s="183"/>
      <c r="B21" s="98" t="s">
        <v>160</v>
      </c>
      <c r="C21" s="103" t="s">
        <v>148</v>
      </c>
      <c r="D21" s="141">
        <v>4</v>
      </c>
      <c r="E21" s="66">
        <v>12</v>
      </c>
      <c r="F21" s="108">
        <f t="shared" si="27"/>
        <v>48</v>
      </c>
      <c r="G21" s="105">
        <f>References!B20</f>
        <v>37</v>
      </c>
      <c r="H21" s="65">
        <f t="shared" si="11"/>
        <v>1776</v>
      </c>
      <c r="I21" s="44">
        <f>$D$145*H21</f>
        <v>513.53852831837594</v>
      </c>
      <c r="J21" s="64">
        <f>(References!$C$49*I21)</f>
        <v>12.119509268313674</v>
      </c>
      <c r="K21" s="64">
        <f>J21/References!$G$53</f>
        <v>13.307320715367366</v>
      </c>
      <c r="L21" s="64">
        <f t="shared" si="28"/>
        <v>0.27723584823682013</v>
      </c>
      <c r="M21" s="143">
        <v>4.29</v>
      </c>
      <c r="N21" s="200">
        <f t="shared" si="29"/>
        <v>4.5672358482368205</v>
      </c>
      <c r="O21" s="64">
        <f t="shared" si="14"/>
        <v>205.92000000000002</v>
      </c>
      <c r="P21" s="64">
        <f t="shared" si="15"/>
        <v>219.2273207153674</v>
      </c>
      <c r="Q21" s="64">
        <f t="shared" si="26"/>
        <v>-13.307320715367382</v>
      </c>
      <c r="R21" s="67">
        <f t="shared" si="16"/>
        <v>4.5672358482368205</v>
      </c>
      <c r="S21" s="67">
        <f t="shared" si="17"/>
        <v>219.2273207153674</v>
      </c>
      <c r="T21" s="67">
        <f t="shared" si="18"/>
        <v>13.307320715367382</v>
      </c>
      <c r="V21" s="169">
        <f t="shared" si="19"/>
        <v>1.0646237408477437</v>
      </c>
    </row>
    <row r="22" spans="1:22" s="57" customFormat="1">
      <c r="A22" s="139"/>
      <c r="B22" s="98" t="s">
        <v>160</v>
      </c>
      <c r="C22" s="172" t="s">
        <v>136</v>
      </c>
      <c r="D22" s="141">
        <v>93</v>
      </c>
      <c r="E22" s="66">
        <v>12</v>
      </c>
      <c r="F22" s="108">
        <f t="shared" si="27"/>
        <v>1116</v>
      </c>
      <c r="G22" s="105">
        <f>References!B28</f>
        <v>250</v>
      </c>
      <c r="H22" s="65">
        <f t="shared" si="11"/>
        <v>279000</v>
      </c>
      <c r="I22" s="44">
        <f>$D$145*H22</f>
        <v>80674.126914880006</v>
      </c>
      <c r="J22" s="64">
        <f>(References!$C$49*I22)</f>
        <v>1903.9093951911684</v>
      </c>
      <c r="K22" s="64">
        <f>J22/References!$G$53</f>
        <v>2090.5081529208869</v>
      </c>
      <c r="L22" s="64">
        <f t="shared" si="28"/>
        <v>1.8732151907893253</v>
      </c>
      <c r="M22" s="142">
        <v>24.51</v>
      </c>
      <c r="N22" s="200">
        <f t="shared" si="29"/>
        <v>26.383215190789326</v>
      </c>
      <c r="O22" s="64">
        <f t="shared" si="14"/>
        <v>27353.160000000003</v>
      </c>
      <c r="P22" s="64">
        <f t="shared" si="15"/>
        <v>29443.668152920887</v>
      </c>
      <c r="Q22" s="64">
        <f t="shared" si="26"/>
        <v>-2090.5081529208837</v>
      </c>
      <c r="R22" s="67">
        <f t="shared" si="16"/>
        <v>26.383215190789326</v>
      </c>
      <c r="S22" s="67">
        <f t="shared" si="17"/>
        <v>29443.668152920887</v>
      </c>
      <c r="T22" s="67">
        <f t="shared" si="18"/>
        <v>2090.5081529208837</v>
      </c>
      <c r="V22" s="169">
        <f t="shared" si="19"/>
        <v>1.0764265683716574</v>
      </c>
    </row>
    <row r="23" spans="1:22" s="57" customFormat="1">
      <c r="A23" s="139"/>
      <c r="B23" s="98" t="s">
        <v>160</v>
      </c>
      <c r="C23" s="172" t="s">
        <v>139</v>
      </c>
      <c r="D23" s="141">
        <v>117</v>
      </c>
      <c r="E23" s="66">
        <v>12</v>
      </c>
      <c r="F23" s="108">
        <f t="shared" si="27"/>
        <v>1404</v>
      </c>
      <c r="G23" s="105">
        <f>References!B29</f>
        <v>324</v>
      </c>
      <c r="H23" s="65">
        <f t="shared" si="11"/>
        <v>454896</v>
      </c>
      <c r="I23" s="44">
        <f>$D$145*H23</f>
        <v>131535.26034792565</v>
      </c>
      <c r="J23" s="64">
        <f>(References!$C$49*I23)</f>
        <v>3104.2321442110456</v>
      </c>
      <c r="K23" s="64">
        <f>J23/References!$G$53</f>
        <v>3408.472389717203</v>
      </c>
      <c r="L23" s="64">
        <f t="shared" si="28"/>
        <v>2.4276868872629649</v>
      </c>
      <c r="M23" s="142">
        <v>31.1</v>
      </c>
      <c r="N23" s="200">
        <f t="shared" si="29"/>
        <v>33.527686887262966</v>
      </c>
      <c r="O23" s="64">
        <f t="shared" si="14"/>
        <v>43664.4</v>
      </c>
      <c r="P23" s="64">
        <f t="shared" si="15"/>
        <v>47072.872389717202</v>
      </c>
      <c r="Q23" s="64">
        <f t="shared" si="26"/>
        <v>-3408.4723897172007</v>
      </c>
      <c r="R23" s="67">
        <f t="shared" si="16"/>
        <v>33.527686887262966</v>
      </c>
      <c r="S23" s="67">
        <f t="shared" si="17"/>
        <v>47072.872389717202</v>
      </c>
      <c r="T23" s="67">
        <f t="shared" si="18"/>
        <v>3408.4723897172007</v>
      </c>
      <c r="V23" s="169">
        <f t="shared" si="19"/>
        <v>1.0780606716161725</v>
      </c>
    </row>
    <row r="24" spans="1:22" s="57" customFormat="1" ht="15" customHeight="1">
      <c r="A24" s="139"/>
      <c r="B24" s="98" t="s">
        <v>160</v>
      </c>
      <c r="C24" s="172" t="s">
        <v>137</v>
      </c>
      <c r="D24" s="141">
        <v>134</v>
      </c>
      <c r="E24" s="66">
        <v>12</v>
      </c>
      <c r="F24" s="108">
        <f t="shared" si="27"/>
        <v>1608</v>
      </c>
      <c r="G24" s="105">
        <f>References!B30</f>
        <v>473</v>
      </c>
      <c r="H24" s="65">
        <f t="shared" si="11"/>
        <v>760584</v>
      </c>
      <c r="I24" s="44">
        <f>$D$145*H24</f>
        <v>219926.34460726558</v>
      </c>
      <c r="J24" s="64">
        <f>(References!$C$49*I24)</f>
        <v>5190.2617327314683</v>
      </c>
      <c r="K24" s="64">
        <f>J24/References!$G$53</f>
        <v>5698.950010685232</v>
      </c>
      <c r="L24" s="64">
        <f t="shared" si="28"/>
        <v>3.5441231409734031</v>
      </c>
      <c r="M24" s="142">
        <v>41.09</v>
      </c>
      <c r="N24" s="200">
        <f t="shared" si="29"/>
        <v>44.634123140973408</v>
      </c>
      <c r="O24" s="64">
        <f t="shared" si="14"/>
        <v>66072.72</v>
      </c>
      <c r="P24" s="64">
        <f t="shared" si="15"/>
        <v>71771.670010685237</v>
      </c>
      <c r="Q24" s="64">
        <f t="shared" si="26"/>
        <v>-5698.9500106852356</v>
      </c>
      <c r="R24" s="67">
        <f t="shared" si="16"/>
        <v>44.634123140973408</v>
      </c>
      <c r="S24" s="67">
        <f t="shared" si="17"/>
        <v>71771.670010685237</v>
      </c>
      <c r="T24" s="67">
        <f t="shared" si="18"/>
        <v>5698.9500106852356</v>
      </c>
      <c r="V24" s="169">
        <f t="shared" si="19"/>
        <v>1.0862526926496325</v>
      </c>
    </row>
    <row r="25" spans="1:22" s="57" customFormat="1">
      <c r="A25" s="139"/>
      <c r="B25" s="98" t="s">
        <v>166</v>
      </c>
      <c r="C25" s="103" t="s">
        <v>138</v>
      </c>
      <c r="D25" s="141">
        <v>450.66319999999996</v>
      </c>
      <c r="E25" s="66">
        <v>12</v>
      </c>
      <c r="F25" s="108">
        <f t="shared" si="27"/>
        <v>5407.9583999999995</v>
      </c>
      <c r="G25" s="105">
        <f>References!B20</f>
        <v>37</v>
      </c>
      <c r="H25" s="65">
        <f t="shared" si="11"/>
        <v>200094.46079999997</v>
      </c>
      <c r="I25" s="44">
        <f>$D$145*H25</f>
        <v>57858.229123812474</v>
      </c>
      <c r="J25" s="64">
        <f>(References!$C$49*I25)</f>
        <v>1365.4542073219745</v>
      </c>
      <c r="K25" s="64">
        <f>J25/References!$G$53</f>
        <v>1499.2799342534363</v>
      </c>
      <c r="L25" s="64">
        <f t="shared" si="28"/>
        <v>0.27723584823682007</v>
      </c>
      <c r="M25" s="143">
        <v>4.29</v>
      </c>
      <c r="N25" s="200">
        <f t="shared" si="29"/>
        <v>4.5672358482368205</v>
      </c>
      <c r="O25" s="64">
        <f t="shared" si="14"/>
        <v>23200.141535999999</v>
      </c>
      <c r="P25" s="64">
        <f t="shared" si="15"/>
        <v>24699.421470253437</v>
      </c>
      <c r="Q25" s="64">
        <f t="shared" si="26"/>
        <v>-1499.2799342534381</v>
      </c>
      <c r="R25" s="67">
        <f t="shared" si="16"/>
        <v>4.5672358482368205</v>
      </c>
      <c r="S25" s="67">
        <f t="shared" si="17"/>
        <v>24699.421470253437</v>
      </c>
      <c r="T25" s="67">
        <f t="shared" si="18"/>
        <v>1499.2799342534381</v>
      </c>
      <c r="V25" s="169">
        <f t="shared" si="19"/>
        <v>1.0646237408477437</v>
      </c>
    </row>
    <row r="26" spans="1:22" s="57" customFormat="1">
      <c r="A26" s="139"/>
      <c r="B26" s="98" t="s">
        <v>166</v>
      </c>
      <c r="C26" s="172" t="s">
        <v>136</v>
      </c>
      <c r="D26" s="141">
        <v>576.32890000000009</v>
      </c>
      <c r="E26" s="66">
        <v>12</v>
      </c>
      <c r="F26" s="108">
        <f t="shared" si="27"/>
        <v>6915.9468000000015</v>
      </c>
      <c r="G26" s="101">
        <f>References!B28</f>
        <v>250</v>
      </c>
      <c r="H26" s="65">
        <f t="shared" si="11"/>
        <v>1728986.7000000004</v>
      </c>
      <c r="I26" s="44">
        <f>$D$145*H26</f>
        <v>499944.41745498066</v>
      </c>
      <c r="J26" s="64">
        <f>(References!$C$49*I26)</f>
        <v>11798.688251937545</v>
      </c>
      <c r="K26" s="64">
        <f>J26/References!$G$53</f>
        <v>12955.056604450825</v>
      </c>
      <c r="L26" s="64">
        <f t="shared" si="28"/>
        <v>1.8732151907893251</v>
      </c>
      <c r="M26" s="142">
        <v>24.51</v>
      </c>
      <c r="N26" s="200">
        <f t="shared" si="29"/>
        <v>26.383215190789326</v>
      </c>
      <c r="O26" s="64">
        <f t="shared" si="14"/>
        <v>169509.85606800005</v>
      </c>
      <c r="P26" s="64">
        <f t="shared" si="15"/>
        <v>182464.91267245085</v>
      </c>
      <c r="Q26" s="64">
        <f t="shared" si="26"/>
        <v>-12955.056604450801</v>
      </c>
      <c r="R26" s="67">
        <f t="shared" si="16"/>
        <v>26.383215190789326</v>
      </c>
      <c r="S26" s="67">
        <f t="shared" si="17"/>
        <v>182464.91267245085</v>
      </c>
      <c r="T26" s="67">
        <f t="shared" si="18"/>
        <v>12955.056604450801</v>
      </c>
      <c r="V26" s="169">
        <f t="shared" si="19"/>
        <v>1.0764265683716574</v>
      </c>
    </row>
    <row r="27" spans="1:22" s="57" customFormat="1">
      <c r="A27" s="139"/>
      <c r="B27" s="98" t="s">
        <v>166</v>
      </c>
      <c r="C27" s="103" t="s">
        <v>139</v>
      </c>
      <c r="D27" s="141">
        <v>58.499600000000001</v>
      </c>
      <c r="E27" s="66">
        <v>12</v>
      </c>
      <c r="F27" s="108">
        <f t="shared" si="27"/>
        <v>701.99520000000007</v>
      </c>
      <c r="G27" s="101">
        <f>References!B29</f>
        <v>324</v>
      </c>
      <c r="H27" s="65">
        <f t="shared" si="11"/>
        <v>227446.44480000003</v>
      </c>
      <c r="I27" s="44">
        <f>$D$145*H27</f>
        <v>65767.180480765062</v>
      </c>
      <c r="J27" s="64">
        <f>(References!$C$49*I27)</f>
        <v>1552.1054593460556</v>
      </c>
      <c r="K27" s="64">
        <f>J27/References!$G$53</f>
        <v>1704.2245419615429</v>
      </c>
      <c r="L27" s="64">
        <f t="shared" si="28"/>
        <v>2.4276868872629653</v>
      </c>
      <c r="M27" s="142">
        <v>31.1</v>
      </c>
      <c r="N27" s="200">
        <f t="shared" si="29"/>
        <v>33.527686887262966</v>
      </c>
      <c r="O27" s="64">
        <f t="shared" si="14"/>
        <v>21832.050720000003</v>
      </c>
      <c r="P27" s="64">
        <f t="shared" si="15"/>
        <v>23536.275261961546</v>
      </c>
      <c r="Q27" s="64">
        <f t="shared" si="26"/>
        <v>-1704.2245419615429</v>
      </c>
      <c r="R27" s="67">
        <f t="shared" si="16"/>
        <v>33.527686887262966</v>
      </c>
      <c r="S27" s="67">
        <f t="shared" si="17"/>
        <v>23536.275261961546</v>
      </c>
      <c r="T27" s="67">
        <f t="shared" si="18"/>
        <v>1704.2245419615429</v>
      </c>
      <c r="V27" s="169">
        <f t="shared" si="19"/>
        <v>1.0780606716161725</v>
      </c>
    </row>
    <row r="28" spans="1:22" s="57" customFormat="1">
      <c r="A28" s="139"/>
      <c r="B28" s="98" t="s">
        <v>166</v>
      </c>
      <c r="C28" s="103" t="s">
        <v>137</v>
      </c>
      <c r="D28" s="141">
        <v>539.49589999999989</v>
      </c>
      <c r="E28" s="66">
        <v>12</v>
      </c>
      <c r="F28" s="108">
        <f t="shared" si="27"/>
        <v>6473.9507999999987</v>
      </c>
      <c r="G28" s="101">
        <f>References!B30</f>
        <v>473</v>
      </c>
      <c r="H28" s="65">
        <f t="shared" si="11"/>
        <v>3062178.7283999994</v>
      </c>
      <c r="I28" s="44">
        <f>$D$145*H28</f>
        <v>885442.9941612453</v>
      </c>
      <c r="J28" s="64">
        <f>(References!$C$49*I28)</f>
        <v>20896.454662205393</v>
      </c>
      <c r="K28" s="64">
        <f>J28/References!$G$53</f>
        <v>22944.478843803274</v>
      </c>
      <c r="L28" s="64">
        <f t="shared" si="28"/>
        <v>3.5441231409734035</v>
      </c>
      <c r="M28" s="143">
        <v>41.09</v>
      </c>
      <c r="N28" s="200">
        <f t="shared" si="29"/>
        <v>44.634123140973408</v>
      </c>
      <c r="O28" s="64">
        <f t="shared" si="14"/>
        <v>266014.63837199996</v>
      </c>
      <c r="P28" s="64">
        <f t="shared" si="15"/>
        <v>288959.11721580324</v>
      </c>
      <c r="Q28" s="64">
        <f t="shared" si="26"/>
        <v>-22944.478843803285</v>
      </c>
      <c r="R28" s="67">
        <f t="shared" si="16"/>
        <v>44.634123140973408</v>
      </c>
      <c r="S28" s="67">
        <f t="shared" si="17"/>
        <v>288959.11721580324</v>
      </c>
      <c r="T28" s="67">
        <f t="shared" si="18"/>
        <v>22944.478843803285</v>
      </c>
      <c r="V28" s="169">
        <f t="shared" si="19"/>
        <v>1.0862526926496325</v>
      </c>
    </row>
    <row r="29" spans="1:22" s="57" customFormat="1">
      <c r="A29" s="111"/>
      <c r="B29" s="98" t="s">
        <v>166</v>
      </c>
      <c r="C29" s="103" t="s">
        <v>141</v>
      </c>
      <c r="D29" s="141">
        <v>7</v>
      </c>
      <c r="E29" s="66">
        <v>12</v>
      </c>
      <c r="F29" s="108">
        <f t="shared" si="27"/>
        <v>84</v>
      </c>
      <c r="G29" s="101">
        <f>References!B28</f>
        <v>250</v>
      </c>
      <c r="H29" s="65">
        <f t="shared" ref="H29:H30" si="30">G29*F29</f>
        <v>21000</v>
      </c>
      <c r="I29" s="44">
        <f>$D$145*H29</f>
        <v>6072.2461118726887</v>
      </c>
      <c r="J29" s="64">
        <f>(References!$C$49*I29)</f>
        <v>143.30500824019546</v>
      </c>
      <c r="K29" s="64">
        <f>J29/References!$G$53</f>
        <v>157.3500760263033</v>
      </c>
      <c r="L29" s="64">
        <f t="shared" ref="L29:L30" si="31">K29/F29</f>
        <v>1.8732151907893251</v>
      </c>
      <c r="M29" s="143">
        <v>31.66</v>
      </c>
      <c r="N29" s="200">
        <f t="shared" ref="N29:N30" si="32">L29+M29</f>
        <v>33.533215190789328</v>
      </c>
      <c r="O29" s="64">
        <f t="shared" si="14"/>
        <v>2659.44</v>
      </c>
      <c r="P29" s="64">
        <f t="shared" si="15"/>
        <v>2816.7900760263037</v>
      </c>
      <c r="Q29" s="64">
        <f t="shared" si="26"/>
        <v>-157.35007602630367</v>
      </c>
      <c r="R29" s="67">
        <f t="shared" si="16"/>
        <v>33.533215190789328</v>
      </c>
      <c r="S29" s="67">
        <f t="shared" si="17"/>
        <v>2816.7900760263037</v>
      </c>
      <c r="T29" s="67">
        <f t="shared" si="18"/>
        <v>157.35007602630367</v>
      </c>
      <c r="V29" s="169">
        <f t="shared" si="19"/>
        <v>1.0591666200501999</v>
      </c>
    </row>
    <row r="30" spans="1:22" s="57" customFormat="1">
      <c r="A30" s="111"/>
      <c r="B30" s="98" t="s">
        <v>166</v>
      </c>
      <c r="C30" s="103" t="s">
        <v>142</v>
      </c>
      <c r="D30" s="141">
        <v>2</v>
      </c>
      <c r="E30" s="66">
        <v>12</v>
      </c>
      <c r="F30" s="108">
        <f t="shared" si="27"/>
        <v>24</v>
      </c>
      <c r="G30" s="101">
        <f>References!B29</f>
        <v>324</v>
      </c>
      <c r="H30" s="65">
        <f t="shared" si="30"/>
        <v>7776</v>
      </c>
      <c r="I30" s="44">
        <f>$D$145*H30</f>
        <v>2248.4659888534297</v>
      </c>
      <c r="J30" s="64">
        <f>(References!$C$49*I30)</f>
        <v>53.063797336940951</v>
      </c>
      <c r="K30" s="64">
        <f>J30/References!$G$53</f>
        <v>58.264485294311164</v>
      </c>
      <c r="L30" s="64">
        <f t="shared" si="31"/>
        <v>2.4276868872629653</v>
      </c>
      <c r="M30" s="143">
        <v>35.56</v>
      </c>
      <c r="N30" s="200">
        <f t="shared" si="32"/>
        <v>37.987686887262967</v>
      </c>
      <c r="O30" s="64">
        <f t="shared" si="14"/>
        <v>853.44</v>
      </c>
      <c r="P30" s="64">
        <f t="shared" si="15"/>
        <v>911.70448529431121</v>
      </c>
      <c r="Q30" s="64">
        <f t="shared" si="26"/>
        <v>-58.264485294311157</v>
      </c>
      <c r="R30" s="67">
        <f t="shared" si="16"/>
        <v>37.987686887262967</v>
      </c>
      <c r="S30" s="67">
        <f t="shared" si="17"/>
        <v>911.70448529431121</v>
      </c>
      <c r="T30" s="67">
        <f t="shared" si="18"/>
        <v>58.264485294311157</v>
      </c>
      <c r="V30" s="169">
        <f t="shared" si="19"/>
        <v>1.0682701599342792</v>
      </c>
    </row>
    <row r="31" spans="1:22" s="57" customFormat="1">
      <c r="A31" s="160"/>
      <c r="B31" s="98" t="s">
        <v>166</v>
      </c>
      <c r="C31" s="103" t="s">
        <v>143</v>
      </c>
      <c r="D31" s="141">
        <v>4</v>
      </c>
      <c r="E31" s="66">
        <v>12</v>
      </c>
      <c r="F31" s="108">
        <f t="shared" ref="F31:F33" si="33">D31*E31</f>
        <v>48</v>
      </c>
      <c r="G31" s="101">
        <f>References!B30</f>
        <v>473</v>
      </c>
      <c r="H31" s="65">
        <f t="shared" ref="H31:H33" si="34">G31*F31</f>
        <v>22704</v>
      </c>
      <c r="I31" s="44">
        <f>$D$145*H31</f>
        <v>6564.9655106646442</v>
      </c>
      <c r="J31" s="64">
        <f>(References!$C$49*I31)</f>
        <v>154.93318605168562</v>
      </c>
      <c r="K31" s="64">
        <f>J31/References!$G$53</f>
        <v>170.11791076672336</v>
      </c>
      <c r="L31" s="64">
        <f t="shared" ref="L31:L33" si="35">K31/F31</f>
        <v>3.5441231409734031</v>
      </c>
      <c r="M31" s="143">
        <v>47.81</v>
      </c>
      <c r="N31" s="200">
        <f t="shared" ref="N31:N33" si="36">L31+M31</f>
        <v>51.354123140973407</v>
      </c>
      <c r="O31" s="64">
        <f t="shared" ref="O31:O33" si="37">M31*F31</f>
        <v>2294.88</v>
      </c>
      <c r="P31" s="64">
        <f t="shared" ref="P31:P33" si="38">N31*F31</f>
        <v>2464.9979107667236</v>
      </c>
      <c r="Q31" s="64">
        <f t="shared" ref="Q31:Q33" si="39">O31-P31</f>
        <v>-170.11791076672353</v>
      </c>
      <c r="R31" s="67">
        <f t="shared" ref="R31:R33" si="40">N31</f>
        <v>51.354123140973407</v>
      </c>
      <c r="S31" s="67">
        <f t="shared" ref="S31:S33" si="41">R31*F31</f>
        <v>2464.9979107667236</v>
      </c>
      <c r="T31" s="67">
        <f t="shared" ref="T31:T33" si="42">S31-O31</f>
        <v>170.11791076672353</v>
      </c>
      <c r="V31" s="169">
        <f t="shared" si="19"/>
        <v>1.074129327357737</v>
      </c>
    </row>
    <row r="32" spans="1:22" s="57" customFormat="1">
      <c r="A32" s="160"/>
      <c r="B32" s="98" t="s">
        <v>167</v>
      </c>
      <c r="C32" s="103" t="s">
        <v>94</v>
      </c>
      <c r="D32" s="141">
        <v>893</v>
      </c>
      <c r="E32" s="66">
        <v>12</v>
      </c>
      <c r="F32" s="108">
        <f t="shared" si="33"/>
        <v>10716</v>
      </c>
      <c r="G32" s="105">
        <f>References!B20</f>
        <v>37</v>
      </c>
      <c r="H32" s="65">
        <f t="shared" si="34"/>
        <v>396492</v>
      </c>
      <c r="I32" s="44">
        <f>$D$145*H32</f>
        <v>114647.47644707744</v>
      </c>
      <c r="J32" s="64">
        <f>(References!$C$49*I32)</f>
        <v>2705.680444151028</v>
      </c>
      <c r="K32" s="64">
        <f>J32/References!$G$53</f>
        <v>2970.8593497057645</v>
      </c>
      <c r="L32" s="64">
        <f t="shared" si="35"/>
        <v>0.27723584823682013</v>
      </c>
      <c r="M32" s="143">
        <v>4.29</v>
      </c>
      <c r="N32" s="200">
        <f t="shared" si="36"/>
        <v>4.5672358482368205</v>
      </c>
      <c r="O32" s="64">
        <f t="shared" si="37"/>
        <v>45971.64</v>
      </c>
      <c r="P32" s="64">
        <f t="shared" si="38"/>
        <v>48942.499349705766</v>
      </c>
      <c r="Q32" s="64">
        <f t="shared" si="39"/>
        <v>-2970.8593497057664</v>
      </c>
      <c r="R32" s="67">
        <f t="shared" si="40"/>
        <v>4.5672358482368205</v>
      </c>
      <c r="S32" s="67">
        <f t="shared" si="41"/>
        <v>48942.499349705766</v>
      </c>
      <c r="T32" s="67">
        <f t="shared" si="42"/>
        <v>2970.8593497057664</v>
      </c>
      <c r="V32" s="169">
        <f t="shared" si="19"/>
        <v>1.0646237408477437</v>
      </c>
    </row>
    <row r="33" spans="1:22" s="57" customFormat="1">
      <c r="A33" s="160"/>
      <c r="B33" s="98" t="s">
        <v>168</v>
      </c>
      <c r="C33" s="103" t="s">
        <v>94</v>
      </c>
      <c r="D33" s="141">
        <v>4</v>
      </c>
      <c r="E33" s="66">
        <v>12</v>
      </c>
      <c r="F33" s="108">
        <f t="shared" si="33"/>
        <v>48</v>
      </c>
      <c r="G33" s="105">
        <f>References!B20</f>
        <v>37</v>
      </c>
      <c r="H33" s="65">
        <f t="shared" si="34"/>
        <v>1776</v>
      </c>
      <c r="I33" s="44">
        <f>$D$145*H33</f>
        <v>513.53852831837594</v>
      </c>
      <c r="J33" s="64">
        <f>(References!$C$49*I33)</f>
        <v>12.119509268313674</v>
      </c>
      <c r="K33" s="64">
        <f>J33/References!$G$53</f>
        <v>13.307320715367366</v>
      </c>
      <c r="L33" s="64">
        <f t="shared" si="35"/>
        <v>0.27723584823682013</v>
      </c>
      <c r="M33" s="143">
        <v>4.29</v>
      </c>
      <c r="N33" s="200">
        <f t="shared" si="36"/>
        <v>4.5672358482368205</v>
      </c>
      <c r="O33" s="64">
        <f t="shared" si="37"/>
        <v>205.92000000000002</v>
      </c>
      <c r="P33" s="64">
        <f t="shared" si="38"/>
        <v>219.2273207153674</v>
      </c>
      <c r="Q33" s="64">
        <f t="shared" si="39"/>
        <v>-13.307320715367382</v>
      </c>
      <c r="R33" s="67">
        <f t="shared" si="40"/>
        <v>4.5672358482368205</v>
      </c>
      <c r="S33" s="67">
        <f t="shared" si="41"/>
        <v>219.2273207153674</v>
      </c>
      <c r="T33" s="67">
        <f t="shared" si="42"/>
        <v>13.307320715367382</v>
      </c>
      <c r="V33" s="169">
        <f t="shared" si="19"/>
        <v>1.0646237408477437</v>
      </c>
    </row>
    <row r="34" spans="1:22" s="57" customFormat="1">
      <c r="A34" s="160"/>
      <c r="B34" s="98"/>
      <c r="C34" s="103"/>
      <c r="D34" s="186"/>
      <c r="E34" s="66"/>
      <c r="F34" s="108"/>
      <c r="G34" s="105"/>
      <c r="H34" s="65"/>
      <c r="I34" s="44"/>
      <c r="J34" s="64"/>
      <c r="K34" s="64"/>
      <c r="L34" s="64"/>
      <c r="M34" s="64"/>
      <c r="N34" s="64"/>
      <c r="O34" s="64"/>
      <c r="P34" s="64"/>
      <c r="Q34" s="64"/>
      <c r="R34" s="67"/>
      <c r="S34" s="67"/>
      <c r="T34" s="67"/>
    </row>
    <row r="35" spans="1:22" s="57" customFormat="1">
      <c r="A35" s="111"/>
      <c r="B35" s="98"/>
      <c r="C35" s="103"/>
      <c r="D35" s="186"/>
      <c r="E35" s="66"/>
      <c r="F35" s="108"/>
      <c r="G35" s="105"/>
      <c r="H35" s="65"/>
      <c r="I35" s="44"/>
      <c r="J35" s="64"/>
      <c r="K35" s="64"/>
      <c r="L35" s="64"/>
      <c r="M35" s="64"/>
      <c r="N35" s="64"/>
      <c r="O35" s="64"/>
      <c r="P35" s="64"/>
      <c r="Q35" s="64"/>
      <c r="R35" s="67"/>
      <c r="S35" s="67"/>
      <c r="T35" s="67"/>
    </row>
    <row r="36" spans="1:22" s="57" customFormat="1">
      <c r="A36" s="111"/>
      <c r="B36" s="98"/>
      <c r="C36" s="110"/>
      <c r="D36" s="54"/>
      <c r="E36" s="66"/>
      <c r="F36" s="104"/>
      <c r="G36" s="101"/>
      <c r="H36" s="65"/>
      <c r="I36" s="44"/>
      <c r="J36" s="64"/>
      <c r="K36" s="64"/>
      <c r="L36" s="64"/>
      <c r="M36" s="64"/>
      <c r="N36" s="64"/>
      <c r="O36" s="64"/>
      <c r="P36" s="64"/>
      <c r="Q36" s="64"/>
      <c r="R36" s="67"/>
      <c r="S36" s="67"/>
      <c r="T36" s="67"/>
    </row>
    <row r="37" spans="1:22" s="57" customFormat="1">
      <c r="A37" s="60"/>
      <c r="B37" s="98"/>
      <c r="C37" s="103"/>
      <c r="D37" s="54"/>
      <c r="E37" s="66"/>
      <c r="F37" s="104"/>
      <c r="G37" s="101"/>
      <c r="H37" s="65"/>
      <c r="I37" s="44"/>
      <c r="J37" s="64"/>
      <c r="K37" s="64"/>
      <c r="L37" s="64"/>
      <c r="M37" s="64"/>
      <c r="N37" s="64"/>
      <c r="O37" s="64"/>
      <c r="P37" s="64"/>
      <c r="Q37" s="64"/>
      <c r="R37" s="67"/>
      <c r="S37" s="67"/>
      <c r="T37" s="67"/>
    </row>
    <row r="38" spans="1:22" s="57" customFormat="1">
      <c r="A38" s="48"/>
      <c r="B38" s="73"/>
      <c r="C38" s="49" t="s">
        <v>14</v>
      </c>
      <c r="D38" s="50">
        <f>SUM(D15:D37)</f>
        <v>3897.8132000000001</v>
      </c>
      <c r="E38" s="50"/>
      <c r="F38" s="50">
        <f>SUM(F15:F37)</f>
        <v>46773.758400000006</v>
      </c>
      <c r="G38" s="91"/>
      <c r="H38" s="50">
        <f>SUM(H15:H37)</f>
        <v>9975679.1052000001</v>
      </c>
      <c r="I38" s="50">
        <f>SUM(I15:I37)</f>
        <v>2884513.2695162063</v>
      </c>
      <c r="J38" s="69"/>
      <c r="K38" s="69"/>
      <c r="L38" s="69"/>
      <c r="M38" s="69"/>
      <c r="N38" s="69"/>
      <c r="O38" s="50">
        <f>SUM(O15:O37)</f>
        <v>928019.6758320001</v>
      </c>
      <c r="P38" s="107">
        <f>SUM(P15:P37)</f>
        <v>1002766.0503852012</v>
      </c>
      <c r="Q38" s="107">
        <f>SUM(Q15:Q37)</f>
        <v>-74746.374553201196</v>
      </c>
      <c r="R38" s="107"/>
      <c r="S38" s="107">
        <f>SUM(S15:S37)</f>
        <v>1002766.0503852012</v>
      </c>
      <c r="T38" s="107">
        <f>SUM(T15:T37)</f>
        <v>74746.374553201196</v>
      </c>
    </row>
    <row r="39" spans="1:22" s="57" customFormat="1">
      <c r="A39" s="183" t="s">
        <v>104</v>
      </c>
      <c r="B39" s="98" t="s">
        <v>135</v>
      </c>
      <c r="C39" s="103" t="s">
        <v>136</v>
      </c>
      <c r="D39" s="141">
        <v>8.67</v>
      </c>
      <c r="E39" s="66">
        <v>12</v>
      </c>
      <c r="F39" s="108">
        <f t="shared" ref="F39" si="43">D39*E39</f>
        <v>104.03999999999999</v>
      </c>
      <c r="G39" s="101">
        <f>References!B28</f>
        <v>250</v>
      </c>
      <c r="H39" s="65">
        <f t="shared" ref="H39" si="44">G39*F39</f>
        <v>26009.999999999996</v>
      </c>
      <c r="I39" s="44">
        <f>$D$145*H39</f>
        <v>7520.9105414194582</v>
      </c>
      <c r="J39" s="64">
        <f>(References!$C$49*I39)</f>
        <v>177.49348877749924</v>
      </c>
      <c r="K39" s="64">
        <f>J39/References!$G$53</f>
        <v>194.88930844972137</v>
      </c>
      <c r="L39" s="64">
        <f t="shared" ref="L39" si="45">K39/F39</f>
        <v>1.8732151907893251</v>
      </c>
      <c r="M39" s="143">
        <v>24.51</v>
      </c>
      <c r="N39" s="200">
        <f t="shared" ref="N39" si="46">L39+M39</f>
        <v>26.383215190789326</v>
      </c>
      <c r="O39" s="64">
        <f t="shared" ref="O39" si="47">M39*F39</f>
        <v>2550.0203999999999</v>
      </c>
      <c r="P39" s="64">
        <f t="shared" ref="P39" si="48">N39*F39</f>
        <v>2744.9097084497212</v>
      </c>
      <c r="Q39" s="64">
        <f>O39-P39</f>
        <v>-194.88930844972128</v>
      </c>
      <c r="R39" s="67">
        <f t="shared" ref="R39" si="49">N39</f>
        <v>26.383215190789326</v>
      </c>
      <c r="S39" s="67">
        <f t="shared" ref="S39" si="50">R39*F39</f>
        <v>2744.9097084497212</v>
      </c>
      <c r="T39" s="67">
        <f t="shared" ref="T39" si="51">S39-O39</f>
        <v>194.88930844972128</v>
      </c>
      <c r="V39" s="169">
        <f t="shared" ref="V39:V43" si="52">R39/M39</f>
        <v>1.0764265683716574</v>
      </c>
    </row>
    <row r="40" spans="1:22" s="57" customFormat="1">
      <c r="A40" s="183"/>
      <c r="B40" s="98" t="s">
        <v>135</v>
      </c>
      <c r="C40" s="103" t="s">
        <v>137</v>
      </c>
      <c r="D40" s="141">
        <v>13</v>
      </c>
      <c r="E40" s="66">
        <v>12</v>
      </c>
      <c r="F40" s="108">
        <f t="shared" ref="F40:F43" si="53">D40*E40</f>
        <v>156</v>
      </c>
      <c r="G40" s="101">
        <f>References!B30</f>
        <v>473</v>
      </c>
      <c r="H40" s="65">
        <f t="shared" ref="H40:H43" si="54">G40*F40</f>
        <v>73788</v>
      </c>
      <c r="I40" s="44">
        <f>$D$145*H40</f>
        <v>21336.137909660094</v>
      </c>
      <c r="J40" s="64">
        <f>(References!$C$49*I40)</f>
        <v>503.53285466797826</v>
      </c>
      <c r="K40" s="64">
        <f>J40/References!$G$53</f>
        <v>552.88320999185089</v>
      </c>
      <c r="L40" s="64">
        <f t="shared" ref="L40:L43" si="55">K40/F40</f>
        <v>3.5441231409734031</v>
      </c>
      <c r="M40" s="143">
        <v>41.09</v>
      </c>
      <c r="N40" s="200">
        <f t="shared" ref="N40:N43" si="56">L40+M40</f>
        <v>44.634123140973408</v>
      </c>
      <c r="O40" s="64">
        <f t="shared" ref="O40:O43" si="57">M40*F40</f>
        <v>6410.0400000000009</v>
      </c>
      <c r="P40" s="64">
        <f t="shared" ref="P40:P43" si="58">N40*F40</f>
        <v>6962.9232099918518</v>
      </c>
      <c r="Q40" s="64">
        <f t="shared" ref="Q40:Q43" si="59">O40-P40</f>
        <v>-552.88320999185089</v>
      </c>
      <c r="R40" s="67">
        <f t="shared" ref="R40:R43" si="60">N40</f>
        <v>44.634123140973408</v>
      </c>
      <c r="S40" s="67">
        <f t="shared" ref="S40:S43" si="61">R40*F40</f>
        <v>6962.9232099918518</v>
      </c>
      <c r="T40" s="67">
        <f t="shared" ref="T40:T43" si="62">S40-O40</f>
        <v>552.88320999185089</v>
      </c>
      <c r="V40" s="169">
        <f t="shared" si="52"/>
        <v>1.0862526926496325</v>
      </c>
    </row>
    <row r="41" spans="1:22" s="57" customFormat="1">
      <c r="A41" s="183"/>
      <c r="B41" s="98" t="s">
        <v>134</v>
      </c>
      <c r="C41" s="110" t="s">
        <v>138</v>
      </c>
      <c r="D41" s="141">
        <v>22</v>
      </c>
      <c r="E41" s="66">
        <v>12</v>
      </c>
      <c r="F41" s="108">
        <f>D41*E41</f>
        <v>264</v>
      </c>
      <c r="G41" s="101">
        <f>References!B20</f>
        <v>37</v>
      </c>
      <c r="H41" s="65">
        <f t="shared" si="54"/>
        <v>9768</v>
      </c>
      <c r="I41" s="44">
        <f>$D$145*H41</f>
        <v>2824.4619057510677</v>
      </c>
      <c r="J41" s="64">
        <f>(References!$C$49*I41)</f>
        <v>66.657300975725207</v>
      </c>
      <c r="K41" s="64">
        <f>J41/References!$G$53</f>
        <v>73.190263934520502</v>
      </c>
      <c r="L41" s="64">
        <f t="shared" si="55"/>
        <v>0.27723584823682007</v>
      </c>
      <c r="M41" s="143">
        <v>4.29</v>
      </c>
      <c r="N41" s="200">
        <f t="shared" si="56"/>
        <v>4.5672358482368205</v>
      </c>
      <c r="O41" s="64">
        <f t="shared" si="57"/>
        <v>1132.56</v>
      </c>
      <c r="P41" s="64">
        <f t="shared" si="58"/>
        <v>1205.7502639345207</v>
      </c>
      <c r="Q41" s="64">
        <f t="shared" si="59"/>
        <v>-73.190263934520772</v>
      </c>
      <c r="R41" s="67">
        <f t="shared" si="60"/>
        <v>4.5672358482368205</v>
      </c>
      <c r="S41" s="67">
        <f t="shared" si="61"/>
        <v>1205.7502639345207</v>
      </c>
      <c r="T41" s="67">
        <f t="shared" si="62"/>
        <v>73.190263934520772</v>
      </c>
      <c r="V41" s="169">
        <f t="shared" si="52"/>
        <v>1.0646237408477437</v>
      </c>
    </row>
    <row r="42" spans="1:22" s="57" customFormat="1">
      <c r="A42" s="183"/>
      <c r="B42" s="98" t="s">
        <v>134</v>
      </c>
      <c r="C42" s="110" t="s">
        <v>136</v>
      </c>
      <c r="D42" s="141">
        <v>9</v>
      </c>
      <c r="E42" s="66">
        <v>12</v>
      </c>
      <c r="F42" s="108">
        <f t="shared" si="53"/>
        <v>108</v>
      </c>
      <c r="G42" s="101">
        <f>References!B28</f>
        <v>250</v>
      </c>
      <c r="H42" s="65">
        <f t="shared" si="54"/>
        <v>27000</v>
      </c>
      <c r="I42" s="44">
        <f>$D$145*H42</f>
        <v>7807.1735724077425</v>
      </c>
      <c r="J42" s="64">
        <f>(References!$C$49*I42)</f>
        <v>184.24929630882275</v>
      </c>
      <c r="K42" s="64">
        <f>J42/References!$G$53</f>
        <v>202.3072406052471</v>
      </c>
      <c r="L42" s="64">
        <f t="shared" si="55"/>
        <v>1.8732151907893251</v>
      </c>
      <c r="M42" s="143">
        <v>24.51</v>
      </c>
      <c r="N42" s="200">
        <f t="shared" si="56"/>
        <v>26.383215190789326</v>
      </c>
      <c r="O42" s="64">
        <f t="shared" si="57"/>
        <v>2647.0800000000004</v>
      </c>
      <c r="P42" s="64">
        <f t="shared" si="58"/>
        <v>2849.3872406052474</v>
      </c>
      <c r="Q42" s="64">
        <f t="shared" si="59"/>
        <v>-202.30724060524699</v>
      </c>
      <c r="R42" s="67">
        <f t="shared" si="60"/>
        <v>26.383215190789326</v>
      </c>
      <c r="S42" s="67">
        <f t="shared" si="61"/>
        <v>2849.3872406052474</v>
      </c>
      <c r="T42" s="67">
        <f t="shared" si="62"/>
        <v>202.30724060524699</v>
      </c>
      <c r="V42" s="169">
        <f t="shared" si="52"/>
        <v>1.0764265683716574</v>
      </c>
    </row>
    <row r="43" spans="1:22" s="57" customFormat="1">
      <c r="A43" s="183"/>
      <c r="B43" s="98" t="s">
        <v>134</v>
      </c>
      <c r="C43" s="110" t="s">
        <v>137</v>
      </c>
      <c r="D43" s="141">
        <v>61</v>
      </c>
      <c r="E43" s="66">
        <v>12</v>
      </c>
      <c r="F43" s="108">
        <f t="shared" si="53"/>
        <v>732</v>
      </c>
      <c r="G43" s="101">
        <f>References!B30</f>
        <v>473</v>
      </c>
      <c r="H43" s="65">
        <f t="shared" si="54"/>
        <v>346236</v>
      </c>
      <c r="I43" s="44">
        <f>$D$145*H43</f>
        <v>100115.72403763582</v>
      </c>
      <c r="J43" s="64">
        <f>(References!$C$49*I43)</f>
        <v>2362.7310872882058</v>
      </c>
      <c r="K43" s="64">
        <f>J43/References!$G$53</f>
        <v>2594.2981391925309</v>
      </c>
      <c r="L43" s="64">
        <f t="shared" si="55"/>
        <v>3.5441231409734031</v>
      </c>
      <c r="M43" s="143">
        <v>41.09</v>
      </c>
      <c r="N43" s="200">
        <f t="shared" si="56"/>
        <v>44.634123140973408</v>
      </c>
      <c r="O43" s="64">
        <f t="shared" si="57"/>
        <v>30077.88</v>
      </c>
      <c r="P43" s="64">
        <f t="shared" si="58"/>
        <v>32672.178139192536</v>
      </c>
      <c r="Q43" s="64">
        <f t="shared" si="59"/>
        <v>-2594.298139192535</v>
      </c>
      <c r="R43" s="67">
        <f t="shared" si="60"/>
        <v>44.634123140973408</v>
      </c>
      <c r="S43" s="67">
        <f t="shared" si="61"/>
        <v>32672.178139192536</v>
      </c>
      <c r="T43" s="67">
        <f t="shared" si="62"/>
        <v>2594.298139192535</v>
      </c>
      <c r="V43" s="169">
        <f t="shared" si="52"/>
        <v>1.0862526926496325</v>
      </c>
    </row>
    <row r="44" spans="1:22" s="57" customFormat="1">
      <c r="A44" s="60"/>
      <c r="B44" s="45"/>
      <c r="C44" s="103"/>
      <c r="D44" s="87"/>
      <c r="E44" s="66"/>
      <c r="F44" s="104"/>
      <c r="G44" s="101"/>
      <c r="H44" s="65"/>
      <c r="I44" s="44"/>
      <c r="J44" s="64"/>
      <c r="K44" s="64"/>
      <c r="L44" s="64"/>
      <c r="M44" s="64"/>
      <c r="N44" s="64"/>
      <c r="O44" s="64"/>
      <c r="P44" s="64"/>
      <c r="Q44" s="64"/>
      <c r="R44" s="67"/>
      <c r="S44" s="67"/>
      <c r="T44" s="67"/>
    </row>
    <row r="45" spans="1:22" s="57" customFormat="1">
      <c r="A45" s="48"/>
      <c r="B45" s="46"/>
      <c r="C45" s="49" t="s">
        <v>14</v>
      </c>
      <c r="D45" s="50">
        <f>SUM(D39:D43)</f>
        <v>113.67</v>
      </c>
      <c r="E45" s="50"/>
      <c r="F45" s="50">
        <f>SUM(F39:F43)</f>
        <v>1364.04</v>
      </c>
      <c r="G45" s="92"/>
      <c r="H45" s="50">
        <f>SUM(H39:H43)</f>
        <v>482802</v>
      </c>
      <c r="I45" s="50">
        <f>SUM(I39:I43)</f>
        <v>139604.40796687419</v>
      </c>
      <c r="J45" s="68"/>
      <c r="K45" s="68"/>
      <c r="L45" s="68"/>
      <c r="M45" s="68"/>
      <c r="N45" s="68"/>
      <c r="O45" s="50">
        <f>SUM(O39:O43)</f>
        <v>42817.580399999999</v>
      </c>
      <c r="P45" s="107">
        <f>SUM(P39:P43)</f>
        <v>46435.148562173876</v>
      </c>
      <c r="Q45" s="107">
        <f>SUM(Q39:Q43)</f>
        <v>-3617.568162173875</v>
      </c>
      <c r="R45" s="107"/>
      <c r="S45" s="107">
        <f>SUM(S39:S43)</f>
        <v>46435.148562173876</v>
      </c>
      <c r="T45" s="107">
        <f>SUM(T39:T43)</f>
        <v>3617.568162173875</v>
      </c>
    </row>
    <row r="46" spans="1:22">
      <c r="C46" s="61" t="s">
        <v>3</v>
      </c>
      <c r="D46" s="62">
        <f>D12+D38+D45</f>
        <v>8273.4832000000006</v>
      </c>
      <c r="E46" s="62"/>
      <c r="F46" s="62">
        <f>F12+F38+F45</f>
        <v>267377.19839999999</v>
      </c>
      <c r="G46" s="93"/>
      <c r="H46" s="62">
        <f>H12+H38+H45</f>
        <v>18176912.705200002</v>
      </c>
      <c r="I46" s="62">
        <f>I12+I38+I45</f>
        <v>5255937.5</v>
      </c>
      <c r="J46" s="64"/>
      <c r="K46" s="70"/>
      <c r="L46" s="70"/>
      <c r="M46" s="70"/>
      <c r="N46" s="70"/>
      <c r="O46" s="62">
        <f>O12+O38+O45</f>
        <v>1936756.9762320002</v>
      </c>
      <c r="P46" s="62">
        <f>P12+P38+P45</f>
        <v>2072954.0522361286</v>
      </c>
      <c r="Q46" s="62">
        <f>Q12+Q38+Q45</f>
        <v>-136197.07600412847</v>
      </c>
      <c r="R46" s="62"/>
      <c r="S46" s="62">
        <f>S12+S38+S45</f>
        <v>2072954.0522361286</v>
      </c>
      <c r="T46" s="62">
        <f>T12+T38+T45</f>
        <v>136197.07600412847</v>
      </c>
    </row>
    <row r="47" spans="1:22">
      <c r="H47" s="165">
        <f>H46/175</f>
        <v>103868.07260114286</v>
      </c>
      <c r="I47" s="54">
        <f>I46/175</f>
        <v>30033.928571428572</v>
      </c>
      <c r="J47" s="53"/>
      <c r="P47" s="58"/>
      <c r="T47" s="27">
        <f>T46/O46</f>
        <v>7.0322233339312729E-2</v>
      </c>
    </row>
    <row r="48" spans="1:22">
      <c r="A48" s="112"/>
      <c r="B48" s="113"/>
      <c r="C48" s="114" t="s">
        <v>99</v>
      </c>
      <c r="D48" s="115"/>
      <c r="E48" s="116"/>
      <c r="F48" s="116"/>
      <c r="G48" s="117"/>
      <c r="H48" s="116"/>
      <c r="I48" s="118"/>
      <c r="J48" s="119"/>
      <c r="K48" s="116"/>
      <c r="L48" s="116"/>
      <c r="M48" s="116"/>
      <c r="N48" s="116"/>
      <c r="O48" s="57"/>
      <c r="P48" s="82"/>
      <c r="Q48" s="57"/>
      <c r="R48" s="57"/>
      <c r="S48" s="57"/>
      <c r="T48" s="57"/>
      <c r="U48" s="57"/>
      <c r="V48" s="57"/>
    </row>
    <row r="49" spans="1:22">
      <c r="A49" s="120"/>
      <c r="B49" s="121" t="s">
        <v>118</v>
      </c>
      <c r="C49" s="168" t="s">
        <v>91</v>
      </c>
      <c r="D49" s="141">
        <v>1</v>
      </c>
      <c r="E49" s="66">
        <v>4.33</v>
      </c>
      <c r="F49" s="108">
        <f>D49*E49*12</f>
        <v>51.96</v>
      </c>
      <c r="G49" s="101">
        <f>References!B15</f>
        <v>51</v>
      </c>
      <c r="H49" s="65">
        <f t="shared" ref="H49" si="63">G49*F49</f>
        <v>2649.96</v>
      </c>
      <c r="I49" s="44">
        <f>$D$145*H49</f>
        <v>766.24806221991196</v>
      </c>
      <c r="J49" s="64">
        <f>(References!$C$49*I49)</f>
        <v>18.083454268389925</v>
      </c>
      <c r="K49" s="64">
        <f>J49/References!$G$53</f>
        <v>19.855781307936322</v>
      </c>
      <c r="L49" s="64">
        <f>K49/F49*E49</f>
        <v>1.6546484423280268</v>
      </c>
      <c r="M49" s="142">
        <v>25.03</v>
      </c>
      <c r="N49" s="200">
        <f>L49+M49</f>
        <v>26.684648442328029</v>
      </c>
      <c r="O49" s="57"/>
      <c r="P49" s="82"/>
      <c r="Q49" s="57"/>
      <c r="R49" s="57"/>
      <c r="S49" s="57"/>
      <c r="T49" s="57"/>
      <c r="U49" s="57"/>
      <c r="V49" s="169">
        <f>N49/M49</f>
        <v>1.0661066097614074</v>
      </c>
    </row>
    <row r="50" spans="1:22" s="57" customFormat="1">
      <c r="A50" s="120"/>
      <c r="B50" s="121" t="s">
        <v>118</v>
      </c>
      <c r="C50" s="122" t="s">
        <v>92</v>
      </c>
      <c r="D50" s="140">
        <v>1</v>
      </c>
      <c r="E50" s="66">
        <v>4.33</v>
      </c>
      <c r="F50" s="108">
        <f>D50*E50*12</f>
        <v>51.96</v>
      </c>
      <c r="G50" s="101">
        <f>References!B16</f>
        <v>77</v>
      </c>
      <c r="H50" s="65">
        <f t="shared" ref="H50:H100" si="64">G50*F50</f>
        <v>4000.92</v>
      </c>
      <c r="I50" s="44">
        <f>$D$145*H50</f>
        <v>1156.8843292339848</v>
      </c>
      <c r="J50" s="64">
        <f>(References!$C$49*I50)</f>
        <v>27.302470169922042</v>
      </c>
      <c r="K50" s="64">
        <f>J50/References!$G$53</f>
        <v>29.978336484531308</v>
      </c>
      <c r="L50" s="64">
        <f t="shared" ref="L50:L100" si="65">K50/F50</f>
        <v>0.57695027876311211</v>
      </c>
      <c r="M50" s="142">
        <v>30.88</v>
      </c>
      <c r="N50" s="200">
        <f t="shared" ref="N50:N112" si="66">L50+M50</f>
        <v>31.456950278763109</v>
      </c>
      <c r="O50" s="64"/>
      <c r="P50" s="64"/>
      <c r="Q50" s="64"/>
      <c r="R50" s="64"/>
      <c r="S50" s="64"/>
      <c r="T50" s="64"/>
      <c r="V50" s="169">
        <f t="shared" ref="V50:V119" si="67">N50/M50</f>
        <v>1.01868362301694</v>
      </c>
    </row>
    <row r="51" spans="1:22" s="57" customFormat="1">
      <c r="A51" s="120"/>
      <c r="B51" s="121" t="s">
        <v>118</v>
      </c>
      <c r="C51" s="122" t="s">
        <v>93</v>
      </c>
      <c r="D51" s="140">
        <v>1</v>
      </c>
      <c r="E51" s="66">
        <v>4.33</v>
      </c>
      <c r="F51" s="108">
        <f t="shared" ref="F51:F100" si="68">D51*E51*12</f>
        <v>51.96</v>
      </c>
      <c r="G51" s="101">
        <f>References!B17</f>
        <v>97</v>
      </c>
      <c r="H51" s="65">
        <f t="shared" si="64"/>
        <v>5040.12</v>
      </c>
      <c r="I51" s="44">
        <f>$D$145*H51</f>
        <v>1457.3737653986559</v>
      </c>
      <c r="J51" s="64">
        <f>(References!$C$49*I51)</f>
        <v>34.394020863408286</v>
      </c>
      <c r="K51" s="64">
        <f>J51/References!$G$53</f>
        <v>37.764917389604371</v>
      </c>
      <c r="L51" s="64">
        <f t="shared" si="65"/>
        <v>0.72680749402625811</v>
      </c>
      <c r="M51" s="142">
        <v>37</v>
      </c>
      <c r="N51" s="200">
        <f t="shared" si="66"/>
        <v>37.726807494026261</v>
      </c>
      <c r="O51" s="64"/>
      <c r="P51" s="64"/>
      <c r="Q51" s="64"/>
      <c r="R51" s="64"/>
      <c r="S51" s="64"/>
      <c r="T51" s="64"/>
      <c r="V51" s="169">
        <f t="shared" si="67"/>
        <v>1.0196434457844936</v>
      </c>
    </row>
    <row r="52" spans="1:22" s="57" customFormat="1">
      <c r="A52" s="120"/>
      <c r="B52" s="121" t="s">
        <v>118</v>
      </c>
      <c r="C52" s="122" t="s">
        <v>103</v>
      </c>
      <c r="D52" s="140">
        <v>1</v>
      </c>
      <c r="E52" s="66">
        <v>4.33</v>
      </c>
      <c r="F52" s="108">
        <f t="shared" si="68"/>
        <v>51.96</v>
      </c>
      <c r="G52" s="101">
        <f>References!B18</f>
        <v>117</v>
      </c>
      <c r="H52" s="65">
        <f t="shared" si="64"/>
        <v>6079.32</v>
      </c>
      <c r="I52" s="44">
        <f>$D$145*H52</f>
        <v>1757.8632015633273</v>
      </c>
      <c r="J52" s="64">
        <f>(References!$C$49*I52)</f>
        <v>41.485571556894527</v>
      </c>
      <c r="K52" s="64">
        <f>J52/References!$G$53</f>
        <v>45.551498294677437</v>
      </c>
      <c r="L52" s="64">
        <f t="shared" si="65"/>
        <v>0.8766647092894041</v>
      </c>
      <c r="M52" s="142">
        <v>44.79</v>
      </c>
      <c r="N52" s="200">
        <f t="shared" si="66"/>
        <v>45.666664709289407</v>
      </c>
      <c r="O52" s="64"/>
      <c r="P52" s="64"/>
      <c r="Q52" s="64"/>
      <c r="R52" s="64"/>
      <c r="S52" s="64"/>
      <c r="T52" s="64"/>
      <c r="V52" s="169">
        <f t="shared" si="67"/>
        <v>1.0195727776130701</v>
      </c>
    </row>
    <row r="53" spans="1:22" s="57" customFormat="1">
      <c r="A53" s="120"/>
      <c r="B53" s="121" t="s">
        <v>118</v>
      </c>
      <c r="C53" s="122" t="s">
        <v>119</v>
      </c>
      <c r="D53" s="140">
        <v>1</v>
      </c>
      <c r="E53" s="66">
        <v>4.33</v>
      </c>
      <c r="F53" s="108">
        <f t="shared" si="68"/>
        <v>51.96</v>
      </c>
      <c r="G53" s="101">
        <f>References!B19</f>
        <v>157</v>
      </c>
      <c r="H53" s="65">
        <f t="shared" si="64"/>
        <v>8157.72</v>
      </c>
      <c r="I53" s="44">
        <f>$D$145*H53</f>
        <v>2358.8420738926702</v>
      </c>
      <c r="J53" s="64">
        <f>(References!$C$49*I53)</f>
        <v>55.668672943867023</v>
      </c>
      <c r="K53" s="64">
        <f>J53/References!$G$53</f>
        <v>61.124660104823576</v>
      </c>
      <c r="L53" s="64">
        <f t="shared" si="65"/>
        <v>1.1763791398156962</v>
      </c>
      <c r="M53" s="142">
        <v>52.59</v>
      </c>
      <c r="N53" s="200">
        <f t="shared" si="66"/>
        <v>53.766379139815697</v>
      </c>
      <c r="O53" s="64"/>
      <c r="P53" s="64"/>
      <c r="Q53" s="64"/>
      <c r="R53" s="64"/>
      <c r="S53" s="64"/>
      <c r="T53" s="64"/>
      <c r="V53" s="169">
        <f t="shared" si="67"/>
        <v>1.0223688750678017</v>
      </c>
    </row>
    <row r="54" spans="1:22" s="57" customFormat="1">
      <c r="A54" s="120"/>
      <c r="B54" s="121" t="s">
        <v>185</v>
      </c>
      <c r="C54" s="172" t="s">
        <v>164</v>
      </c>
      <c r="D54" s="140">
        <v>1</v>
      </c>
      <c r="E54" s="66">
        <v>1</v>
      </c>
      <c r="F54" s="108">
        <f t="shared" ref="F54" si="69">D54*E54*12</f>
        <v>12</v>
      </c>
      <c r="G54" s="101">
        <f>References!B14</f>
        <v>34</v>
      </c>
      <c r="H54" s="65">
        <f t="shared" ref="H54" si="70">G54*F54</f>
        <v>408</v>
      </c>
      <c r="I54" s="44">
        <f>$D$145*H54</f>
        <v>117.97506731638367</v>
      </c>
      <c r="J54" s="64">
        <f>(References!$C$49*I54)</f>
        <v>2.784211588666655</v>
      </c>
      <c r="K54" s="64">
        <f>J54/References!$G$53</f>
        <v>3.0570871913681787</v>
      </c>
      <c r="L54" s="64">
        <f t="shared" ref="L54" si="71">K54/F54</f>
        <v>0.25475726594734821</v>
      </c>
      <c r="M54" s="142">
        <v>4.01</v>
      </c>
      <c r="N54" s="200">
        <f t="shared" ref="N54" si="72">L54+M54</f>
        <v>4.2647572659473481</v>
      </c>
      <c r="O54" s="64"/>
      <c r="P54" s="64"/>
      <c r="Q54" s="64"/>
      <c r="R54" s="64"/>
      <c r="S54" s="64"/>
      <c r="T54" s="64"/>
      <c r="V54" s="169"/>
    </row>
    <row r="55" spans="1:22" s="57" customFormat="1">
      <c r="A55" s="120"/>
      <c r="B55" s="121" t="s">
        <v>133</v>
      </c>
      <c r="C55" s="122" t="s">
        <v>124</v>
      </c>
      <c r="D55" s="140">
        <v>1</v>
      </c>
      <c r="E55" s="66">
        <v>1</v>
      </c>
      <c r="F55" s="108">
        <f t="shared" si="68"/>
        <v>12</v>
      </c>
      <c r="G55" s="109">
        <f>References!B21</f>
        <v>47</v>
      </c>
      <c r="H55" s="65">
        <f t="shared" si="64"/>
        <v>564</v>
      </c>
      <c r="I55" s="44">
        <f>$D$145*H55</f>
        <v>163.08318129029507</v>
      </c>
      <c r="J55" s="64">
        <f>(References!$C$49*I55)</f>
        <v>3.8487630784509643</v>
      </c>
      <c r="K55" s="64">
        <f>J55/References!$G$53</f>
        <v>4.2259734704207172</v>
      </c>
      <c r="L55" s="64">
        <f t="shared" si="65"/>
        <v>0.35216445586839312</v>
      </c>
      <c r="M55" s="142">
        <v>12.4</v>
      </c>
      <c r="N55" s="200">
        <f t="shared" si="66"/>
        <v>12.752164455868394</v>
      </c>
      <c r="O55" s="64"/>
      <c r="P55" s="64"/>
      <c r="Q55" s="64"/>
      <c r="R55" s="64"/>
      <c r="S55" s="64"/>
      <c r="T55" s="64"/>
      <c r="V55" s="169">
        <f t="shared" si="67"/>
        <v>1.0284003593442252</v>
      </c>
    </row>
    <row r="56" spans="1:22" s="57" customFormat="1">
      <c r="A56" s="120"/>
      <c r="B56" s="121" t="s">
        <v>133</v>
      </c>
      <c r="C56" s="122" t="s">
        <v>125</v>
      </c>
      <c r="D56" s="140">
        <v>1</v>
      </c>
      <c r="E56" s="66">
        <v>1</v>
      </c>
      <c r="F56" s="108">
        <f t="shared" si="68"/>
        <v>12</v>
      </c>
      <c r="G56" s="109">
        <f>References!B22</f>
        <v>68</v>
      </c>
      <c r="H56" s="65">
        <f t="shared" si="64"/>
        <v>816</v>
      </c>
      <c r="I56" s="44">
        <f>$D$145*H56</f>
        <v>235.95013463276734</v>
      </c>
      <c r="J56" s="64">
        <f>(References!$C$49*I56)</f>
        <v>5.5684231773333099</v>
      </c>
      <c r="K56" s="64">
        <f>J56/References!$G$53</f>
        <v>6.1141743827363575</v>
      </c>
      <c r="L56" s="64">
        <f t="shared" si="65"/>
        <v>0.50951453189469642</v>
      </c>
      <c r="M56" s="142">
        <v>17.98</v>
      </c>
      <c r="N56" s="200">
        <f t="shared" si="66"/>
        <v>18.489514531894695</v>
      </c>
      <c r="O56" s="64"/>
      <c r="P56" s="64"/>
      <c r="Q56" s="64"/>
      <c r="R56" s="64"/>
      <c r="S56" s="64"/>
      <c r="T56" s="64"/>
      <c r="V56" s="169">
        <f t="shared" si="67"/>
        <v>1.0283378493823523</v>
      </c>
    </row>
    <row r="57" spans="1:22">
      <c r="A57" s="120"/>
      <c r="B57" s="121" t="s">
        <v>133</v>
      </c>
      <c r="C57" s="159" t="s">
        <v>126</v>
      </c>
      <c r="D57" s="140">
        <v>1</v>
      </c>
      <c r="E57" s="66">
        <v>4.33</v>
      </c>
      <c r="F57" s="108">
        <f t="shared" si="68"/>
        <v>51.96</v>
      </c>
      <c r="G57" s="109">
        <f>References!B20*2</f>
        <v>74</v>
      </c>
      <c r="H57" s="65">
        <f t="shared" si="64"/>
        <v>3845.04</v>
      </c>
      <c r="I57" s="44">
        <f>$D$145*H57</f>
        <v>1111.8109138092839</v>
      </c>
      <c r="J57" s="64">
        <f>(References!$C$49*I57)</f>
        <v>26.238737565899104</v>
      </c>
      <c r="K57" s="64">
        <f>J57/References!$G$53</f>
        <v>28.810349348770345</v>
      </c>
      <c r="L57" s="64">
        <f t="shared" si="65"/>
        <v>0.55447169647364014</v>
      </c>
      <c r="M57" s="142">
        <v>25.03</v>
      </c>
      <c r="N57" s="200">
        <f t="shared" si="66"/>
        <v>25.584471696473642</v>
      </c>
      <c r="O57" s="64"/>
      <c r="P57" s="64"/>
      <c r="Q57" s="64"/>
      <c r="R57" s="64"/>
      <c r="S57" s="64"/>
      <c r="T57" s="64"/>
      <c r="U57" s="57"/>
      <c r="V57" s="169">
        <f t="shared" si="67"/>
        <v>1.0221522851168054</v>
      </c>
    </row>
    <row r="58" spans="1:22">
      <c r="A58" s="120"/>
      <c r="B58" s="121" t="s">
        <v>133</v>
      </c>
      <c r="C58" s="159" t="s">
        <v>127</v>
      </c>
      <c r="D58" s="140">
        <v>1</v>
      </c>
      <c r="E58" s="66">
        <v>4.33</v>
      </c>
      <c r="F58" s="108">
        <f t="shared" si="68"/>
        <v>51.96</v>
      </c>
      <c r="G58" s="109">
        <f>References!B21*2</f>
        <v>94</v>
      </c>
      <c r="H58" s="65">
        <f t="shared" si="64"/>
        <v>4884.24</v>
      </c>
      <c r="I58" s="44">
        <f>$D$145*H58</f>
        <v>1412.3003499739552</v>
      </c>
      <c r="J58" s="64">
        <f>(References!$C$49*I58)</f>
        <v>33.330288259385348</v>
      </c>
      <c r="K58" s="64">
        <f>J58/References!$G$53</f>
        <v>36.596930253843411</v>
      </c>
      <c r="L58" s="64">
        <f t="shared" si="65"/>
        <v>0.70432891173678613</v>
      </c>
      <c r="M58" s="142">
        <v>32.99</v>
      </c>
      <c r="N58" s="200">
        <f t="shared" si="66"/>
        <v>33.69432891173679</v>
      </c>
      <c r="O58" s="64"/>
      <c r="P58" s="64"/>
      <c r="Q58" s="64"/>
      <c r="R58" s="64"/>
      <c r="S58" s="64"/>
      <c r="T58" s="64"/>
      <c r="U58" s="57"/>
      <c r="V58" s="169">
        <f t="shared" si="67"/>
        <v>1.0213497699829277</v>
      </c>
    </row>
    <row r="59" spans="1:22">
      <c r="A59" s="120"/>
      <c r="B59" s="121" t="s">
        <v>133</v>
      </c>
      <c r="C59" s="159" t="s">
        <v>128</v>
      </c>
      <c r="D59" s="140">
        <v>1</v>
      </c>
      <c r="E59" s="66">
        <v>4.33</v>
      </c>
      <c r="F59" s="108">
        <f t="shared" si="68"/>
        <v>51.96</v>
      </c>
      <c r="G59" s="109">
        <f>References!B22*2</f>
        <v>136</v>
      </c>
      <c r="H59" s="65">
        <f t="shared" si="64"/>
        <v>7066.56</v>
      </c>
      <c r="I59" s="44">
        <f>$D$145*H59</f>
        <v>2043.3281659197653</v>
      </c>
      <c r="J59" s="64">
        <f>(References!$C$49*I59)</f>
        <v>48.222544715706469</v>
      </c>
      <c r="K59" s="64">
        <f>J59/References!$G$53</f>
        <v>52.948750154496857</v>
      </c>
      <c r="L59" s="64">
        <f t="shared" si="65"/>
        <v>1.0190290637893928</v>
      </c>
      <c r="M59" s="142">
        <v>47.84</v>
      </c>
      <c r="N59" s="200">
        <f t="shared" si="66"/>
        <v>48.859029063789393</v>
      </c>
      <c r="O59" s="64"/>
      <c r="P59" s="64"/>
      <c r="Q59" s="64"/>
      <c r="R59" s="64"/>
      <c r="S59" s="64"/>
      <c r="T59" s="64"/>
      <c r="U59" s="57"/>
      <c r="V59" s="169">
        <f t="shared" si="67"/>
        <v>1.0213007747447616</v>
      </c>
    </row>
    <row r="60" spans="1:22">
      <c r="A60" s="120"/>
      <c r="B60" s="121" t="s">
        <v>133</v>
      </c>
      <c r="C60" s="159" t="s">
        <v>129</v>
      </c>
      <c r="D60" s="140">
        <v>1</v>
      </c>
      <c r="E60" s="66">
        <v>4.33</v>
      </c>
      <c r="F60" s="108">
        <f t="shared" si="68"/>
        <v>51.96</v>
      </c>
      <c r="G60" s="109">
        <f>References!B20*3</f>
        <v>111</v>
      </c>
      <c r="H60" s="65">
        <f t="shared" si="64"/>
        <v>5767.56</v>
      </c>
      <c r="I60" s="44">
        <f>$D$145*H60</f>
        <v>1667.7163707139262</v>
      </c>
      <c r="J60" s="64">
        <f>(References!$C$49*I60)</f>
        <v>39.358106348848665</v>
      </c>
      <c r="K60" s="64">
        <f>J60/References!$G$53</f>
        <v>43.215524023155524</v>
      </c>
      <c r="L60" s="64">
        <f t="shared" si="65"/>
        <v>0.83170754471046038</v>
      </c>
      <c r="M60" s="142">
        <v>30.88</v>
      </c>
      <c r="N60" s="200">
        <f t="shared" si="66"/>
        <v>31.71170754471046</v>
      </c>
      <c r="O60" s="64"/>
      <c r="P60" s="64"/>
      <c r="Q60" s="64"/>
      <c r="R60" s="64"/>
      <c r="S60" s="64"/>
      <c r="T60" s="64"/>
      <c r="U60" s="57"/>
      <c r="V60" s="169">
        <f t="shared" si="67"/>
        <v>1.0269335344789656</v>
      </c>
    </row>
    <row r="61" spans="1:22">
      <c r="A61" s="120"/>
      <c r="B61" s="121" t="s">
        <v>133</v>
      </c>
      <c r="C61" s="159" t="s">
        <v>130</v>
      </c>
      <c r="D61" s="140">
        <v>1</v>
      </c>
      <c r="E61" s="66">
        <v>4.33</v>
      </c>
      <c r="F61" s="108">
        <f t="shared" si="68"/>
        <v>51.96</v>
      </c>
      <c r="G61" s="109">
        <f>References!B21*3</f>
        <v>141</v>
      </c>
      <c r="H61" s="65">
        <f t="shared" si="64"/>
        <v>7326.36</v>
      </c>
      <c r="I61" s="44">
        <f>$D$145*H61</f>
        <v>2118.4505249609329</v>
      </c>
      <c r="J61" s="64">
        <f>(References!$C$49*I61)</f>
        <v>49.995432389078019</v>
      </c>
      <c r="K61" s="64">
        <f>J61/References!$G$53</f>
        <v>54.895395380765116</v>
      </c>
      <c r="L61" s="64">
        <f t="shared" si="65"/>
        <v>1.0564933676051793</v>
      </c>
      <c r="M61" s="142">
        <v>41.24</v>
      </c>
      <c r="N61" s="200">
        <f t="shared" si="66"/>
        <v>42.29649336760518</v>
      </c>
      <c r="O61" s="64"/>
      <c r="P61" s="64"/>
      <c r="Q61" s="64"/>
      <c r="R61" s="64"/>
      <c r="S61" s="64"/>
      <c r="T61" s="64"/>
      <c r="U61" s="57"/>
      <c r="V61" s="169">
        <f t="shared" si="67"/>
        <v>1.025618170892463</v>
      </c>
    </row>
    <row r="62" spans="1:22">
      <c r="A62" s="120"/>
      <c r="B62" s="121" t="s">
        <v>133</v>
      </c>
      <c r="C62" s="159" t="s">
        <v>131</v>
      </c>
      <c r="D62" s="140">
        <v>1</v>
      </c>
      <c r="E62" s="66">
        <v>4.33</v>
      </c>
      <c r="F62" s="108">
        <f t="shared" si="68"/>
        <v>51.96</v>
      </c>
      <c r="G62" s="109">
        <f>References!B22*3</f>
        <v>204</v>
      </c>
      <c r="H62" s="65">
        <f t="shared" si="64"/>
        <v>10599.84</v>
      </c>
      <c r="I62" s="44">
        <f>$D$145*H62</f>
        <v>3064.9922488796478</v>
      </c>
      <c r="J62" s="64">
        <f>(References!$C$49*I62)</f>
        <v>72.3338170735597</v>
      </c>
      <c r="K62" s="64">
        <f>J62/References!$G$53</f>
        <v>79.423125231745288</v>
      </c>
      <c r="L62" s="64">
        <f t="shared" si="65"/>
        <v>1.5285435956840894</v>
      </c>
      <c r="M62" s="142">
        <v>59.81</v>
      </c>
      <c r="N62" s="200">
        <f t="shared" si="66"/>
        <v>61.338543595684094</v>
      </c>
      <c r="O62" s="64"/>
      <c r="P62" s="64"/>
      <c r="Q62" s="64"/>
      <c r="R62" s="64"/>
      <c r="S62" s="64"/>
      <c r="T62" s="64"/>
      <c r="U62" s="57"/>
      <c r="V62" s="169">
        <f t="shared" si="67"/>
        <v>1.0255566560054188</v>
      </c>
    </row>
    <row r="63" spans="1:22">
      <c r="A63" s="120"/>
      <c r="B63" s="121" t="s">
        <v>186</v>
      </c>
      <c r="C63" s="159" t="s">
        <v>165</v>
      </c>
      <c r="D63" s="140">
        <v>1</v>
      </c>
      <c r="E63" s="66">
        <v>4.33</v>
      </c>
      <c r="F63" s="108">
        <f t="shared" ref="F63:F66" si="73">D63*E63*12</f>
        <v>51.96</v>
      </c>
      <c r="G63" s="109">
        <f>References!B20</f>
        <v>37</v>
      </c>
      <c r="H63" s="65">
        <f t="shared" ref="H63:H66" si="74">G63*F63</f>
        <v>1922.52</v>
      </c>
      <c r="I63" s="44">
        <f>$D$145*H63</f>
        <v>555.90545690464194</v>
      </c>
      <c r="J63" s="64">
        <f>(References!$C$49*I63)</f>
        <v>13.119368782949552</v>
      </c>
      <c r="K63" s="64">
        <f>J63/References!$G$53</f>
        <v>14.405174674385172</v>
      </c>
      <c r="L63" s="64">
        <f t="shared" ref="L63:L66" si="75">K63/F63</f>
        <v>0.27723584823682007</v>
      </c>
      <c r="M63" s="142">
        <v>4.01</v>
      </c>
      <c r="N63" s="200">
        <f t="shared" ref="N63:N66" si="76">L63+M63</f>
        <v>4.2872358482368202</v>
      </c>
      <c r="O63" s="64"/>
      <c r="P63" s="64"/>
      <c r="Q63" s="64"/>
      <c r="R63" s="64"/>
      <c r="S63" s="64"/>
      <c r="T63" s="64"/>
      <c r="U63" s="57"/>
      <c r="V63" s="169"/>
    </row>
    <row r="64" spans="1:22">
      <c r="A64" s="120"/>
      <c r="B64" s="121" t="s">
        <v>186</v>
      </c>
      <c r="C64" s="159" t="s">
        <v>187</v>
      </c>
      <c r="D64" s="140">
        <v>1</v>
      </c>
      <c r="E64" s="66">
        <v>4.33</v>
      </c>
      <c r="F64" s="108">
        <f t="shared" si="73"/>
        <v>51.96</v>
      </c>
      <c r="G64" s="109">
        <f>References!B21</f>
        <v>47</v>
      </c>
      <c r="H64" s="65">
        <f t="shared" si="74"/>
        <v>2442.12</v>
      </c>
      <c r="I64" s="44">
        <f>$D$145*H64</f>
        <v>706.15017498697762</v>
      </c>
      <c r="J64" s="64">
        <f>(References!$C$49*I64)</f>
        <v>16.665144129692674</v>
      </c>
      <c r="K64" s="64">
        <f>J64/References!$G$53</f>
        <v>18.298465126921705</v>
      </c>
      <c r="L64" s="64">
        <f t="shared" si="75"/>
        <v>0.35216445586839307</v>
      </c>
      <c r="M64" s="142">
        <v>6.12</v>
      </c>
      <c r="N64" s="200">
        <f t="shared" si="76"/>
        <v>6.4721644558683931</v>
      </c>
      <c r="O64" s="64"/>
      <c r="P64" s="64"/>
      <c r="Q64" s="64"/>
      <c r="R64" s="64"/>
      <c r="S64" s="64"/>
      <c r="T64" s="64"/>
      <c r="U64" s="57"/>
      <c r="V64" s="169"/>
    </row>
    <row r="65" spans="1:22">
      <c r="A65" s="120"/>
      <c r="B65" s="121" t="s">
        <v>186</v>
      </c>
      <c r="C65" s="159" t="s">
        <v>188</v>
      </c>
      <c r="D65" s="140">
        <v>1</v>
      </c>
      <c r="E65" s="66">
        <v>4.33</v>
      </c>
      <c r="F65" s="108">
        <f t="shared" si="73"/>
        <v>51.96</v>
      </c>
      <c r="G65" s="109">
        <f>References!B22</f>
        <v>68</v>
      </c>
      <c r="H65" s="65">
        <f t="shared" si="74"/>
        <v>3533.28</v>
      </c>
      <c r="I65" s="44">
        <f>$D$145*H65</f>
        <v>1021.6640829598826</v>
      </c>
      <c r="J65" s="64">
        <f>(References!$C$49*I65)</f>
        <v>24.111272357853235</v>
      </c>
      <c r="K65" s="64">
        <f>J65/References!$G$53</f>
        <v>26.474375077248428</v>
      </c>
      <c r="L65" s="64">
        <f t="shared" si="75"/>
        <v>0.50951453189469642</v>
      </c>
      <c r="M65" s="142">
        <v>8.83</v>
      </c>
      <c r="N65" s="200">
        <f t="shared" si="76"/>
        <v>9.3395145318946966</v>
      </c>
      <c r="O65" s="64"/>
      <c r="P65" s="64"/>
      <c r="Q65" s="64"/>
      <c r="R65" s="64"/>
      <c r="S65" s="64"/>
      <c r="T65" s="64"/>
      <c r="U65" s="57"/>
      <c r="V65" s="169"/>
    </row>
    <row r="66" spans="1:22">
      <c r="A66" s="120"/>
      <c r="B66" s="121" t="s">
        <v>186</v>
      </c>
      <c r="C66" s="159" t="s">
        <v>189</v>
      </c>
      <c r="D66" s="140">
        <v>1</v>
      </c>
      <c r="E66" s="66">
        <v>4.33</v>
      </c>
      <c r="F66" s="108">
        <f t="shared" si="73"/>
        <v>51.96</v>
      </c>
      <c r="G66" s="109">
        <f>References!B20</f>
        <v>37</v>
      </c>
      <c r="H66" s="65">
        <f t="shared" si="74"/>
        <v>1922.52</v>
      </c>
      <c r="I66" s="44">
        <f>$D$145*H66</f>
        <v>555.90545690464194</v>
      </c>
      <c r="J66" s="64">
        <f>(References!$C$49*I66)</f>
        <v>13.119368782949552</v>
      </c>
      <c r="K66" s="64">
        <f>J66/References!$G$53</f>
        <v>14.405174674385172</v>
      </c>
      <c r="L66" s="64">
        <f t="shared" si="75"/>
        <v>0.27723584823682007</v>
      </c>
      <c r="M66" s="142">
        <v>4.01</v>
      </c>
      <c r="N66" s="200">
        <f t="shared" si="76"/>
        <v>4.2872358482368202</v>
      </c>
      <c r="O66" s="64"/>
      <c r="P66" s="64"/>
      <c r="Q66" s="64"/>
      <c r="R66" s="64"/>
      <c r="S66" s="64"/>
      <c r="T66" s="64"/>
      <c r="U66" s="57"/>
      <c r="V66" s="169"/>
    </row>
    <row r="67" spans="1:22">
      <c r="A67" s="120"/>
      <c r="B67" s="121" t="s">
        <v>132</v>
      </c>
      <c r="C67" s="159" t="s">
        <v>91</v>
      </c>
      <c r="D67" s="140">
        <v>1</v>
      </c>
      <c r="E67" s="66">
        <v>4.33</v>
      </c>
      <c r="F67" s="108">
        <f t="shared" ref="F67:F70" si="77">D67*E67*12</f>
        <v>51.96</v>
      </c>
      <c r="G67" s="101">
        <f>References!B28</f>
        <v>250</v>
      </c>
      <c r="H67" s="65">
        <f t="shared" si="64"/>
        <v>12990</v>
      </c>
      <c r="I67" s="44">
        <f>$D$145*H67</f>
        <v>3756.1179520583919</v>
      </c>
      <c r="J67" s="64">
        <f>(References!$C$49*I67)</f>
        <v>88.644383668578058</v>
      </c>
      <c r="K67" s="64">
        <f>J67/References!$G$53</f>
        <v>97.332261313413326</v>
      </c>
      <c r="L67" s="64">
        <f t="shared" si="65"/>
        <v>1.8732151907893249</v>
      </c>
      <c r="M67" s="143">
        <v>25.03</v>
      </c>
      <c r="N67" s="200">
        <f t="shared" si="66"/>
        <v>26.903215190789325</v>
      </c>
      <c r="O67" s="64"/>
      <c r="P67" s="64"/>
      <c r="Q67" s="64"/>
      <c r="R67" s="64"/>
      <c r="S67" s="64"/>
      <c r="T67" s="64"/>
      <c r="U67" s="57"/>
      <c r="V67" s="169">
        <f t="shared" si="67"/>
        <v>1.0748388010702885</v>
      </c>
    </row>
    <row r="68" spans="1:22">
      <c r="A68" s="120"/>
      <c r="B68" s="121" t="s">
        <v>132</v>
      </c>
      <c r="C68" s="159" t="s">
        <v>92</v>
      </c>
      <c r="D68" s="140">
        <v>1</v>
      </c>
      <c r="E68" s="66">
        <v>4.33</v>
      </c>
      <c r="F68" s="108">
        <f t="shared" si="77"/>
        <v>51.96</v>
      </c>
      <c r="G68" s="101">
        <f>References!B29</f>
        <v>324</v>
      </c>
      <c r="H68" s="65">
        <f t="shared" si="64"/>
        <v>16835.04</v>
      </c>
      <c r="I68" s="44">
        <f>$D$145*H68</f>
        <v>4867.928865867676</v>
      </c>
      <c r="J68" s="64">
        <f>(References!$C$49*I68)</f>
        <v>114.88312123447717</v>
      </c>
      <c r="K68" s="64">
        <f>J68/References!$G$53</f>
        <v>126.14261066218369</v>
      </c>
      <c r="L68" s="64">
        <f>K68/F68</f>
        <v>2.4276868872629653</v>
      </c>
      <c r="M68" s="143">
        <v>30.88</v>
      </c>
      <c r="N68" s="200">
        <f t="shared" si="66"/>
        <v>33.307686887262967</v>
      </c>
      <c r="O68" s="64"/>
      <c r="P68" s="64"/>
      <c r="Q68" s="64"/>
      <c r="R68" s="64"/>
      <c r="S68" s="64"/>
      <c r="T68" s="64"/>
      <c r="U68" s="57"/>
      <c r="V68" s="169">
        <f t="shared" si="67"/>
        <v>1.078616803344008</v>
      </c>
    </row>
    <row r="69" spans="1:22">
      <c r="A69" s="120"/>
      <c r="B69" s="121" t="s">
        <v>132</v>
      </c>
      <c r="C69" s="159" t="s">
        <v>93</v>
      </c>
      <c r="D69" s="140">
        <v>1</v>
      </c>
      <c r="E69" s="66">
        <v>4.33</v>
      </c>
      <c r="F69" s="108">
        <f t="shared" si="77"/>
        <v>51.96</v>
      </c>
      <c r="G69" s="101">
        <f>References!B30</f>
        <v>473</v>
      </c>
      <c r="H69" s="65">
        <f t="shared" si="64"/>
        <v>24577.08</v>
      </c>
      <c r="I69" s="44">
        <f>$D$145*H69</f>
        <v>7106.5751652944782</v>
      </c>
      <c r="J69" s="64">
        <f>(References!$C$49*I69)</f>
        <v>167.71517390094971</v>
      </c>
      <c r="K69" s="64">
        <f>J69/References!$G$53</f>
        <v>184.15263840497806</v>
      </c>
      <c r="L69" s="64">
        <f>K69/F69</f>
        <v>3.544123140973404</v>
      </c>
      <c r="M69" s="143">
        <v>37</v>
      </c>
      <c r="N69" s="200">
        <f t="shared" si="66"/>
        <v>40.544123140973404</v>
      </c>
      <c r="O69" s="64"/>
      <c r="P69" s="64"/>
      <c r="Q69" s="64"/>
      <c r="R69" s="64"/>
      <c r="S69" s="64"/>
      <c r="T69" s="64"/>
      <c r="U69" s="57"/>
      <c r="V69" s="169">
        <f t="shared" si="67"/>
        <v>1.0957871119182001</v>
      </c>
    </row>
    <row r="70" spans="1:22">
      <c r="A70" s="120"/>
      <c r="B70" s="121" t="s">
        <v>132</v>
      </c>
      <c r="C70" s="159" t="s">
        <v>103</v>
      </c>
      <c r="D70" s="140">
        <v>1</v>
      </c>
      <c r="E70" s="66">
        <v>4.33</v>
      </c>
      <c r="F70" s="108">
        <f t="shared" si="77"/>
        <v>51.96</v>
      </c>
      <c r="G70" s="101">
        <f>References!B31</f>
        <v>613</v>
      </c>
      <c r="H70" s="65">
        <f t="shared" si="64"/>
        <v>31851.48</v>
      </c>
      <c r="I70" s="44">
        <f>$D$145*H70</f>
        <v>9210.0012184471761</v>
      </c>
      <c r="J70" s="64">
        <f>(References!$C$49*I70)</f>
        <v>217.35602875535338</v>
      </c>
      <c r="K70" s="64">
        <f>J70/References!$G$53</f>
        <v>238.65870474048947</v>
      </c>
      <c r="L70" s="64">
        <f t="shared" ref="L70" si="78">K70/F70</f>
        <v>4.5931236478154247</v>
      </c>
      <c r="M70" s="143">
        <v>44.79</v>
      </c>
      <c r="N70" s="200">
        <f t="shared" si="66"/>
        <v>49.383123647815424</v>
      </c>
      <c r="O70" s="64"/>
      <c r="P70" s="64"/>
      <c r="Q70" s="64"/>
      <c r="R70" s="64"/>
      <c r="S70" s="64"/>
      <c r="T70" s="64"/>
      <c r="U70" s="57"/>
      <c r="V70" s="169">
        <f t="shared" si="67"/>
        <v>1.1025479715966828</v>
      </c>
    </row>
    <row r="71" spans="1:22">
      <c r="A71" s="120"/>
      <c r="B71" s="121" t="s">
        <v>132</v>
      </c>
      <c r="C71" s="159" t="s">
        <v>119</v>
      </c>
      <c r="D71" s="140">
        <v>1</v>
      </c>
      <c r="E71" s="66">
        <v>4.33</v>
      </c>
      <c r="F71" s="108">
        <f t="shared" si="68"/>
        <v>51.96</v>
      </c>
      <c r="G71" s="101">
        <f>References!B32</f>
        <v>840</v>
      </c>
      <c r="H71" s="65">
        <f t="shared" si="64"/>
        <v>43646.400000000001</v>
      </c>
      <c r="I71" s="44">
        <f>$D$145*H71</f>
        <v>12620.556318916197</v>
      </c>
      <c r="J71" s="64">
        <f>(References!$C$49*I71)</f>
        <v>297.84512912642225</v>
      </c>
      <c r="K71" s="64">
        <f>J71/References!$G$53</f>
        <v>327.03639801306878</v>
      </c>
      <c r="L71" s="64">
        <f t="shared" si="65"/>
        <v>6.2940030410521315</v>
      </c>
      <c r="M71" s="142">
        <v>52.59</v>
      </c>
      <c r="N71" s="200">
        <f t="shared" si="66"/>
        <v>58.884003041052132</v>
      </c>
      <c r="O71" s="64"/>
      <c r="P71" s="64"/>
      <c r="Q71" s="64"/>
      <c r="R71" s="64"/>
      <c r="S71" s="64"/>
      <c r="T71" s="64"/>
      <c r="U71" s="57"/>
      <c r="V71" s="169">
        <f t="shared" si="67"/>
        <v>1.1196806054583024</v>
      </c>
    </row>
    <row r="72" spans="1:22">
      <c r="A72" s="120"/>
      <c r="B72" s="121" t="s">
        <v>132</v>
      </c>
      <c r="C72" s="159" t="s">
        <v>88</v>
      </c>
      <c r="D72" s="140">
        <v>1</v>
      </c>
      <c r="E72" s="66">
        <v>1</v>
      </c>
      <c r="F72" s="108">
        <f t="shared" si="68"/>
        <v>12</v>
      </c>
      <c r="G72" s="109">
        <f>References!B20</f>
        <v>37</v>
      </c>
      <c r="H72" s="65">
        <f t="shared" si="64"/>
        <v>444</v>
      </c>
      <c r="I72" s="44">
        <f>$D$145*H72</f>
        <v>128.38463207959398</v>
      </c>
      <c r="J72" s="64">
        <f>(References!$C$49*I72)</f>
        <v>3.0298773170784186</v>
      </c>
      <c r="K72" s="64">
        <f>J72/References!$G$53</f>
        <v>3.3268301788418415</v>
      </c>
      <c r="L72" s="64">
        <f t="shared" si="65"/>
        <v>0.27723584823682013</v>
      </c>
      <c r="M72" s="142">
        <v>8.84</v>
      </c>
      <c r="N72" s="200">
        <f t="shared" si="66"/>
        <v>9.1172358482368203</v>
      </c>
      <c r="O72" s="64"/>
      <c r="P72" s="64"/>
      <c r="Q72" s="64"/>
      <c r="R72" s="64"/>
      <c r="S72" s="64"/>
      <c r="T72" s="64"/>
      <c r="U72" s="57"/>
      <c r="V72" s="169">
        <f t="shared" si="67"/>
        <v>1.0313615212937579</v>
      </c>
    </row>
    <row r="73" spans="1:22">
      <c r="A73" s="120"/>
      <c r="B73" s="121" t="s">
        <v>190</v>
      </c>
      <c r="C73" s="172" t="s">
        <v>164</v>
      </c>
      <c r="D73" s="140">
        <v>1</v>
      </c>
      <c r="E73" s="66">
        <v>1</v>
      </c>
      <c r="F73" s="108">
        <f t="shared" ref="F73" si="79">D73*E73*12</f>
        <v>12</v>
      </c>
      <c r="G73" s="109">
        <f>References!B20</f>
        <v>37</v>
      </c>
      <c r="H73" s="65">
        <f t="shared" ref="H73" si="80">G73*F73</f>
        <v>444</v>
      </c>
      <c r="I73" s="44">
        <f>$D$145*H73</f>
        <v>128.38463207959398</v>
      </c>
      <c r="J73" s="64">
        <f>(References!$C$49*I73)</f>
        <v>3.0298773170784186</v>
      </c>
      <c r="K73" s="64">
        <f>J73/References!$G$53</f>
        <v>3.3268301788418415</v>
      </c>
      <c r="L73" s="64">
        <f t="shared" ref="L73" si="81">K73/F73</f>
        <v>0.27723584823682013</v>
      </c>
      <c r="M73" s="142">
        <v>4.01</v>
      </c>
      <c r="N73" s="200">
        <f t="shared" ref="N73" si="82">L73+M73</f>
        <v>4.2872358482368202</v>
      </c>
      <c r="O73" s="64"/>
      <c r="P73" s="64"/>
      <c r="Q73" s="64"/>
      <c r="R73" s="64"/>
      <c r="S73" s="64"/>
      <c r="T73" s="64"/>
      <c r="U73" s="57"/>
      <c r="V73" s="169"/>
    </row>
    <row r="74" spans="1:22">
      <c r="A74" s="120"/>
      <c r="B74" s="98" t="s">
        <v>135</v>
      </c>
      <c r="C74" s="110" t="s">
        <v>138</v>
      </c>
      <c r="D74" s="140">
        <v>1</v>
      </c>
      <c r="E74" s="66">
        <v>1</v>
      </c>
      <c r="F74" s="108">
        <f t="shared" si="68"/>
        <v>12</v>
      </c>
      <c r="G74" s="109">
        <f>References!B20</f>
        <v>37</v>
      </c>
      <c r="H74" s="65">
        <f t="shared" si="64"/>
        <v>444</v>
      </c>
      <c r="I74" s="44">
        <f>$D$145*H74</f>
        <v>128.38463207959398</v>
      </c>
      <c r="J74" s="64">
        <f>(References!$C$49*I74)</f>
        <v>3.0298773170784186</v>
      </c>
      <c r="K74" s="64">
        <f>J74/References!$G$53</f>
        <v>3.3268301788418415</v>
      </c>
      <c r="L74" s="64">
        <f t="shared" si="65"/>
        <v>0.27723584823682013</v>
      </c>
      <c r="M74" s="142">
        <v>4.29</v>
      </c>
      <c r="N74" s="200">
        <f t="shared" si="66"/>
        <v>4.5672358482368205</v>
      </c>
      <c r="O74" s="64"/>
      <c r="P74" s="64"/>
      <c r="Q74" s="64"/>
      <c r="R74" s="64"/>
      <c r="S74" s="64"/>
      <c r="T74" s="64"/>
      <c r="U74" s="57"/>
      <c r="V74" s="169">
        <f t="shared" si="67"/>
        <v>1.0646237408477437</v>
      </c>
    </row>
    <row r="75" spans="1:22">
      <c r="A75" s="123"/>
      <c r="B75" s="98" t="s">
        <v>135</v>
      </c>
      <c r="C75" s="110" t="s">
        <v>139</v>
      </c>
      <c r="D75" s="140">
        <v>1</v>
      </c>
      <c r="E75" s="66">
        <v>1</v>
      </c>
      <c r="F75" s="108">
        <f t="shared" si="68"/>
        <v>12</v>
      </c>
      <c r="G75" s="109">
        <f>References!B29</f>
        <v>324</v>
      </c>
      <c r="H75" s="65">
        <f t="shared" si="64"/>
        <v>3888</v>
      </c>
      <c r="I75" s="44">
        <f>$D$145*H75</f>
        <v>1124.2329944267149</v>
      </c>
      <c r="J75" s="64">
        <f>(References!$C$49*I75)</f>
        <v>26.531898668470475</v>
      </c>
      <c r="K75" s="64">
        <f>J75/References!$G$53</f>
        <v>29.132242647155582</v>
      </c>
      <c r="L75" s="64">
        <f t="shared" si="65"/>
        <v>2.4276868872629653</v>
      </c>
      <c r="M75" s="142">
        <v>31.1</v>
      </c>
      <c r="N75" s="200">
        <f t="shared" si="66"/>
        <v>33.527686887262966</v>
      </c>
      <c r="O75" s="64"/>
      <c r="P75" s="64"/>
      <c r="Q75" s="64"/>
      <c r="R75" s="64"/>
      <c r="S75" s="64"/>
      <c r="T75" s="64"/>
      <c r="U75" s="57"/>
      <c r="V75" s="169">
        <f t="shared" si="67"/>
        <v>1.0780606716161725</v>
      </c>
    </row>
    <row r="76" spans="1:22">
      <c r="A76" s="123"/>
      <c r="B76" s="98" t="s">
        <v>135</v>
      </c>
      <c r="C76" s="110" t="s">
        <v>140</v>
      </c>
      <c r="D76" s="140">
        <v>1</v>
      </c>
      <c r="E76" s="66">
        <v>1</v>
      </c>
      <c r="F76" s="108">
        <f t="shared" si="68"/>
        <v>12</v>
      </c>
      <c r="G76" s="109">
        <f>References!B26</f>
        <v>29</v>
      </c>
      <c r="H76" s="65">
        <f t="shared" si="64"/>
        <v>348</v>
      </c>
      <c r="I76" s="44">
        <f>$D$145*H76</f>
        <v>100.62579271103313</v>
      </c>
      <c r="J76" s="64">
        <f>(References!$C$49*I76)</f>
        <v>2.3747687079803823</v>
      </c>
      <c r="K76" s="64">
        <f>J76/References!$G$53</f>
        <v>2.6075155455787407</v>
      </c>
      <c r="L76" s="64">
        <f t="shared" si="65"/>
        <v>0.21729296213156171</v>
      </c>
      <c r="M76" s="142">
        <v>14.73</v>
      </c>
      <c r="N76" s="200">
        <f t="shared" si="66"/>
        <v>14.947292962131563</v>
      </c>
      <c r="O76" s="64"/>
      <c r="P76" s="64"/>
      <c r="Q76" s="64"/>
      <c r="R76" s="64"/>
      <c r="S76" s="64"/>
      <c r="T76" s="64"/>
      <c r="U76" s="57"/>
      <c r="V76" s="169">
        <f t="shared" si="67"/>
        <v>1.0147517285900585</v>
      </c>
    </row>
    <row r="77" spans="1:22">
      <c r="A77" s="123"/>
      <c r="B77" s="98" t="s">
        <v>135</v>
      </c>
      <c r="C77" s="110" t="s">
        <v>141</v>
      </c>
      <c r="D77" s="140">
        <v>1</v>
      </c>
      <c r="E77" s="66">
        <v>1</v>
      </c>
      <c r="F77" s="108">
        <f t="shared" si="68"/>
        <v>12</v>
      </c>
      <c r="G77" s="109">
        <f>References!B35</f>
        <v>689</v>
      </c>
      <c r="H77" s="65">
        <f t="shared" si="64"/>
        <v>8268</v>
      </c>
      <c r="I77" s="44">
        <f>$D$145*H77</f>
        <v>2390.7300406173044</v>
      </c>
      <c r="J77" s="64">
        <f>(References!$C$49*I77)</f>
        <v>56.421228958568392</v>
      </c>
      <c r="K77" s="64">
        <f>J77/References!$G$53</f>
        <v>61.950972789784565</v>
      </c>
      <c r="L77" s="64">
        <f t="shared" si="65"/>
        <v>5.1625810658153801</v>
      </c>
      <c r="M77" s="142">
        <v>31.66</v>
      </c>
      <c r="N77" s="200">
        <f t="shared" si="66"/>
        <v>36.822581065815378</v>
      </c>
      <c r="O77" s="64"/>
      <c r="P77" s="64"/>
      <c r="Q77" s="64"/>
      <c r="R77" s="64"/>
      <c r="S77" s="64"/>
      <c r="T77" s="64"/>
      <c r="U77" s="57"/>
      <c r="V77" s="169">
        <f t="shared" si="67"/>
        <v>1.1630632048583505</v>
      </c>
    </row>
    <row r="78" spans="1:22">
      <c r="A78" s="123"/>
      <c r="B78" s="98" t="s">
        <v>135</v>
      </c>
      <c r="C78" s="110" t="s">
        <v>142</v>
      </c>
      <c r="D78" s="140">
        <v>1</v>
      </c>
      <c r="E78" s="66">
        <v>1</v>
      </c>
      <c r="F78" s="108">
        <f t="shared" si="68"/>
        <v>12</v>
      </c>
      <c r="G78" s="109">
        <f>References!B36</f>
        <v>892</v>
      </c>
      <c r="H78" s="65">
        <f t="shared" si="64"/>
        <v>10704</v>
      </c>
      <c r="I78" s="44">
        <f>$D$145*H78</f>
        <v>3095.1105895945361</v>
      </c>
      <c r="J78" s="64">
        <f>(References!$C$49*I78)</f>
        <v>73.044609914431064</v>
      </c>
      <c r="K78" s="64">
        <f>J78/References!$G$53</f>
        <v>80.203581608835748</v>
      </c>
      <c r="L78" s="64">
        <f t="shared" si="65"/>
        <v>6.683631800736312</v>
      </c>
      <c r="M78" s="142">
        <v>35.56</v>
      </c>
      <c r="N78" s="200">
        <f t="shared" si="66"/>
        <v>42.243631800736317</v>
      </c>
      <c r="O78" s="64"/>
      <c r="P78" s="64"/>
      <c r="Q78" s="64"/>
      <c r="R78" s="64"/>
      <c r="S78" s="64"/>
      <c r="T78" s="64"/>
      <c r="U78" s="57"/>
      <c r="V78" s="169">
        <f t="shared" si="67"/>
        <v>1.1879536501894352</v>
      </c>
    </row>
    <row r="79" spans="1:22" s="57" customFormat="1">
      <c r="A79" s="120"/>
      <c r="B79" s="98" t="s">
        <v>135</v>
      </c>
      <c r="C79" s="110" t="s">
        <v>143</v>
      </c>
      <c r="D79" s="140">
        <v>1</v>
      </c>
      <c r="E79" s="66">
        <v>1</v>
      </c>
      <c r="F79" s="108">
        <f t="shared" si="68"/>
        <v>12</v>
      </c>
      <c r="G79" s="109">
        <f>References!B37</f>
        <v>1301</v>
      </c>
      <c r="H79" s="65">
        <f t="shared" si="64"/>
        <v>15612</v>
      </c>
      <c r="I79" s="44">
        <f>$D$145*H79</f>
        <v>4514.2812523122102</v>
      </c>
      <c r="J79" s="64">
        <f>(References!$C$49*I79)</f>
        <v>106.53703755456817</v>
      </c>
      <c r="K79" s="64">
        <f>J79/References!$G$53</f>
        <v>116.97854223441176</v>
      </c>
      <c r="L79" s="64">
        <f t="shared" si="65"/>
        <v>9.7482118528676462</v>
      </c>
      <c r="M79" s="142">
        <v>47.81</v>
      </c>
      <c r="N79" s="200">
        <f t="shared" si="66"/>
        <v>57.55821185286765</v>
      </c>
      <c r="O79" s="64"/>
      <c r="P79" s="64"/>
      <c r="Q79" s="64"/>
      <c r="R79" s="64"/>
      <c r="S79" s="64"/>
      <c r="T79" s="64"/>
      <c r="V79" s="169">
        <f t="shared" si="67"/>
        <v>1.2038948306393569</v>
      </c>
    </row>
    <row r="80" spans="1:22">
      <c r="A80" s="120"/>
      <c r="B80" s="98" t="s">
        <v>135</v>
      </c>
      <c r="C80" s="110" t="s">
        <v>144</v>
      </c>
      <c r="D80" s="140">
        <v>1</v>
      </c>
      <c r="E80" s="66">
        <v>1</v>
      </c>
      <c r="F80" s="108">
        <f t="shared" si="68"/>
        <v>12</v>
      </c>
      <c r="G80" s="109">
        <f>References!B35</f>
        <v>689</v>
      </c>
      <c r="H80" s="65">
        <f t="shared" si="64"/>
        <v>8268</v>
      </c>
      <c r="I80" s="44">
        <f>$D$145*H80</f>
        <v>2390.7300406173044</v>
      </c>
      <c r="J80" s="64">
        <f>(References!$C$49*I80)</f>
        <v>56.421228958568392</v>
      </c>
      <c r="K80" s="64">
        <f>J80/References!$G$53</f>
        <v>61.950972789784565</v>
      </c>
      <c r="L80" s="64">
        <f t="shared" si="65"/>
        <v>5.1625810658153801</v>
      </c>
      <c r="M80" s="142">
        <v>31.66</v>
      </c>
      <c r="N80" s="200">
        <f t="shared" si="66"/>
        <v>36.822581065815378</v>
      </c>
      <c r="O80" s="64"/>
      <c r="P80" s="64"/>
      <c r="Q80" s="64"/>
      <c r="R80" s="64"/>
      <c r="S80" s="64"/>
      <c r="T80" s="64"/>
      <c r="U80" s="57"/>
      <c r="V80" s="169">
        <f t="shared" si="67"/>
        <v>1.1630632048583505</v>
      </c>
    </row>
    <row r="81" spans="1:22">
      <c r="A81" s="120"/>
      <c r="B81" s="98" t="s">
        <v>135</v>
      </c>
      <c r="C81" s="110" t="s">
        <v>145</v>
      </c>
      <c r="D81" s="140">
        <v>1</v>
      </c>
      <c r="E81" s="66">
        <v>1</v>
      </c>
      <c r="F81" s="108">
        <f t="shared" si="68"/>
        <v>12</v>
      </c>
      <c r="G81" s="109">
        <f>References!B36</f>
        <v>892</v>
      </c>
      <c r="H81" s="65">
        <f t="shared" si="64"/>
        <v>10704</v>
      </c>
      <c r="I81" s="44">
        <f>$D$145*H81</f>
        <v>3095.1105895945361</v>
      </c>
      <c r="J81" s="64">
        <f>(References!$C$49*I81)</f>
        <v>73.044609914431064</v>
      </c>
      <c r="K81" s="64">
        <f>J81/References!$G$53</f>
        <v>80.203581608835748</v>
      </c>
      <c r="L81" s="64">
        <f t="shared" si="65"/>
        <v>6.683631800736312</v>
      </c>
      <c r="M81" s="142">
        <v>35.56</v>
      </c>
      <c r="N81" s="200">
        <f t="shared" si="66"/>
        <v>42.243631800736317</v>
      </c>
      <c r="O81" s="64"/>
      <c r="P81" s="64"/>
      <c r="Q81" s="64"/>
      <c r="R81" s="64"/>
      <c r="S81" s="64"/>
      <c r="T81" s="64"/>
      <c r="U81" s="57"/>
      <c r="V81" s="169">
        <f t="shared" si="67"/>
        <v>1.1879536501894352</v>
      </c>
    </row>
    <row r="82" spans="1:22">
      <c r="A82" s="120"/>
      <c r="B82" s="98" t="s">
        <v>135</v>
      </c>
      <c r="C82" s="110" t="s">
        <v>146</v>
      </c>
      <c r="D82" s="140">
        <v>1</v>
      </c>
      <c r="E82" s="66">
        <v>1</v>
      </c>
      <c r="F82" s="108">
        <f t="shared" si="68"/>
        <v>12</v>
      </c>
      <c r="G82" s="109">
        <f>References!B37</f>
        <v>1301</v>
      </c>
      <c r="H82" s="65">
        <f t="shared" si="64"/>
        <v>15612</v>
      </c>
      <c r="I82" s="44">
        <f>$D$145*H82</f>
        <v>4514.2812523122102</v>
      </c>
      <c r="J82" s="64">
        <f>(References!$C$49*I82)</f>
        <v>106.53703755456817</v>
      </c>
      <c r="K82" s="64">
        <f>J82/References!$G$53</f>
        <v>116.97854223441176</v>
      </c>
      <c r="L82" s="64">
        <f t="shared" si="65"/>
        <v>9.7482118528676462</v>
      </c>
      <c r="M82" s="142">
        <v>47.81</v>
      </c>
      <c r="N82" s="200">
        <f t="shared" si="66"/>
        <v>57.55821185286765</v>
      </c>
      <c r="O82" s="64"/>
      <c r="P82" s="64"/>
      <c r="Q82" s="64"/>
      <c r="R82" s="64"/>
      <c r="S82" s="64"/>
      <c r="T82" s="64"/>
      <c r="U82" s="57"/>
      <c r="V82" s="169">
        <f t="shared" si="67"/>
        <v>1.2038948306393569</v>
      </c>
    </row>
    <row r="83" spans="1:22">
      <c r="A83" s="123"/>
      <c r="B83" s="98" t="s">
        <v>147</v>
      </c>
      <c r="C83" s="110" t="s">
        <v>148</v>
      </c>
      <c r="D83" s="140">
        <v>1</v>
      </c>
      <c r="E83" s="66">
        <v>1</v>
      </c>
      <c r="F83" s="108">
        <f t="shared" ref="F83" si="83">D83*E83*12</f>
        <v>12</v>
      </c>
      <c r="G83" s="109">
        <f>References!B20</f>
        <v>37</v>
      </c>
      <c r="H83" s="65">
        <f t="shared" ref="H83" si="84">G83*F83</f>
        <v>444</v>
      </c>
      <c r="I83" s="44">
        <f>$D$145*H83</f>
        <v>128.38463207959398</v>
      </c>
      <c r="J83" s="64">
        <f>(References!$C$49*I83)</f>
        <v>3.0298773170784186</v>
      </c>
      <c r="K83" s="64">
        <f>J83/References!$G$53</f>
        <v>3.3268301788418415</v>
      </c>
      <c r="L83" s="64">
        <f t="shared" ref="L83" si="85">K83/F83</f>
        <v>0.27723584823682013</v>
      </c>
      <c r="M83" s="142">
        <v>4.29</v>
      </c>
      <c r="N83" s="200">
        <f t="shared" ref="N83" si="86">L83+M83</f>
        <v>4.5672358482368205</v>
      </c>
      <c r="O83" s="64"/>
      <c r="P83" s="64"/>
      <c r="Q83" s="64"/>
      <c r="R83" s="64"/>
      <c r="S83" s="64"/>
      <c r="T83" s="64"/>
      <c r="U83" s="57"/>
      <c r="V83" s="169">
        <f t="shared" si="67"/>
        <v>1.0646237408477437</v>
      </c>
    </row>
    <row r="84" spans="1:22">
      <c r="A84" s="123"/>
      <c r="B84" s="98" t="s">
        <v>147</v>
      </c>
      <c r="C84" s="110" t="s">
        <v>149</v>
      </c>
      <c r="D84" s="140">
        <v>1</v>
      </c>
      <c r="E84" s="66">
        <v>1</v>
      </c>
      <c r="F84" s="108">
        <f t="shared" si="68"/>
        <v>12</v>
      </c>
      <c r="G84" s="109">
        <f>References!B21</f>
        <v>47</v>
      </c>
      <c r="H84" s="65">
        <f t="shared" si="64"/>
        <v>564</v>
      </c>
      <c r="I84" s="44">
        <f>$D$145*H84</f>
        <v>163.08318129029507</v>
      </c>
      <c r="J84" s="64">
        <f>(References!$C$49*I84)</f>
        <v>3.8487630784509643</v>
      </c>
      <c r="K84" s="64">
        <f>J84/References!$G$53</f>
        <v>4.2259734704207172</v>
      </c>
      <c r="L84" s="64">
        <f t="shared" si="65"/>
        <v>0.35216445586839312</v>
      </c>
      <c r="M84" s="142">
        <v>6.09</v>
      </c>
      <c r="N84" s="200">
        <f t="shared" si="66"/>
        <v>6.4421644558683928</v>
      </c>
      <c r="O84" s="64"/>
      <c r="P84" s="64"/>
      <c r="Q84" s="64"/>
      <c r="R84" s="64"/>
      <c r="S84" s="64"/>
      <c r="T84" s="64"/>
      <c r="U84" s="57"/>
      <c r="V84" s="169">
        <f t="shared" si="67"/>
        <v>1.0578266758404586</v>
      </c>
    </row>
    <row r="85" spans="1:22">
      <c r="A85" s="123"/>
      <c r="B85" s="98" t="s">
        <v>147</v>
      </c>
      <c r="C85" s="110" t="s">
        <v>150</v>
      </c>
      <c r="D85" s="140">
        <v>1</v>
      </c>
      <c r="E85" s="66">
        <v>1</v>
      </c>
      <c r="F85" s="108">
        <f t="shared" si="68"/>
        <v>12</v>
      </c>
      <c r="G85" s="109">
        <f>References!B22</f>
        <v>68</v>
      </c>
      <c r="H85" s="65">
        <f t="shared" si="64"/>
        <v>816</v>
      </c>
      <c r="I85" s="44">
        <f>$D$145*H85</f>
        <v>235.95013463276734</v>
      </c>
      <c r="J85" s="64">
        <f>(References!$C$49*I85)</f>
        <v>5.5684231773333099</v>
      </c>
      <c r="K85" s="64">
        <f>J85/References!$G$53</f>
        <v>6.1141743827363575</v>
      </c>
      <c r="L85" s="64">
        <f t="shared" si="65"/>
        <v>0.50951453189469642</v>
      </c>
      <c r="M85" s="142">
        <v>8.84</v>
      </c>
      <c r="N85" s="200">
        <f t="shared" si="66"/>
        <v>9.3495145318946964</v>
      </c>
      <c r="O85" s="64"/>
      <c r="P85" s="64"/>
      <c r="Q85" s="64"/>
      <c r="R85" s="64"/>
      <c r="S85" s="64"/>
      <c r="T85" s="64"/>
      <c r="U85" s="57"/>
      <c r="V85" s="169">
        <f t="shared" si="67"/>
        <v>1.0576373904858254</v>
      </c>
    </row>
    <row r="86" spans="1:22">
      <c r="A86" s="120"/>
      <c r="B86" s="98" t="s">
        <v>147</v>
      </c>
      <c r="C86" s="110" t="s">
        <v>136</v>
      </c>
      <c r="D86" s="140">
        <v>1</v>
      </c>
      <c r="E86" s="66">
        <v>1</v>
      </c>
      <c r="F86" s="108">
        <f t="shared" si="68"/>
        <v>12</v>
      </c>
      <c r="G86" s="109">
        <f>References!B28</f>
        <v>250</v>
      </c>
      <c r="H86" s="65">
        <f t="shared" si="64"/>
        <v>3000</v>
      </c>
      <c r="I86" s="44">
        <f>$D$145*H86</f>
        <v>867.46373026752701</v>
      </c>
      <c r="J86" s="64">
        <f>(References!$C$49*I86)</f>
        <v>20.47214403431364</v>
      </c>
      <c r="K86" s="64">
        <f>J86/References!$G$53</f>
        <v>22.478582289471902</v>
      </c>
      <c r="L86" s="64">
        <f t="shared" si="65"/>
        <v>1.8732151907893251</v>
      </c>
      <c r="M86" s="142">
        <v>24.51</v>
      </c>
      <c r="N86" s="200">
        <f t="shared" si="66"/>
        <v>26.383215190789326</v>
      </c>
      <c r="O86" s="64"/>
      <c r="P86" s="64"/>
      <c r="Q86" s="64"/>
      <c r="R86" s="64"/>
      <c r="S86" s="64"/>
      <c r="T86" s="64"/>
      <c r="U86" s="57"/>
      <c r="V86" s="169">
        <f t="shared" si="67"/>
        <v>1.0764265683716574</v>
      </c>
    </row>
    <row r="87" spans="1:22">
      <c r="A87" s="120"/>
      <c r="B87" s="98" t="s">
        <v>147</v>
      </c>
      <c r="C87" s="110" t="s">
        <v>139</v>
      </c>
      <c r="D87" s="140">
        <v>1</v>
      </c>
      <c r="E87" s="66">
        <v>1</v>
      </c>
      <c r="F87" s="108">
        <f t="shared" si="68"/>
        <v>12</v>
      </c>
      <c r="G87" s="109">
        <f>References!B29</f>
        <v>324</v>
      </c>
      <c r="H87" s="65">
        <f t="shared" si="64"/>
        <v>3888</v>
      </c>
      <c r="I87" s="44">
        <f>$D$145*H87</f>
        <v>1124.2329944267149</v>
      </c>
      <c r="J87" s="64">
        <f>(References!$C$49*I87)</f>
        <v>26.531898668470475</v>
      </c>
      <c r="K87" s="64">
        <f>J87/References!$G$53</f>
        <v>29.132242647155582</v>
      </c>
      <c r="L87" s="64">
        <f t="shared" si="65"/>
        <v>2.4276868872629653</v>
      </c>
      <c r="M87" s="142">
        <v>31.1</v>
      </c>
      <c r="N87" s="200">
        <f t="shared" si="66"/>
        <v>33.527686887262966</v>
      </c>
      <c r="O87" s="64"/>
      <c r="P87" s="64"/>
      <c r="Q87" s="64"/>
      <c r="R87" s="64"/>
      <c r="S87" s="64"/>
      <c r="T87" s="64"/>
      <c r="U87" s="57"/>
      <c r="V87" s="169">
        <f t="shared" si="67"/>
        <v>1.0780606716161725</v>
      </c>
    </row>
    <row r="88" spans="1:22">
      <c r="A88" s="120"/>
      <c r="B88" s="98" t="s">
        <v>147</v>
      </c>
      <c r="C88" s="110" t="s">
        <v>137</v>
      </c>
      <c r="D88" s="140">
        <v>1</v>
      </c>
      <c r="E88" s="66">
        <v>1</v>
      </c>
      <c r="F88" s="108">
        <f t="shared" si="68"/>
        <v>12</v>
      </c>
      <c r="G88" s="109">
        <f>References!B30</f>
        <v>473</v>
      </c>
      <c r="H88" s="65">
        <f t="shared" si="64"/>
        <v>5676</v>
      </c>
      <c r="I88" s="44">
        <f>$D$145*H88</f>
        <v>1641.241377666161</v>
      </c>
      <c r="J88" s="64">
        <f>(References!$C$49*I88)</f>
        <v>38.733296512921406</v>
      </c>
      <c r="K88" s="64">
        <f>J88/References!$G$53</f>
        <v>42.529477691680839</v>
      </c>
      <c r="L88" s="64">
        <f t="shared" si="65"/>
        <v>3.5441231409734031</v>
      </c>
      <c r="M88" s="142">
        <v>41.09</v>
      </c>
      <c r="N88" s="200">
        <f t="shared" si="66"/>
        <v>44.634123140973408</v>
      </c>
      <c r="O88" s="64"/>
      <c r="P88" s="64"/>
      <c r="Q88" s="64"/>
      <c r="R88" s="64"/>
      <c r="S88" s="64"/>
      <c r="T88" s="64"/>
      <c r="U88" s="57"/>
      <c r="V88" s="169">
        <f t="shared" si="67"/>
        <v>1.0862526926496325</v>
      </c>
    </row>
    <row r="89" spans="1:22">
      <c r="A89" s="120"/>
      <c r="B89" s="98" t="s">
        <v>147</v>
      </c>
      <c r="C89" s="110" t="s">
        <v>154</v>
      </c>
      <c r="D89" s="140">
        <v>1</v>
      </c>
      <c r="E89" s="66">
        <v>1</v>
      </c>
      <c r="F89" s="108">
        <f t="shared" si="68"/>
        <v>12</v>
      </c>
      <c r="G89" s="109">
        <f>References!B20</f>
        <v>37</v>
      </c>
      <c r="H89" s="65">
        <f t="shared" si="64"/>
        <v>444</v>
      </c>
      <c r="I89" s="44">
        <f>$D$145*H89</f>
        <v>128.38463207959398</v>
      </c>
      <c r="J89" s="64">
        <f>(References!$C$49*I89)</f>
        <v>3.0298773170784186</v>
      </c>
      <c r="K89" s="64">
        <f>J89/References!$G$53</f>
        <v>3.3268301788418415</v>
      </c>
      <c r="L89" s="64">
        <f t="shared" si="65"/>
        <v>0.27723584823682013</v>
      </c>
      <c r="M89" s="142">
        <v>14.73</v>
      </c>
      <c r="N89" s="200">
        <f t="shared" si="66"/>
        <v>15.007235848236821</v>
      </c>
      <c r="O89" s="64"/>
      <c r="P89" s="64"/>
      <c r="Q89" s="64"/>
      <c r="R89" s="64"/>
      <c r="S89" s="64"/>
      <c r="T89" s="64"/>
      <c r="U89" s="57"/>
      <c r="V89" s="169">
        <f t="shared" si="67"/>
        <v>1.0188211709597299</v>
      </c>
    </row>
    <row r="90" spans="1:22">
      <c r="A90" s="120"/>
      <c r="B90" s="98" t="s">
        <v>147</v>
      </c>
      <c r="C90" s="110" t="s">
        <v>155</v>
      </c>
      <c r="D90" s="140">
        <v>1</v>
      </c>
      <c r="E90" s="66">
        <v>1</v>
      </c>
      <c r="F90" s="108">
        <f t="shared" si="68"/>
        <v>12</v>
      </c>
      <c r="G90" s="109">
        <f>References!B21</f>
        <v>47</v>
      </c>
      <c r="H90" s="65">
        <f t="shared" si="64"/>
        <v>564</v>
      </c>
      <c r="I90" s="44">
        <f>$D$145*H90</f>
        <v>163.08318129029507</v>
      </c>
      <c r="J90" s="64">
        <f>(References!$C$49*I90)</f>
        <v>3.8487630784509643</v>
      </c>
      <c r="K90" s="64">
        <f>J90/References!$G$53</f>
        <v>4.2259734704207172</v>
      </c>
      <c r="L90" s="64">
        <f t="shared" si="65"/>
        <v>0.35216445586839312</v>
      </c>
      <c r="M90" s="142">
        <v>15.23</v>
      </c>
      <c r="N90" s="200">
        <f t="shared" si="66"/>
        <v>15.582164455868394</v>
      </c>
      <c r="O90" s="64"/>
      <c r="P90" s="64"/>
      <c r="Q90" s="64"/>
      <c r="R90" s="64"/>
      <c r="S90" s="64"/>
      <c r="T90" s="64"/>
      <c r="U90" s="57"/>
      <c r="V90" s="169">
        <f t="shared" si="67"/>
        <v>1.0231230765507811</v>
      </c>
    </row>
    <row r="91" spans="1:22">
      <c r="A91" s="123"/>
      <c r="B91" s="98" t="s">
        <v>147</v>
      </c>
      <c r="C91" s="110" t="s">
        <v>156</v>
      </c>
      <c r="D91" s="140">
        <v>1</v>
      </c>
      <c r="E91" s="66">
        <v>1</v>
      </c>
      <c r="F91" s="108">
        <f t="shared" si="68"/>
        <v>12</v>
      </c>
      <c r="G91" s="109">
        <f>References!B22</f>
        <v>68</v>
      </c>
      <c r="H91" s="65">
        <f t="shared" si="64"/>
        <v>816</v>
      </c>
      <c r="I91" s="44">
        <f>$D$145*H91</f>
        <v>235.95013463276734</v>
      </c>
      <c r="J91" s="64">
        <f>(References!$C$49*I91)</f>
        <v>5.5684231773333099</v>
      </c>
      <c r="K91" s="64">
        <f>J91/References!$G$53</f>
        <v>6.1141743827363575</v>
      </c>
      <c r="L91" s="64">
        <f t="shared" si="65"/>
        <v>0.50951453189469642</v>
      </c>
      <c r="M91" s="142">
        <v>22.1</v>
      </c>
      <c r="N91" s="200">
        <f t="shared" si="66"/>
        <v>22.609514531894696</v>
      </c>
      <c r="O91" s="64"/>
      <c r="P91" s="64"/>
      <c r="Q91" s="64"/>
      <c r="R91" s="64"/>
      <c r="S91" s="64"/>
      <c r="T91" s="64"/>
      <c r="U91" s="57"/>
      <c r="V91" s="169">
        <f t="shared" si="67"/>
        <v>1.0230549561943301</v>
      </c>
    </row>
    <row r="92" spans="1:22">
      <c r="A92" s="123"/>
      <c r="B92" s="98" t="s">
        <v>147</v>
      </c>
      <c r="C92" s="110" t="s">
        <v>98</v>
      </c>
      <c r="D92" s="140">
        <v>1</v>
      </c>
      <c r="E92" s="66">
        <v>1</v>
      </c>
      <c r="F92" s="108">
        <f t="shared" si="68"/>
        <v>12</v>
      </c>
      <c r="G92" s="109">
        <f>References!B28</f>
        <v>250</v>
      </c>
      <c r="H92" s="65">
        <f t="shared" si="64"/>
        <v>3000</v>
      </c>
      <c r="I92" s="44">
        <f>$D$145*H92</f>
        <v>867.46373026752701</v>
      </c>
      <c r="J92" s="64">
        <f>(References!$C$49*I92)</f>
        <v>20.47214403431364</v>
      </c>
      <c r="K92" s="64">
        <f>J92/References!$G$53</f>
        <v>22.478582289471902</v>
      </c>
      <c r="L92" s="64">
        <f t="shared" si="65"/>
        <v>1.8732151907893251</v>
      </c>
      <c r="M92" s="142">
        <v>31.66</v>
      </c>
      <c r="N92" s="200">
        <f t="shared" si="66"/>
        <v>33.533215190789328</v>
      </c>
      <c r="O92" s="64"/>
      <c r="P92" s="64"/>
      <c r="Q92" s="64"/>
      <c r="R92" s="64"/>
      <c r="S92" s="64"/>
      <c r="T92" s="64"/>
      <c r="U92" s="57"/>
      <c r="V92" s="169">
        <f t="shared" si="67"/>
        <v>1.0591666200501999</v>
      </c>
    </row>
    <row r="93" spans="1:22">
      <c r="A93" s="123"/>
      <c r="B93" s="98" t="s">
        <v>147</v>
      </c>
      <c r="C93" s="110" t="s">
        <v>95</v>
      </c>
      <c r="D93" s="140">
        <v>1</v>
      </c>
      <c r="E93" s="66">
        <v>1</v>
      </c>
      <c r="F93" s="108">
        <f t="shared" si="68"/>
        <v>12</v>
      </c>
      <c r="G93" s="109">
        <f>References!B29</f>
        <v>324</v>
      </c>
      <c r="H93" s="65">
        <f t="shared" si="64"/>
        <v>3888</v>
      </c>
      <c r="I93" s="44">
        <f>$D$145*H93</f>
        <v>1124.2329944267149</v>
      </c>
      <c r="J93" s="64">
        <f>(References!$C$49*I93)</f>
        <v>26.531898668470475</v>
      </c>
      <c r="K93" s="64">
        <f>J93/References!$G$53</f>
        <v>29.132242647155582</v>
      </c>
      <c r="L93" s="64">
        <f t="shared" si="65"/>
        <v>2.4276868872629653</v>
      </c>
      <c r="M93" s="142">
        <v>35.56</v>
      </c>
      <c r="N93" s="200">
        <f t="shared" si="66"/>
        <v>37.987686887262967</v>
      </c>
      <c r="O93" s="64"/>
      <c r="P93" s="64"/>
      <c r="Q93" s="64"/>
      <c r="R93" s="64"/>
      <c r="S93" s="64"/>
      <c r="T93" s="64"/>
      <c r="U93" s="57"/>
      <c r="V93" s="169">
        <f t="shared" si="67"/>
        <v>1.0682701599342792</v>
      </c>
    </row>
    <row r="94" spans="1:22">
      <c r="A94" s="123"/>
      <c r="B94" s="98" t="s">
        <v>147</v>
      </c>
      <c r="C94" s="110" t="s">
        <v>96</v>
      </c>
      <c r="D94" s="140">
        <v>1</v>
      </c>
      <c r="E94" s="66">
        <v>1</v>
      </c>
      <c r="F94" s="108">
        <f t="shared" si="68"/>
        <v>12</v>
      </c>
      <c r="G94" s="109">
        <f>References!B30</f>
        <v>473</v>
      </c>
      <c r="H94" s="65">
        <f t="shared" si="64"/>
        <v>5676</v>
      </c>
      <c r="I94" s="44">
        <f>$D$145*H94</f>
        <v>1641.241377666161</v>
      </c>
      <c r="J94" s="64">
        <f>(References!$C$49*I94)</f>
        <v>38.733296512921406</v>
      </c>
      <c r="K94" s="64">
        <f>J94/References!$G$53</f>
        <v>42.529477691680839</v>
      </c>
      <c r="L94" s="64">
        <f t="shared" si="65"/>
        <v>3.5441231409734031</v>
      </c>
      <c r="M94" s="142">
        <v>47.81</v>
      </c>
      <c r="N94" s="200">
        <f t="shared" si="66"/>
        <v>51.354123140973407</v>
      </c>
      <c r="O94" s="64"/>
      <c r="P94" s="64"/>
      <c r="Q94" s="64"/>
      <c r="R94" s="64"/>
      <c r="S94" s="64"/>
      <c r="T94" s="64"/>
      <c r="U94" s="57"/>
      <c r="V94" s="169">
        <f t="shared" si="67"/>
        <v>1.074129327357737</v>
      </c>
    </row>
    <row r="95" spans="1:22" s="57" customFormat="1">
      <c r="A95" s="120"/>
      <c r="B95" s="98" t="s">
        <v>147</v>
      </c>
      <c r="C95" s="110" t="s">
        <v>151</v>
      </c>
      <c r="D95" s="140">
        <v>1</v>
      </c>
      <c r="E95" s="66">
        <v>1</v>
      </c>
      <c r="F95" s="108">
        <f t="shared" si="68"/>
        <v>12</v>
      </c>
      <c r="G95" s="109">
        <f>References!B28</f>
        <v>250</v>
      </c>
      <c r="H95" s="65">
        <f t="shared" si="64"/>
        <v>3000</v>
      </c>
      <c r="I95" s="44">
        <f>$D$145*H95</f>
        <v>867.46373026752701</v>
      </c>
      <c r="J95" s="64">
        <f>(References!$C$49*I95)</f>
        <v>20.47214403431364</v>
      </c>
      <c r="K95" s="64">
        <f>J95/References!$G$53</f>
        <v>22.478582289471902</v>
      </c>
      <c r="L95" s="64">
        <f t="shared" si="65"/>
        <v>1.8732151907893251</v>
      </c>
      <c r="M95" s="142">
        <v>31.66</v>
      </c>
      <c r="N95" s="200">
        <f t="shared" si="66"/>
        <v>33.533215190789328</v>
      </c>
      <c r="O95" s="64"/>
      <c r="P95" s="64"/>
      <c r="Q95" s="64"/>
      <c r="R95" s="64"/>
      <c r="S95" s="64"/>
      <c r="T95" s="64"/>
      <c r="V95" s="169">
        <f t="shared" si="67"/>
        <v>1.0591666200501999</v>
      </c>
    </row>
    <row r="96" spans="1:22">
      <c r="A96" s="120"/>
      <c r="B96" s="98" t="s">
        <v>147</v>
      </c>
      <c r="C96" s="110" t="s">
        <v>152</v>
      </c>
      <c r="D96" s="140">
        <v>1</v>
      </c>
      <c r="E96" s="66">
        <v>1</v>
      </c>
      <c r="F96" s="108">
        <f t="shared" si="68"/>
        <v>12</v>
      </c>
      <c r="G96" s="109">
        <f>References!B29</f>
        <v>324</v>
      </c>
      <c r="H96" s="65">
        <f t="shared" si="64"/>
        <v>3888</v>
      </c>
      <c r="I96" s="44">
        <f>$D$145*H96</f>
        <v>1124.2329944267149</v>
      </c>
      <c r="J96" s="64">
        <f>(References!$C$49*I96)</f>
        <v>26.531898668470475</v>
      </c>
      <c r="K96" s="64">
        <f>J96/References!$G$53</f>
        <v>29.132242647155582</v>
      </c>
      <c r="L96" s="64">
        <f t="shared" si="65"/>
        <v>2.4276868872629653</v>
      </c>
      <c r="M96" s="142">
        <v>35.56</v>
      </c>
      <c r="N96" s="200">
        <f t="shared" si="66"/>
        <v>37.987686887262967</v>
      </c>
      <c r="O96" s="64"/>
      <c r="P96" s="64"/>
      <c r="Q96" s="64"/>
      <c r="R96" s="64"/>
      <c r="S96" s="64"/>
      <c r="T96" s="64"/>
      <c r="U96" s="57"/>
      <c r="V96" s="169">
        <f t="shared" si="67"/>
        <v>1.0682701599342792</v>
      </c>
    </row>
    <row r="97" spans="1:22">
      <c r="A97" s="120"/>
      <c r="B97" s="98" t="s">
        <v>147</v>
      </c>
      <c r="C97" s="110" t="s">
        <v>153</v>
      </c>
      <c r="D97" s="140">
        <v>1</v>
      </c>
      <c r="E97" s="66">
        <v>1</v>
      </c>
      <c r="F97" s="108">
        <f t="shared" si="68"/>
        <v>12</v>
      </c>
      <c r="G97" s="109">
        <f>References!B30</f>
        <v>473</v>
      </c>
      <c r="H97" s="65">
        <f t="shared" si="64"/>
        <v>5676</v>
      </c>
      <c r="I97" s="44">
        <f>$D$145*H97</f>
        <v>1641.241377666161</v>
      </c>
      <c r="J97" s="64">
        <f>(References!$C$49*I97)</f>
        <v>38.733296512921406</v>
      </c>
      <c r="K97" s="64">
        <f>J97/References!$G$53</f>
        <v>42.529477691680839</v>
      </c>
      <c r="L97" s="64">
        <f t="shared" si="65"/>
        <v>3.5441231409734031</v>
      </c>
      <c r="M97" s="142">
        <v>47.81</v>
      </c>
      <c r="N97" s="200">
        <f t="shared" si="66"/>
        <v>51.354123140973407</v>
      </c>
      <c r="O97" s="64"/>
      <c r="P97" s="64"/>
      <c r="Q97" s="64"/>
      <c r="R97" s="64"/>
      <c r="S97" s="64"/>
      <c r="T97" s="64"/>
      <c r="U97" s="57"/>
      <c r="V97" s="169">
        <f t="shared" si="67"/>
        <v>1.074129327357737</v>
      </c>
    </row>
    <row r="98" spans="1:22">
      <c r="A98" s="120"/>
      <c r="B98" s="98" t="s">
        <v>134</v>
      </c>
      <c r="C98" s="110" t="s">
        <v>139</v>
      </c>
      <c r="D98" s="140">
        <v>1</v>
      </c>
      <c r="E98" s="66">
        <v>1</v>
      </c>
      <c r="F98" s="108">
        <f t="shared" si="68"/>
        <v>12</v>
      </c>
      <c r="G98" s="109">
        <f>References!B29</f>
        <v>324</v>
      </c>
      <c r="H98" s="65">
        <f t="shared" si="64"/>
        <v>3888</v>
      </c>
      <c r="I98" s="44">
        <f>$D$145*H98</f>
        <v>1124.2329944267149</v>
      </c>
      <c r="J98" s="64">
        <f>(References!$C$49*I98)</f>
        <v>26.531898668470475</v>
      </c>
      <c r="K98" s="64">
        <f>J98/References!$G$53</f>
        <v>29.132242647155582</v>
      </c>
      <c r="L98" s="64">
        <f t="shared" si="65"/>
        <v>2.4276868872629653</v>
      </c>
      <c r="M98" s="142">
        <v>31.1</v>
      </c>
      <c r="N98" s="200">
        <f t="shared" si="66"/>
        <v>33.527686887262966</v>
      </c>
      <c r="O98" s="64"/>
      <c r="P98" s="64"/>
      <c r="Q98" s="64"/>
      <c r="R98" s="64"/>
      <c r="S98" s="64"/>
      <c r="T98" s="64"/>
      <c r="U98" s="57"/>
      <c r="V98" s="169">
        <f t="shared" si="67"/>
        <v>1.0780606716161725</v>
      </c>
    </row>
    <row r="99" spans="1:22">
      <c r="A99" s="120"/>
      <c r="B99" s="98" t="s">
        <v>134</v>
      </c>
      <c r="C99" s="110" t="s">
        <v>140</v>
      </c>
      <c r="D99" s="140">
        <v>1</v>
      </c>
      <c r="E99" s="66">
        <v>1</v>
      </c>
      <c r="F99" s="108">
        <f t="shared" si="68"/>
        <v>12</v>
      </c>
      <c r="G99" s="109">
        <f>References!B20</f>
        <v>37</v>
      </c>
      <c r="H99" s="65">
        <f t="shared" si="64"/>
        <v>444</v>
      </c>
      <c r="I99" s="44">
        <f>$D$145*H99</f>
        <v>128.38463207959398</v>
      </c>
      <c r="J99" s="64">
        <f>(References!$C$49*I99)</f>
        <v>3.0298773170784186</v>
      </c>
      <c r="K99" s="64">
        <f>J99/References!$G$53</f>
        <v>3.3268301788418415</v>
      </c>
      <c r="L99" s="64">
        <f t="shared" si="65"/>
        <v>0.27723584823682013</v>
      </c>
      <c r="M99" s="142">
        <v>14.73</v>
      </c>
      <c r="N99" s="200">
        <f t="shared" si="66"/>
        <v>15.007235848236821</v>
      </c>
      <c r="O99" s="64"/>
      <c r="P99" s="64"/>
      <c r="Q99" s="64"/>
      <c r="R99" s="64"/>
      <c r="S99" s="64"/>
      <c r="T99" s="64"/>
      <c r="U99" s="57"/>
      <c r="V99" s="169">
        <f t="shared" si="67"/>
        <v>1.0188211709597299</v>
      </c>
    </row>
    <row r="100" spans="1:22">
      <c r="A100" s="120"/>
      <c r="B100" s="98" t="s">
        <v>134</v>
      </c>
      <c r="C100" s="110" t="s">
        <v>141</v>
      </c>
      <c r="D100" s="140">
        <v>1</v>
      </c>
      <c r="E100" s="66">
        <v>1</v>
      </c>
      <c r="F100" s="108">
        <f t="shared" si="68"/>
        <v>12</v>
      </c>
      <c r="G100" s="109">
        <f>References!B28</f>
        <v>250</v>
      </c>
      <c r="H100" s="65">
        <f t="shared" si="64"/>
        <v>3000</v>
      </c>
      <c r="I100" s="44">
        <f>$D$145*H100</f>
        <v>867.46373026752701</v>
      </c>
      <c r="J100" s="64">
        <f>(References!$C$49*I100)</f>
        <v>20.47214403431364</v>
      </c>
      <c r="K100" s="64">
        <f>J100/References!$G$53</f>
        <v>22.478582289471902</v>
      </c>
      <c r="L100" s="64">
        <f t="shared" si="65"/>
        <v>1.8732151907893251</v>
      </c>
      <c r="M100" s="142">
        <v>31.66</v>
      </c>
      <c r="N100" s="200">
        <f t="shared" si="66"/>
        <v>33.533215190789328</v>
      </c>
      <c r="O100" s="64"/>
      <c r="P100" s="64"/>
      <c r="Q100" s="64"/>
      <c r="R100" s="64"/>
      <c r="S100" s="64"/>
      <c r="T100" s="64"/>
      <c r="U100" s="57"/>
      <c r="V100" s="169">
        <f t="shared" si="67"/>
        <v>1.0591666200501999</v>
      </c>
    </row>
    <row r="101" spans="1:22">
      <c r="A101" s="120"/>
      <c r="B101" s="98" t="s">
        <v>134</v>
      </c>
      <c r="C101" s="110" t="s">
        <v>142</v>
      </c>
      <c r="D101" s="140">
        <v>1</v>
      </c>
      <c r="E101" s="66">
        <v>1</v>
      </c>
      <c r="F101" s="108">
        <f t="shared" ref="F101:F106" si="87">D101*E101*12</f>
        <v>12</v>
      </c>
      <c r="G101" s="109">
        <f>References!B29</f>
        <v>324</v>
      </c>
      <c r="H101" s="65">
        <f t="shared" ref="H101:H107" si="88">G101*F101</f>
        <v>3888</v>
      </c>
      <c r="I101" s="44">
        <f t="shared" ref="I101:I107" si="89">$D$145*H101</f>
        <v>1124.2329944267149</v>
      </c>
      <c r="J101" s="64">
        <f>(References!$C$49*I101)</f>
        <v>26.531898668470475</v>
      </c>
      <c r="K101" s="64">
        <f>J101/References!$G$53</f>
        <v>29.132242647155582</v>
      </c>
      <c r="L101" s="64">
        <f t="shared" ref="L101:L107" si="90">K101/F101</f>
        <v>2.4276868872629653</v>
      </c>
      <c r="M101" s="142">
        <v>35.56</v>
      </c>
      <c r="N101" s="200">
        <f t="shared" si="66"/>
        <v>37.987686887262967</v>
      </c>
      <c r="O101" s="64"/>
      <c r="P101" s="64"/>
      <c r="Q101" s="64"/>
      <c r="R101" s="64"/>
      <c r="S101" s="64"/>
      <c r="T101" s="64"/>
      <c r="U101" s="57"/>
      <c r="V101" s="169">
        <f t="shared" si="67"/>
        <v>1.0682701599342792</v>
      </c>
    </row>
    <row r="102" spans="1:22">
      <c r="A102" s="120"/>
      <c r="B102" s="98" t="s">
        <v>134</v>
      </c>
      <c r="C102" s="110" t="s">
        <v>143</v>
      </c>
      <c r="D102" s="140">
        <v>1</v>
      </c>
      <c r="E102" s="66">
        <v>1</v>
      </c>
      <c r="F102" s="108">
        <f t="shared" si="87"/>
        <v>12</v>
      </c>
      <c r="G102" s="109">
        <f>References!B30</f>
        <v>473</v>
      </c>
      <c r="H102" s="65">
        <f t="shared" si="88"/>
        <v>5676</v>
      </c>
      <c r="I102" s="44">
        <f t="shared" si="89"/>
        <v>1641.241377666161</v>
      </c>
      <c r="J102" s="64">
        <f>(References!$C$49*I102)</f>
        <v>38.733296512921406</v>
      </c>
      <c r="K102" s="64">
        <f>J102/References!$G$53</f>
        <v>42.529477691680839</v>
      </c>
      <c r="L102" s="64">
        <f t="shared" si="90"/>
        <v>3.5441231409734031</v>
      </c>
      <c r="M102" s="142">
        <v>47.81</v>
      </c>
      <c r="N102" s="200">
        <f t="shared" si="66"/>
        <v>51.354123140973407</v>
      </c>
      <c r="O102" s="64"/>
      <c r="P102" s="64"/>
      <c r="Q102" s="64"/>
      <c r="R102" s="64"/>
      <c r="S102" s="64"/>
      <c r="T102" s="64"/>
      <c r="U102" s="57"/>
      <c r="V102" s="169">
        <f t="shared" si="67"/>
        <v>1.074129327357737</v>
      </c>
    </row>
    <row r="103" spans="1:22">
      <c r="A103" s="120"/>
      <c r="B103" s="98" t="s">
        <v>134</v>
      </c>
      <c r="C103" s="110" t="s">
        <v>151</v>
      </c>
      <c r="D103" s="140">
        <v>1</v>
      </c>
      <c r="E103" s="66">
        <v>1</v>
      </c>
      <c r="F103" s="108">
        <f t="shared" si="87"/>
        <v>12</v>
      </c>
      <c r="G103" s="109">
        <f>References!B28</f>
        <v>250</v>
      </c>
      <c r="H103" s="65">
        <f t="shared" si="88"/>
        <v>3000</v>
      </c>
      <c r="I103" s="44">
        <f t="shared" si="89"/>
        <v>867.46373026752701</v>
      </c>
      <c r="J103" s="64">
        <f>(References!$C$49*I103)</f>
        <v>20.47214403431364</v>
      </c>
      <c r="K103" s="64">
        <f>J103/References!$G$53</f>
        <v>22.478582289471902</v>
      </c>
      <c r="L103" s="64">
        <f t="shared" si="90"/>
        <v>1.8732151907893251</v>
      </c>
      <c r="M103" s="142">
        <v>31.66</v>
      </c>
      <c r="N103" s="200">
        <f t="shared" si="66"/>
        <v>33.533215190789328</v>
      </c>
      <c r="O103" s="64"/>
      <c r="P103" s="64"/>
      <c r="Q103" s="64"/>
      <c r="R103" s="64"/>
      <c r="S103" s="64"/>
      <c r="T103" s="64"/>
      <c r="U103" s="57"/>
      <c r="V103" s="169">
        <f t="shared" si="67"/>
        <v>1.0591666200501999</v>
      </c>
    </row>
    <row r="104" spans="1:22">
      <c r="A104" s="120"/>
      <c r="B104" s="98" t="s">
        <v>134</v>
      </c>
      <c r="C104" s="110" t="s">
        <v>152</v>
      </c>
      <c r="D104" s="140">
        <v>1</v>
      </c>
      <c r="E104" s="66">
        <v>1</v>
      </c>
      <c r="F104" s="108">
        <f t="shared" si="87"/>
        <v>12</v>
      </c>
      <c r="G104" s="109">
        <f>References!B29</f>
        <v>324</v>
      </c>
      <c r="H104" s="65">
        <f t="shared" si="88"/>
        <v>3888</v>
      </c>
      <c r="I104" s="44">
        <f t="shared" si="89"/>
        <v>1124.2329944267149</v>
      </c>
      <c r="J104" s="64">
        <f>(References!$C$49*I104)</f>
        <v>26.531898668470475</v>
      </c>
      <c r="K104" s="64">
        <f>J104/References!$G$53</f>
        <v>29.132242647155582</v>
      </c>
      <c r="L104" s="64">
        <f t="shared" si="90"/>
        <v>2.4276868872629653</v>
      </c>
      <c r="M104" s="142">
        <v>35.56</v>
      </c>
      <c r="N104" s="200">
        <f t="shared" si="66"/>
        <v>37.987686887262967</v>
      </c>
      <c r="O104" s="64"/>
      <c r="P104" s="64"/>
      <c r="Q104" s="64"/>
      <c r="R104" s="64"/>
      <c r="S104" s="64"/>
      <c r="T104" s="64"/>
      <c r="U104" s="57"/>
      <c r="V104" s="169">
        <f t="shared" si="67"/>
        <v>1.0682701599342792</v>
      </c>
    </row>
    <row r="105" spans="1:22">
      <c r="A105" s="120"/>
      <c r="B105" s="98" t="s">
        <v>134</v>
      </c>
      <c r="C105" s="110" t="s">
        <v>153</v>
      </c>
      <c r="D105" s="140">
        <v>1</v>
      </c>
      <c r="E105" s="66">
        <v>1</v>
      </c>
      <c r="F105" s="108">
        <f t="shared" si="87"/>
        <v>12</v>
      </c>
      <c r="G105" s="109">
        <f>References!B30</f>
        <v>473</v>
      </c>
      <c r="H105" s="65">
        <f t="shared" si="88"/>
        <v>5676</v>
      </c>
      <c r="I105" s="44">
        <f t="shared" si="89"/>
        <v>1641.241377666161</v>
      </c>
      <c r="J105" s="64">
        <f>(References!$C$49*I105)</f>
        <v>38.733296512921406</v>
      </c>
      <c r="K105" s="64">
        <f>J105/References!$G$53</f>
        <v>42.529477691680839</v>
      </c>
      <c r="L105" s="64">
        <f t="shared" si="90"/>
        <v>3.5441231409734031</v>
      </c>
      <c r="M105" s="142">
        <v>47.81</v>
      </c>
      <c r="N105" s="200">
        <f t="shared" si="66"/>
        <v>51.354123140973407</v>
      </c>
      <c r="O105" s="64"/>
      <c r="P105" s="64"/>
      <c r="Q105" s="64"/>
      <c r="R105" s="64"/>
      <c r="S105" s="64"/>
      <c r="T105" s="64"/>
      <c r="U105" s="57"/>
      <c r="V105" s="169">
        <f t="shared" si="67"/>
        <v>1.074129327357737</v>
      </c>
    </row>
    <row r="106" spans="1:22">
      <c r="A106" s="120"/>
      <c r="B106" s="98" t="s">
        <v>157</v>
      </c>
      <c r="C106" s="170" t="s">
        <v>158</v>
      </c>
      <c r="D106" s="140">
        <v>1</v>
      </c>
      <c r="E106" s="66">
        <v>1</v>
      </c>
      <c r="F106" s="108">
        <f t="shared" si="87"/>
        <v>12</v>
      </c>
      <c r="G106" s="109">
        <f>References!B27</f>
        <v>175</v>
      </c>
      <c r="H106" s="65">
        <f t="shared" si="88"/>
        <v>2100</v>
      </c>
      <c r="I106" s="44">
        <f t="shared" si="89"/>
        <v>607.22461118726892</v>
      </c>
      <c r="J106" s="64">
        <f>(References!$C$49*I106)</f>
        <v>14.330500824019548</v>
      </c>
      <c r="K106" s="64">
        <f>J106/References!$G$53</f>
        <v>15.735007602630333</v>
      </c>
      <c r="L106" s="64">
        <f t="shared" si="90"/>
        <v>1.3112506335525278</v>
      </c>
      <c r="M106" s="142">
        <v>18.02</v>
      </c>
      <c r="N106" s="200">
        <f t="shared" si="66"/>
        <v>19.331250633552528</v>
      </c>
      <c r="O106" s="64"/>
      <c r="P106" s="64"/>
      <c r="Q106" s="64"/>
      <c r="R106" s="64"/>
      <c r="S106" s="64"/>
      <c r="T106" s="64"/>
      <c r="U106" s="57"/>
      <c r="V106" s="169">
        <f t="shared" si="67"/>
        <v>1.072766405857521</v>
      </c>
    </row>
    <row r="107" spans="1:22">
      <c r="A107" s="120"/>
      <c r="B107" s="98" t="s">
        <v>159</v>
      </c>
      <c r="C107" s="57" t="s">
        <v>140</v>
      </c>
      <c r="D107" s="140">
        <v>1</v>
      </c>
      <c r="E107" s="66">
        <v>1</v>
      </c>
      <c r="F107" s="108">
        <f t="shared" ref="F107:F111" si="91">D107*E107*12</f>
        <v>12</v>
      </c>
      <c r="G107" s="109">
        <f>References!B20</f>
        <v>37</v>
      </c>
      <c r="H107" s="65">
        <f t="shared" si="88"/>
        <v>444</v>
      </c>
      <c r="I107" s="44">
        <f t="shared" si="89"/>
        <v>128.38463207959398</v>
      </c>
      <c r="J107" s="64">
        <f>(References!$C$49*I107)</f>
        <v>3.0298773170784186</v>
      </c>
      <c r="K107" s="64">
        <f>J107/References!$G$53</f>
        <v>3.3268301788418415</v>
      </c>
      <c r="L107" s="64">
        <f t="shared" si="90"/>
        <v>0.27723584823682013</v>
      </c>
      <c r="M107" s="142">
        <v>14.73</v>
      </c>
      <c r="N107" s="200">
        <f t="shared" si="66"/>
        <v>15.007235848236821</v>
      </c>
      <c r="O107" s="64"/>
      <c r="P107" s="64"/>
      <c r="Q107" s="64"/>
      <c r="R107" s="64"/>
      <c r="S107" s="64"/>
      <c r="T107" s="64"/>
      <c r="U107" s="57"/>
      <c r="V107" s="169">
        <f t="shared" si="67"/>
        <v>1.0188211709597299</v>
      </c>
    </row>
    <row r="108" spans="1:22">
      <c r="A108" s="120"/>
      <c r="B108" s="98" t="s">
        <v>159</v>
      </c>
      <c r="C108" s="57" t="s">
        <v>142</v>
      </c>
      <c r="D108" s="140">
        <v>1</v>
      </c>
      <c r="E108" s="66">
        <v>1</v>
      </c>
      <c r="F108" s="108">
        <f t="shared" si="91"/>
        <v>12</v>
      </c>
      <c r="G108" s="109">
        <f>References!B29</f>
        <v>324</v>
      </c>
      <c r="H108" s="65">
        <f t="shared" ref="H108:H111" si="92">G108*F108</f>
        <v>3888</v>
      </c>
      <c r="I108" s="44">
        <f t="shared" ref="I108:I111" si="93">$D$145*H108</f>
        <v>1124.2329944267149</v>
      </c>
      <c r="J108" s="64">
        <f>(References!$C$49*I108)</f>
        <v>26.531898668470475</v>
      </c>
      <c r="K108" s="64">
        <f>J108/References!$G$53</f>
        <v>29.132242647155582</v>
      </c>
      <c r="L108" s="64">
        <f t="shared" ref="L108:L111" si="94">K108/F108</f>
        <v>2.4276868872629653</v>
      </c>
      <c r="M108" s="142">
        <v>35.56</v>
      </c>
      <c r="N108" s="200">
        <f t="shared" si="66"/>
        <v>37.987686887262967</v>
      </c>
      <c r="O108" s="64"/>
      <c r="P108" s="64"/>
      <c r="Q108" s="64"/>
      <c r="R108" s="64"/>
      <c r="S108" s="64"/>
      <c r="T108" s="64"/>
      <c r="U108" s="57"/>
      <c r="V108" s="169">
        <f t="shared" si="67"/>
        <v>1.0682701599342792</v>
      </c>
    </row>
    <row r="109" spans="1:22">
      <c r="A109" s="120"/>
      <c r="B109" s="98" t="s">
        <v>159</v>
      </c>
      <c r="C109" s="57" t="s">
        <v>143</v>
      </c>
      <c r="D109" s="140">
        <v>1</v>
      </c>
      <c r="E109" s="66">
        <v>1</v>
      </c>
      <c r="F109" s="108">
        <f t="shared" si="91"/>
        <v>12</v>
      </c>
      <c r="G109" s="109">
        <f>References!B30</f>
        <v>473</v>
      </c>
      <c r="H109" s="65">
        <f t="shared" si="92"/>
        <v>5676</v>
      </c>
      <c r="I109" s="44">
        <f t="shared" si="93"/>
        <v>1641.241377666161</v>
      </c>
      <c r="J109" s="64">
        <f>(References!$C$49*I109)</f>
        <v>38.733296512921406</v>
      </c>
      <c r="K109" s="64">
        <f>J109/References!$G$53</f>
        <v>42.529477691680839</v>
      </c>
      <c r="L109" s="64">
        <f t="shared" si="94"/>
        <v>3.5441231409734031</v>
      </c>
      <c r="M109" s="142">
        <v>47.81</v>
      </c>
      <c r="N109" s="200">
        <f t="shared" si="66"/>
        <v>51.354123140973407</v>
      </c>
      <c r="O109" s="64"/>
      <c r="P109" s="64"/>
      <c r="Q109" s="64"/>
      <c r="R109" s="64"/>
      <c r="S109" s="64"/>
      <c r="T109" s="64"/>
      <c r="U109" s="57"/>
      <c r="V109" s="169">
        <f t="shared" si="67"/>
        <v>1.074129327357737</v>
      </c>
    </row>
    <row r="110" spans="1:22">
      <c r="A110" s="120"/>
      <c r="B110" s="98" t="s">
        <v>159</v>
      </c>
      <c r="C110" s="172" t="s">
        <v>151</v>
      </c>
      <c r="D110" s="140">
        <v>1</v>
      </c>
      <c r="E110" s="66">
        <v>1</v>
      </c>
      <c r="F110" s="108">
        <f t="shared" si="91"/>
        <v>12</v>
      </c>
      <c r="G110" s="109">
        <f>References!B28</f>
        <v>250</v>
      </c>
      <c r="H110" s="65">
        <f t="shared" si="92"/>
        <v>3000</v>
      </c>
      <c r="I110" s="44">
        <f t="shared" si="93"/>
        <v>867.46373026752701</v>
      </c>
      <c r="J110" s="64">
        <f>(References!$C$49*I110)</f>
        <v>20.47214403431364</v>
      </c>
      <c r="K110" s="64">
        <f>J110/References!$G$53</f>
        <v>22.478582289471902</v>
      </c>
      <c r="L110" s="64">
        <f t="shared" si="94"/>
        <v>1.8732151907893251</v>
      </c>
      <c r="M110" s="142">
        <v>24.91</v>
      </c>
      <c r="N110" s="200">
        <f t="shared" si="66"/>
        <v>26.783215190789324</v>
      </c>
      <c r="O110" s="64"/>
      <c r="P110" s="64"/>
      <c r="Q110" s="64"/>
      <c r="R110" s="64"/>
      <c r="S110" s="64"/>
      <c r="T110" s="64"/>
      <c r="U110" s="57"/>
      <c r="V110" s="169">
        <f t="shared" si="67"/>
        <v>1.0751993252023013</v>
      </c>
    </row>
    <row r="111" spans="1:22">
      <c r="A111" s="120"/>
      <c r="B111" s="98" t="s">
        <v>159</v>
      </c>
      <c r="C111" s="172" t="s">
        <v>152</v>
      </c>
      <c r="D111" s="140">
        <v>1</v>
      </c>
      <c r="E111" s="66">
        <v>1</v>
      </c>
      <c r="F111" s="108">
        <f t="shared" si="91"/>
        <v>12</v>
      </c>
      <c r="G111" s="109">
        <f>References!B29</f>
        <v>324</v>
      </c>
      <c r="H111" s="65">
        <f t="shared" si="92"/>
        <v>3888</v>
      </c>
      <c r="I111" s="44">
        <f t="shared" si="93"/>
        <v>1124.2329944267149</v>
      </c>
      <c r="J111" s="64">
        <f>(References!$C$49*I111)</f>
        <v>26.531898668470475</v>
      </c>
      <c r="K111" s="64">
        <f>J111/References!$G$53</f>
        <v>29.132242647155582</v>
      </c>
      <c r="L111" s="64">
        <f t="shared" si="94"/>
        <v>2.4276868872629653</v>
      </c>
      <c r="M111" s="142">
        <v>31.1</v>
      </c>
      <c r="N111" s="200">
        <f t="shared" si="66"/>
        <v>33.527686887262966</v>
      </c>
      <c r="O111" s="64"/>
      <c r="P111" s="64"/>
      <c r="Q111" s="64"/>
      <c r="R111" s="64"/>
      <c r="S111" s="64"/>
      <c r="T111" s="64"/>
      <c r="U111" s="57"/>
      <c r="V111" s="169">
        <f t="shared" si="67"/>
        <v>1.0780606716161725</v>
      </c>
    </row>
    <row r="112" spans="1:22">
      <c r="A112" s="120"/>
      <c r="B112" s="98" t="s">
        <v>159</v>
      </c>
      <c r="C112" s="172" t="s">
        <v>164</v>
      </c>
      <c r="D112" s="140">
        <v>1</v>
      </c>
      <c r="E112" s="66">
        <v>1</v>
      </c>
      <c r="F112" s="108">
        <f t="shared" ref="F112" si="95">D112*E112*12</f>
        <v>12</v>
      </c>
      <c r="G112" s="109">
        <f>References!B20</f>
        <v>37</v>
      </c>
      <c r="H112" s="65">
        <f t="shared" ref="H112" si="96">G112*F112</f>
        <v>444</v>
      </c>
      <c r="I112" s="44">
        <f t="shared" ref="I112" si="97">$D$145*H112</f>
        <v>128.38463207959398</v>
      </c>
      <c r="J112" s="64">
        <f>(References!$C$49*I112)</f>
        <v>3.0298773170784186</v>
      </c>
      <c r="K112" s="64">
        <f>J112/References!$G$53</f>
        <v>3.3268301788418415</v>
      </c>
      <c r="L112" s="64">
        <f t="shared" ref="L112" si="98">K112/F112</f>
        <v>0.27723584823682013</v>
      </c>
      <c r="M112" s="142">
        <v>4.01</v>
      </c>
      <c r="N112" s="200">
        <f t="shared" si="66"/>
        <v>4.2872358482368202</v>
      </c>
      <c r="O112" s="64"/>
      <c r="P112" s="64"/>
      <c r="Q112" s="64"/>
      <c r="R112" s="64"/>
      <c r="S112" s="64"/>
      <c r="T112" s="64"/>
      <c r="U112" s="57"/>
      <c r="V112" s="169">
        <f t="shared" si="67"/>
        <v>1.0691361217548181</v>
      </c>
    </row>
    <row r="113" spans="1:22">
      <c r="A113" s="120"/>
      <c r="B113" s="98" t="s">
        <v>160</v>
      </c>
      <c r="C113" s="172" t="s">
        <v>149</v>
      </c>
      <c r="D113" s="140">
        <v>1</v>
      </c>
      <c r="E113" s="66">
        <v>1</v>
      </c>
      <c r="F113" s="108">
        <f t="shared" ref="F113:F115" si="99">D113*E113*12</f>
        <v>12</v>
      </c>
      <c r="G113" s="109">
        <f>References!B21</f>
        <v>47</v>
      </c>
      <c r="H113" s="65">
        <f t="shared" ref="H113:H115" si="100">G113*F113</f>
        <v>564</v>
      </c>
      <c r="I113" s="44">
        <f>$D$145*H113</f>
        <v>163.08318129029507</v>
      </c>
      <c r="J113" s="64">
        <f>(References!$C$49*I113)</f>
        <v>3.8487630784509643</v>
      </c>
      <c r="K113" s="64">
        <f>J113/References!$G$53</f>
        <v>4.2259734704207172</v>
      </c>
      <c r="L113" s="64">
        <f t="shared" ref="L113:L115" si="101">K113/F113</f>
        <v>0.35216445586839312</v>
      </c>
      <c r="M113" s="142">
        <v>6.09</v>
      </c>
      <c r="N113" s="200">
        <f t="shared" ref="N113:N134" si="102">L113+M113</f>
        <v>6.4421644558683928</v>
      </c>
      <c r="O113" s="64"/>
      <c r="P113" s="64"/>
      <c r="Q113" s="64"/>
      <c r="R113" s="64"/>
      <c r="S113" s="64"/>
      <c r="T113" s="64"/>
      <c r="U113" s="57"/>
      <c r="V113" s="169">
        <f t="shared" si="67"/>
        <v>1.0578266758404586</v>
      </c>
    </row>
    <row r="114" spans="1:22">
      <c r="A114" s="120"/>
      <c r="B114" s="98" t="s">
        <v>160</v>
      </c>
      <c r="C114" s="172" t="s">
        <v>150</v>
      </c>
      <c r="D114" s="140">
        <v>1</v>
      </c>
      <c r="E114" s="66">
        <v>1</v>
      </c>
      <c r="F114" s="108">
        <f t="shared" si="99"/>
        <v>12</v>
      </c>
      <c r="G114" s="109">
        <f>References!B22</f>
        <v>68</v>
      </c>
      <c r="H114" s="65">
        <f t="shared" si="100"/>
        <v>816</v>
      </c>
      <c r="I114" s="44">
        <f>$D$145*H114</f>
        <v>235.95013463276734</v>
      </c>
      <c r="J114" s="64">
        <f>(References!$C$49*I114)</f>
        <v>5.5684231773333099</v>
      </c>
      <c r="K114" s="64">
        <f>J114/References!$G$53</f>
        <v>6.1141743827363575</v>
      </c>
      <c r="L114" s="64">
        <f t="shared" si="101"/>
        <v>0.50951453189469642</v>
      </c>
      <c r="M114" s="142">
        <v>8.84</v>
      </c>
      <c r="N114" s="200">
        <f t="shared" si="102"/>
        <v>9.3495145318946964</v>
      </c>
      <c r="O114" s="64"/>
      <c r="P114" s="64"/>
      <c r="Q114" s="64"/>
      <c r="R114" s="64"/>
      <c r="S114" s="64"/>
      <c r="T114" s="64"/>
      <c r="U114" s="57"/>
      <c r="V114" s="169">
        <f t="shared" si="67"/>
        <v>1.0576373904858254</v>
      </c>
    </row>
    <row r="115" spans="1:22">
      <c r="A115" s="120"/>
      <c r="B115" s="98" t="s">
        <v>160</v>
      </c>
      <c r="C115" s="172" t="s">
        <v>161</v>
      </c>
      <c r="D115" s="140">
        <v>1</v>
      </c>
      <c r="E115" s="66">
        <v>1</v>
      </c>
      <c r="F115" s="108">
        <f t="shared" si="99"/>
        <v>12</v>
      </c>
      <c r="G115" s="109">
        <f>References!B20</f>
        <v>37</v>
      </c>
      <c r="H115" s="65">
        <f t="shared" si="100"/>
        <v>444</v>
      </c>
      <c r="I115" s="44">
        <f>$D$145*H115</f>
        <v>128.38463207959398</v>
      </c>
      <c r="J115" s="64">
        <f>(References!$C$49*I115)</f>
        <v>3.0298773170784186</v>
      </c>
      <c r="K115" s="64">
        <f>J115/References!$G$53</f>
        <v>3.3268301788418415</v>
      </c>
      <c r="L115" s="64">
        <f t="shared" si="101"/>
        <v>0.27723584823682013</v>
      </c>
      <c r="M115" s="142">
        <v>14.73</v>
      </c>
      <c r="N115" s="200">
        <f t="shared" si="102"/>
        <v>15.007235848236821</v>
      </c>
      <c r="O115" s="64"/>
      <c r="P115" s="64"/>
      <c r="Q115" s="64"/>
      <c r="R115" s="64"/>
      <c r="S115" s="64"/>
      <c r="T115" s="64"/>
      <c r="U115" s="57"/>
      <c r="V115" s="169">
        <f t="shared" si="67"/>
        <v>1.0188211709597299</v>
      </c>
    </row>
    <row r="116" spans="1:22">
      <c r="A116" s="120"/>
      <c r="B116" s="98" t="s">
        <v>160</v>
      </c>
      <c r="C116" s="172" t="s">
        <v>162</v>
      </c>
      <c r="D116" s="140">
        <v>1</v>
      </c>
      <c r="E116" s="66">
        <v>1</v>
      </c>
      <c r="F116" s="108">
        <f t="shared" ref="F116:F120" si="103">D116*E116*12</f>
        <v>12</v>
      </c>
      <c r="G116" s="109">
        <f>References!B21</f>
        <v>47</v>
      </c>
      <c r="H116" s="65">
        <f t="shared" ref="H116:H117" si="104">G116*F116</f>
        <v>564</v>
      </c>
      <c r="I116" s="44">
        <f t="shared" ref="I116:I117" si="105">$D$145*H116</f>
        <v>163.08318129029507</v>
      </c>
      <c r="J116" s="64">
        <f>(References!$C$49*I116)</f>
        <v>3.8487630784509643</v>
      </c>
      <c r="K116" s="64">
        <f>J116/References!$G$53</f>
        <v>4.2259734704207172</v>
      </c>
      <c r="L116" s="64">
        <f t="shared" ref="L116:L117" si="106">K116/F116</f>
        <v>0.35216445586839312</v>
      </c>
      <c r="M116" s="142">
        <v>15.23</v>
      </c>
      <c r="N116" s="200">
        <f t="shared" si="102"/>
        <v>15.582164455868394</v>
      </c>
      <c r="O116" s="64"/>
      <c r="P116" s="64"/>
      <c r="Q116" s="64"/>
      <c r="R116" s="64"/>
      <c r="S116" s="64"/>
      <c r="T116" s="64"/>
      <c r="U116" s="57"/>
      <c r="V116" s="169">
        <f t="shared" si="67"/>
        <v>1.0231230765507811</v>
      </c>
    </row>
    <row r="117" spans="1:22">
      <c r="A117" s="120"/>
      <c r="B117" s="98" t="s">
        <v>160</v>
      </c>
      <c r="C117" s="172" t="s">
        <v>163</v>
      </c>
      <c r="D117" s="140">
        <v>1</v>
      </c>
      <c r="E117" s="66">
        <v>1</v>
      </c>
      <c r="F117" s="108">
        <f t="shared" si="103"/>
        <v>12</v>
      </c>
      <c r="G117" s="109">
        <f>References!B22</f>
        <v>68</v>
      </c>
      <c r="H117" s="65">
        <f t="shared" si="104"/>
        <v>816</v>
      </c>
      <c r="I117" s="44">
        <f t="shared" si="105"/>
        <v>235.95013463276734</v>
      </c>
      <c r="J117" s="64">
        <f>(References!$C$49*I117)</f>
        <v>5.5684231773333099</v>
      </c>
      <c r="K117" s="64">
        <f>J117/References!$G$53</f>
        <v>6.1141743827363575</v>
      </c>
      <c r="L117" s="64">
        <f t="shared" si="106"/>
        <v>0.50951453189469642</v>
      </c>
      <c r="M117" s="142">
        <v>22.1</v>
      </c>
      <c r="N117" s="200">
        <f t="shared" si="102"/>
        <v>22.609514531894696</v>
      </c>
      <c r="O117" s="64"/>
      <c r="P117" s="64"/>
      <c r="Q117" s="64"/>
      <c r="R117" s="64"/>
      <c r="S117" s="64"/>
      <c r="T117" s="64"/>
      <c r="U117" s="57"/>
      <c r="V117" s="169">
        <f t="shared" si="67"/>
        <v>1.0230549561943301</v>
      </c>
    </row>
    <row r="118" spans="1:22">
      <c r="A118" s="120"/>
      <c r="B118" s="98" t="s">
        <v>160</v>
      </c>
      <c r="C118" s="172" t="s">
        <v>141</v>
      </c>
      <c r="D118" s="140">
        <v>1</v>
      </c>
      <c r="E118" s="66">
        <v>1</v>
      </c>
      <c r="F118" s="108">
        <f t="shared" si="103"/>
        <v>12</v>
      </c>
      <c r="G118" s="109">
        <f>References!B28</f>
        <v>250</v>
      </c>
      <c r="H118" s="65">
        <f t="shared" ref="H118:H120" si="107">G118*F118</f>
        <v>3000</v>
      </c>
      <c r="I118" s="44">
        <f t="shared" ref="I118:I120" si="108">$D$145*H118</f>
        <v>867.46373026752701</v>
      </c>
      <c r="J118" s="64">
        <f>(References!$C$49*I118)</f>
        <v>20.47214403431364</v>
      </c>
      <c r="K118" s="64">
        <f>J118/References!$G$53</f>
        <v>22.478582289471902</v>
      </c>
      <c r="L118" s="64">
        <f t="shared" ref="L118:L120" si="109">K118/F118</f>
        <v>1.8732151907893251</v>
      </c>
      <c r="M118" s="142">
        <v>31.66</v>
      </c>
      <c r="N118" s="200">
        <f t="shared" si="102"/>
        <v>33.533215190789328</v>
      </c>
      <c r="O118" s="64"/>
      <c r="P118" s="64"/>
      <c r="Q118" s="64"/>
      <c r="R118" s="64"/>
      <c r="S118" s="64"/>
      <c r="T118" s="64"/>
      <c r="U118" s="57"/>
      <c r="V118" s="169">
        <f t="shared" si="67"/>
        <v>1.0591666200501999</v>
      </c>
    </row>
    <row r="119" spans="1:22">
      <c r="A119" s="120"/>
      <c r="B119" s="98" t="s">
        <v>160</v>
      </c>
      <c r="C119" s="172" t="s">
        <v>142</v>
      </c>
      <c r="D119" s="140">
        <v>1</v>
      </c>
      <c r="E119" s="66">
        <v>1</v>
      </c>
      <c r="F119" s="108">
        <f t="shared" si="103"/>
        <v>12</v>
      </c>
      <c r="G119" s="109">
        <f>References!B29</f>
        <v>324</v>
      </c>
      <c r="H119" s="65">
        <f t="shared" si="107"/>
        <v>3888</v>
      </c>
      <c r="I119" s="44">
        <f t="shared" si="108"/>
        <v>1124.2329944267149</v>
      </c>
      <c r="J119" s="64">
        <f>(References!$C$49*I119)</f>
        <v>26.531898668470475</v>
      </c>
      <c r="K119" s="64">
        <f>J119/References!$G$53</f>
        <v>29.132242647155582</v>
      </c>
      <c r="L119" s="64">
        <f t="shared" si="109"/>
        <v>2.4276868872629653</v>
      </c>
      <c r="M119" s="142">
        <v>35.56</v>
      </c>
      <c r="N119" s="200">
        <f t="shared" si="102"/>
        <v>37.987686887262967</v>
      </c>
      <c r="O119" s="64"/>
      <c r="P119" s="64"/>
      <c r="Q119" s="64"/>
      <c r="R119" s="64"/>
      <c r="S119" s="64"/>
      <c r="T119" s="64"/>
      <c r="U119" s="57"/>
      <c r="V119" s="169">
        <f t="shared" si="67"/>
        <v>1.0682701599342792</v>
      </c>
    </row>
    <row r="120" spans="1:22">
      <c r="A120" s="120"/>
      <c r="B120" s="98" t="s">
        <v>160</v>
      </c>
      <c r="C120" s="172" t="s">
        <v>143</v>
      </c>
      <c r="D120" s="140">
        <v>1</v>
      </c>
      <c r="E120" s="66">
        <v>1</v>
      </c>
      <c r="F120" s="108">
        <f t="shared" si="103"/>
        <v>12</v>
      </c>
      <c r="G120" s="109">
        <f>References!B30</f>
        <v>473</v>
      </c>
      <c r="H120" s="65">
        <f t="shared" si="107"/>
        <v>5676</v>
      </c>
      <c r="I120" s="44">
        <f t="shared" si="108"/>
        <v>1641.241377666161</v>
      </c>
      <c r="J120" s="64">
        <f>(References!$C$49*I120)</f>
        <v>38.733296512921406</v>
      </c>
      <c r="K120" s="64">
        <f>J120/References!$G$53</f>
        <v>42.529477691680839</v>
      </c>
      <c r="L120" s="64">
        <f t="shared" si="109"/>
        <v>3.5441231409734031</v>
      </c>
      <c r="M120" s="142">
        <v>47.81</v>
      </c>
      <c r="N120" s="200">
        <f t="shared" si="102"/>
        <v>51.354123140973407</v>
      </c>
      <c r="O120" s="64"/>
      <c r="P120" s="64"/>
      <c r="Q120" s="64"/>
      <c r="R120" s="64"/>
      <c r="S120" s="64"/>
      <c r="T120" s="64"/>
      <c r="U120" s="57"/>
      <c r="V120" s="169">
        <f t="shared" ref="V120:V134" si="110">N120/M120</f>
        <v>1.074129327357737</v>
      </c>
    </row>
    <row r="121" spans="1:22">
      <c r="A121" s="120"/>
      <c r="B121" s="98" t="s">
        <v>160</v>
      </c>
      <c r="C121" s="172" t="s">
        <v>144</v>
      </c>
      <c r="D121" s="140">
        <v>1</v>
      </c>
      <c r="E121" s="66">
        <v>1</v>
      </c>
      <c r="F121" s="108">
        <f t="shared" ref="F121:F123" si="111">D121*E121*12</f>
        <v>12</v>
      </c>
      <c r="G121" s="109">
        <f>References!B28</f>
        <v>250</v>
      </c>
      <c r="H121" s="65">
        <f t="shared" ref="H121:H123" si="112">G121*F121</f>
        <v>3000</v>
      </c>
      <c r="I121" s="44">
        <f t="shared" ref="I121:I123" si="113">$D$145*H121</f>
        <v>867.46373026752701</v>
      </c>
      <c r="J121" s="64">
        <f>(References!$C$49*I121)</f>
        <v>20.47214403431364</v>
      </c>
      <c r="K121" s="64">
        <f>J121/References!$G$53</f>
        <v>22.478582289471902</v>
      </c>
      <c r="L121" s="64">
        <f t="shared" ref="L121:L123" si="114">K121/F121</f>
        <v>1.8732151907893251</v>
      </c>
      <c r="M121" s="142">
        <v>24.91</v>
      </c>
      <c r="N121" s="200">
        <f t="shared" si="102"/>
        <v>26.783215190789324</v>
      </c>
      <c r="O121" s="64"/>
      <c r="P121" s="64"/>
      <c r="Q121" s="64"/>
      <c r="R121" s="64"/>
      <c r="S121" s="64"/>
      <c r="T121" s="64"/>
      <c r="U121" s="57"/>
      <c r="V121" s="169">
        <f t="shared" si="110"/>
        <v>1.0751993252023013</v>
      </c>
    </row>
    <row r="122" spans="1:22">
      <c r="A122" s="120"/>
      <c r="B122" s="98" t="s">
        <v>160</v>
      </c>
      <c r="C122" s="172" t="s">
        <v>145</v>
      </c>
      <c r="D122" s="140">
        <v>1</v>
      </c>
      <c r="E122" s="66">
        <v>1</v>
      </c>
      <c r="F122" s="108">
        <f t="shared" si="111"/>
        <v>12</v>
      </c>
      <c r="G122" s="109">
        <f>References!B29</f>
        <v>324</v>
      </c>
      <c r="H122" s="65">
        <f t="shared" si="112"/>
        <v>3888</v>
      </c>
      <c r="I122" s="44">
        <f t="shared" si="113"/>
        <v>1124.2329944267149</v>
      </c>
      <c r="J122" s="64">
        <f>(References!$C$49*I122)</f>
        <v>26.531898668470475</v>
      </c>
      <c r="K122" s="64">
        <f>J122/References!$G$53</f>
        <v>29.132242647155582</v>
      </c>
      <c r="L122" s="64">
        <f t="shared" si="114"/>
        <v>2.4276868872629653</v>
      </c>
      <c r="M122" s="142">
        <v>31.1</v>
      </c>
      <c r="N122" s="200">
        <f t="shared" si="102"/>
        <v>33.527686887262966</v>
      </c>
      <c r="O122" s="64"/>
      <c r="P122" s="64"/>
      <c r="Q122" s="64"/>
      <c r="R122" s="64"/>
      <c r="S122" s="64"/>
      <c r="T122" s="64"/>
      <c r="U122" s="57"/>
      <c r="V122" s="169">
        <f t="shared" si="110"/>
        <v>1.0780606716161725</v>
      </c>
    </row>
    <row r="123" spans="1:22">
      <c r="A123" s="120"/>
      <c r="B123" s="98" t="s">
        <v>160</v>
      </c>
      <c r="C123" s="172" t="s">
        <v>146</v>
      </c>
      <c r="D123" s="140">
        <v>1</v>
      </c>
      <c r="E123" s="66">
        <v>1</v>
      </c>
      <c r="F123" s="108">
        <f t="shared" si="111"/>
        <v>12</v>
      </c>
      <c r="G123" s="109">
        <f>References!B30</f>
        <v>473</v>
      </c>
      <c r="H123" s="65">
        <f t="shared" si="112"/>
        <v>5676</v>
      </c>
      <c r="I123" s="44">
        <f t="shared" si="113"/>
        <v>1641.241377666161</v>
      </c>
      <c r="J123" s="64">
        <f>(References!$C$49*I123)</f>
        <v>38.733296512921406</v>
      </c>
      <c r="K123" s="64">
        <f>J123/References!$G$53</f>
        <v>42.529477691680839</v>
      </c>
      <c r="L123" s="64">
        <f t="shared" si="114"/>
        <v>3.5441231409734031</v>
      </c>
      <c r="M123" s="142">
        <v>41.09</v>
      </c>
      <c r="N123" s="200">
        <f t="shared" si="102"/>
        <v>44.634123140973408</v>
      </c>
      <c r="O123" s="64"/>
      <c r="P123" s="64"/>
      <c r="Q123" s="64"/>
      <c r="R123" s="64"/>
      <c r="S123" s="64"/>
      <c r="T123" s="64"/>
      <c r="U123" s="57"/>
      <c r="V123" s="169">
        <f t="shared" si="110"/>
        <v>1.0862526926496325</v>
      </c>
    </row>
    <row r="124" spans="1:22">
      <c r="A124" s="120"/>
      <c r="B124" s="98" t="s">
        <v>160</v>
      </c>
      <c r="C124" s="172" t="s">
        <v>165</v>
      </c>
      <c r="D124" s="140">
        <v>1</v>
      </c>
      <c r="E124" s="66">
        <v>1</v>
      </c>
      <c r="F124" s="108">
        <f t="shared" ref="F124" si="115">D124*E124*12</f>
        <v>12</v>
      </c>
      <c r="G124" s="109">
        <f>References!B20</f>
        <v>37</v>
      </c>
      <c r="H124" s="65">
        <f t="shared" ref="H124" si="116">G124*F124</f>
        <v>444</v>
      </c>
      <c r="I124" s="44">
        <f t="shared" ref="I124" si="117">$D$145*H124</f>
        <v>128.38463207959398</v>
      </c>
      <c r="J124" s="64">
        <f>(References!$C$49*I124)</f>
        <v>3.0298773170784186</v>
      </c>
      <c r="K124" s="64">
        <f>J124/References!$G$53</f>
        <v>3.3268301788418415</v>
      </c>
      <c r="L124" s="64">
        <f t="shared" ref="L124" si="118">K124/F124</f>
        <v>0.27723584823682013</v>
      </c>
      <c r="M124" s="142">
        <v>4.29</v>
      </c>
      <c r="N124" s="200">
        <f t="shared" si="102"/>
        <v>4.5672358482368205</v>
      </c>
      <c r="O124" s="64"/>
      <c r="P124" s="64"/>
      <c r="Q124" s="64"/>
      <c r="R124" s="64"/>
      <c r="S124" s="64"/>
      <c r="T124" s="64"/>
      <c r="U124" s="57"/>
      <c r="V124" s="169">
        <f t="shared" si="110"/>
        <v>1.0646237408477437</v>
      </c>
    </row>
    <row r="125" spans="1:22">
      <c r="A125" s="120"/>
      <c r="B125" s="98" t="s">
        <v>166</v>
      </c>
      <c r="C125" s="172" t="s">
        <v>140</v>
      </c>
      <c r="D125" s="140">
        <v>1</v>
      </c>
      <c r="E125" s="66">
        <v>1</v>
      </c>
      <c r="F125" s="108">
        <f t="shared" ref="F125" si="119">D125*E125*12</f>
        <v>12</v>
      </c>
      <c r="G125" s="109">
        <f>References!B20</f>
        <v>37</v>
      </c>
      <c r="H125" s="65">
        <f t="shared" ref="H125" si="120">G125*F125</f>
        <v>444</v>
      </c>
      <c r="I125" s="44">
        <f t="shared" ref="I125" si="121">$D$145*H125</f>
        <v>128.38463207959398</v>
      </c>
      <c r="J125" s="64">
        <f>(References!$C$49*I125)</f>
        <v>3.0298773170784186</v>
      </c>
      <c r="K125" s="64">
        <f>J125/References!$G$53</f>
        <v>3.3268301788418415</v>
      </c>
      <c r="L125" s="64">
        <f t="shared" ref="L125" si="122">K125/F125</f>
        <v>0.27723584823682013</v>
      </c>
      <c r="M125" s="142">
        <v>14.73</v>
      </c>
      <c r="N125" s="200">
        <f t="shared" si="102"/>
        <v>15.007235848236821</v>
      </c>
      <c r="O125" s="64"/>
      <c r="P125" s="64"/>
      <c r="Q125" s="64"/>
      <c r="R125" s="64"/>
      <c r="S125" s="64"/>
      <c r="T125" s="64"/>
      <c r="U125" s="57"/>
      <c r="V125" s="169">
        <f t="shared" si="110"/>
        <v>1.0188211709597299</v>
      </c>
    </row>
    <row r="126" spans="1:22">
      <c r="A126" s="120"/>
      <c r="B126" s="98" t="s">
        <v>166</v>
      </c>
      <c r="C126" s="172" t="s">
        <v>144</v>
      </c>
      <c r="D126" s="140">
        <v>1</v>
      </c>
      <c r="E126" s="66">
        <v>1</v>
      </c>
      <c r="F126" s="108">
        <f t="shared" ref="F126:F128" si="123">D126*E126*12</f>
        <v>12</v>
      </c>
      <c r="G126" s="109">
        <f>References!B28</f>
        <v>250</v>
      </c>
      <c r="H126" s="65">
        <f t="shared" ref="H126:H128" si="124">G126*F126</f>
        <v>3000</v>
      </c>
      <c r="I126" s="44">
        <f t="shared" ref="I126:I128" si="125">$D$145*H126</f>
        <v>867.46373026752701</v>
      </c>
      <c r="J126" s="64">
        <f>(References!$C$49*I126)</f>
        <v>20.47214403431364</v>
      </c>
      <c r="K126" s="64">
        <f>J126/References!$G$53</f>
        <v>22.478582289471902</v>
      </c>
      <c r="L126" s="64">
        <f t="shared" ref="L126:L128" si="126">K126/F126</f>
        <v>1.8732151907893251</v>
      </c>
      <c r="M126" s="142">
        <v>24.91</v>
      </c>
      <c r="N126" s="200">
        <f t="shared" si="102"/>
        <v>26.783215190789324</v>
      </c>
      <c r="O126" s="64"/>
      <c r="P126" s="64"/>
      <c r="Q126" s="64"/>
      <c r="R126" s="64"/>
      <c r="S126" s="64"/>
      <c r="T126" s="64"/>
      <c r="U126" s="57"/>
      <c r="V126" s="169">
        <f t="shared" si="110"/>
        <v>1.0751993252023013</v>
      </c>
    </row>
    <row r="127" spans="1:22">
      <c r="A127" s="120"/>
      <c r="B127" s="98" t="s">
        <v>166</v>
      </c>
      <c r="C127" s="172" t="s">
        <v>145</v>
      </c>
      <c r="D127" s="140">
        <v>1</v>
      </c>
      <c r="E127" s="66">
        <v>1</v>
      </c>
      <c r="F127" s="108">
        <f t="shared" si="123"/>
        <v>12</v>
      </c>
      <c r="G127" s="109">
        <f>References!B29</f>
        <v>324</v>
      </c>
      <c r="H127" s="65">
        <f t="shared" si="124"/>
        <v>3888</v>
      </c>
      <c r="I127" s="44">
        <f t="shared" si="125"/>
        <v>1124.2329944267149</v>
      </c>
      <c r="J127" s="64">
        <f>(References!$C$49*I127)</f>
        <v>26.531898668470475</v>
      </c>
      <c r="K127" s="64">
        <f>J127/References!$G$53</f>
        <v>29.132242647155582</v>
      </c>
      <c r="L127" s="64">
        <f t="shared" si="126"/>
        <v>2.4276868872629653</v>
      </c>
      <c r="M127" s="142">
        <v>31.1</v>
      </c>
      <c r="N127" s="200">
        <f t="shared" si="102"/>
        <v>33.527686887262966</v>
      </c>
      <c r="O127" s="64"/>
      <c r="P127" s="64"/>
      <c r="Q127" s="64"/>
      <c r="R127" s="64"/>
      <c r="S127" s="64"/>
      <c r="T127" s="64"/>
      <c r="U127" s="57"/>
      <c r="V127" s="169">
        <f t="shared" si="110"/>
        <v>1.0780606716161725</v>
      </c>
    </row>
    <row r="128" spans="1:22">
      <c r="A128" s="120"/>
      <c r="B128" s="98" t="s">
        <v>166</v>
      </c>
      <c r="C128" s="172" t="s">
        <v>146</v>
      </c>
      <c r="D128" s="140">
        <v>1</v>
      </c>
      <c r="E128" s="66">
        <v>1</v>
      </c>
      <c r="F128" s="108">
        <f t="shared" si="123"/>
        <v>12</v>
      </c>
      <c r="G128" s="109">
        <f>References!B30</f>
        <v>473</v>
      </c>
      <c r="H128" s="65">
        <f t="shared" si="124"/>
        <v>5676</v>
      </c>
      <c r="I128" s="44">
        <f t="shared" si="125"/>
        <v>1641.241377666161</v>
      </c>
      <c r="J128" s="64">
        <f>(References!$C$49*I128)</f>
        <v>38.733296512921406</v>
      </c>
      <c r="K128" s="64">
        <f>J128/References!$G$53</f>
        <v>42.529477691680839</v>
      </c>
      <c r="L128" s="64">
        <f t="shared" si="126"/>
        <v>3.5441231409734031</v>
      </c>
      <c r="M128" s="142">
        <v>41.09</v>
      </c>
      <c r="N128" s="200">
        <f t="shared" si="102"/>
        <v>44.634123140973408</v>
      </c>
      <c r="O128" s="64"/>
      <c r="P128" s="64"/>
      <c r="Q128" s="64"/>
      <c r="R128" s="64"/>
      <c r="S128" s="64"/>
      <c r="T128" s="64"/>
      <c r="U128" s="57"/>
      <c r="V128" s="169">
        <f t="shared" si="110"/>
        <v>1.0862526926496325</v>
      </c>
    </row>
    <row r="129" spans="1:22">
      <c r="A129" s="120"/>
      <c r="B129" s="98" t="s">
        <v>167</v>
      </c>
      <c r="C129" s="172" t="s">
        <v>97</v>
      </c>
      <c r="D129" s="140">
        <v>1</v>
      </c>
      <c r="E129" s="66">
        <v>1</v>
      </c>
      <c r="F129" s="108">
        <f t="shared" ref="F129" si="127">D129*E129*12</f>
        <v>12</v>
      </c>
      <c r="G129" s="109">
        <f>References!B20</f>
        <v>37</v>
      </c>
      <c r="H129" s="65">
        <f t="shared" ref="H129" si="128">G129*F129</f>
        <v>444</v>
      </c>
      <c r="I129" s="44">
        <f t="shared" ref="I129" si="129">$D$145*H129</f>
        <v>128.38463207959398</v>
      </c>
      <c r="J129" s="64">
        <f>(References!$C$49*I129)</f>
        <v>3.0298773170784186</v>
      </c>
      <c r="K129" s="64">
        <f>J129/References!$G$53</f>
        <v>3.3268301788418415</v>
      </c>
      <c r="L129" s="64">
        <f t="shared" ref="L129" si="130">K129/F129</f>
        <v>0.27723584823682013</v>
      </c>
      <c r="M129" s="142">
        <v>14.73</v>
      </c>
      <c r="N129" s="200">
        <f t="shared" si="102"/>
        <v>15.007235848236821</v>
      </c>
      <c r="O129" s="64"/>
      <c r="P129" s="64"/>
      <c r="Q129" s="64"/>
      <c r="R129" s="64"/>
      <c r="S129" s="64"/>
      <c r="T129" s="64"/>
      <c r="U129" s="57"/>
      <c r="V129" s="169">
        <f t="shared" si="110"/>
        <v>1.0188211709597299</v>
      </c>
    </row>
    <row r="130" spans="1:22">
      <c r="A130" s="120"/>
      <c r="B130" s="98" t="s">
        <v>168</v>
      </c>
      <c r="C130" s="172" t="s">
        <v>169</v>
      </c>
      <c r="D130" s="140">
        <v>1</v>
      </c>
      <c r="E130" s="66">
        <v>1</v>
      </c>
      <c r="F130" s="108">
        <f t="shared" ref="F130:F134" si="131">D130*E130*12</f>
        <v>12</v>
      </c>
      <c r="G130" s="109">
        <f>References!B21</f>
        <v>47</v>
      </c>
      <c r="H130" s="65">
        <f t="shared" ref="H130:H134" si="132">G130*F130</f>
        <v>564</v>
      </c>
      <c r="I130" s="44">
        <f t="shared" ref="I130:I134" si="133">$D$145*H130</f>
        <v>163.08318129029507</v>
      </c>
      <c r="J130" s="64">
        <f>(References!$C$49*I130)</f>
        <v>3.8487630784509643</v>
      </c>
      <c r="K130" s="64">
        <f>J130/References!$G$53</f>
        <v>4.2259734704207172</v>
      </c>
      <c r="L130" s="64">
        <f t="shared" ref="L130:L134" si="134">K130/F130</f>
        <v>0.35216445586839312</v>
      </c>
      <c r="M130" s="142">
        <v>6.09</v>
      </c>
      <c r="N130" s="200">
        <f t="shared" si="102"/>
        <v>6.4421644558683928</v>
      </c>
      <c r="O130" s="64"/>
      <c r="P130" s="64"/>
      <c r="Q130" s="64"/>
      <c r="R130" s="64"/>
      <c r="S130" s="64"/>
      <c r="T130" s="64"/>
      <c r="U130" s="57"/>
      <c r="V130" s="169">
        <f t="shared" si="110"/>
        <v>1.0578266758404586</v>
      </c>
    </row>
    <row r="131" spans="1:22">
      <c r="A131" s="120"/>
      <c r="B131" s="98" t="s">
        <v>168</v>
      </c>
      <c r="C131" s="172" t="s">
        <v>170</v>
      </c>
      <c r="D131" s="140">
        <v>1</v>
      </c>
      <c r="E131" s="66">
        <v>1</v>
      </c>
      <c r="F131" s="108">
        <f t="shared" si="131"/>
        <v>12</v>
      </c>
      <c r="G131" s="109">
        <f>References!B22</f>
        <v>68</v>
      </c>
      <c r="H131" s="65">
        <f t="shared" si="132"/>
        <v>816</v>
      </c>
      <c r="I131" s="44">
        <f t="shared" si="133"/>
        <v>235.95013463276734</v>
      </c>
      <c r="J131" s="64">
        <f>(References!$C$49*I131)</f>
        <v>5.5684231773333099</v>
      </c>
      <c r="K131" s="64">
        <f>J131/References!$G$53</f>
        <v>6.1141743827363575</v>
      </c>
      <c r="L131" s="64">
        <f t="shared" si="134"/>
        <v>0.50951453189469642</v>
      </c>
      <c r="M131" s="142">
        <v>8.84</v>
      </c>
      <c r="N131" s="200">
        <f t="shared" si="102"/>
        <v>9.3495145318946964</v>
      </c>
      <c r="O131" s="64"/>
      <c r="P131" s="64"/>
      <c r="Q131" s="64"/>
      <c r="R131" s="64"/>
      <c r="S131" s="64"/>
      <c r="T131" s="64"/>
      <c r="U131" s="57"/>
      <c r="V131" s="169">
        <f t="shared" si="110"/>
        <v>1.0576373904858254</v>
      </c>
    </row>
    <row r="132" spans="1:22">
      <c r="A132" s="120"/>
      <c r="B132" s="98" t="s">
        <v>168</v>
      </c>
      <c r="C132" s="172" t="s">
        <v>97</v>
      </c>
      <c r="D132" s="140">
        <v>1</v>
      </c>
      <c r="E132" s="66">
        <v>1</v>
      </c>
      <c r="F132" s="108">
        <f t="shared" si="131"/>
        <v>12</v>
      </c>
      <c r="G132" s="109">
        <f>References!B20</f>
        <v>37</v>
      </c>
      <c r="H132" s="65">
        <f t="shared" si="132"/>
        <v>444</v>
      </c>
      <c r="I132" s="44">
        <f t="shared" si="133"/>
        <v>128.38463207959398</v>
      </c>
      <c r="J132" s="64">
        <f>(References!$C$49*I132)</f>
        <v>3.0298773170784186</v>
      </c>
      <c r="K132" s="64">
        <f>J132/References!$G$53</f>
        <v>3.3268301788418415</v>
      </c>
      <c r="L132" s="64">
        <f t="shared" si="134"/>
        <v>0.27723584823682013</v>
      </c>
      <c r="M132" s="142">
        <v>14.73</v>
      </c>
      <c r="N132" s="200">
        <f t="shared" si="102"/>
        <v>15.007235848236821</v>
      </c>
      <c r="O132" s="64"/>
      <c r="P132" s="64"/>
      <c r="Q132" s="64"/>
      <c r="R132" s="64"/>
      <c r="S132" s="64"/>
      <c r="T132" s="64"/>
      <c r="U132" s="57"/>
      <c r="V132" s="169">
        <f t="shared" si="110"/>
        <v>1.0188211709597299</v>
      </c>
    </row>
    <row r="133" spans="1:22">
      <c r="A133" s="120"/>
      <c r="B133" s="98" t="s">
        <v>168</v>
      </c>
      <c r="C133" s="172" t="s">
        <v>155</v>
      </c>
      <c r="D133" s="140">
        <v>1</v>
      </c>
      <c r="E133" s="66">
        <v>1</v>
      </c>
      <c r="F133" s="108">
        <f t="shared" si="131"/>
        <v>12</v>
      </c>
      <c r="G133" s="109">
        <f>References!B21</f>
        <v>47</v>
      </c>
      <c r="H133" s="65">
        <f t="shared" si="132"/>
        <v>564</v>
      </c>
      <c r="I133" s="44">
        <f t="shared" si="133"/>
        <v>163.08318129029507</v>
      </c>
      <c r="J133" s="64">
        <f>(References!$C$49*I133)</f>
        <v>3.8487630784509643</v>
      </c>
      <c r="K133" s="64">
        <f>J133/References!$G$53</f>
        <v>4.2259734704207172</v>
      </c>
      <c r="L133" s="64">
        <f t="shared" si="134"/>
        <v>0.35216445586839312</v>
      </c>
      <c r="M133" s="142">
        <v>15.23</v>
      </c>
      <c r="N133" s="200">
        <f t="shared" si="102"/>
        <v>15.582164455868394</v>
      </c>
      <c r="O133" s="64"/>
      <c r="P133" s="64"/>
      <c r="Q133" s="64"/>
      <c r="R133" s="64"/>
      <c r="S133" s="64"/>
      <c r="T133" s="64"/>
      <c r="U133" s="57"/>
      <c r="V133" s="169">
        <f t="shared" si="110"/>
        <v>1.0231230765507811</v>
      </c>
    </row>
    <row r="134" spans="1:22">
      <c r="A134" s="120"/>
      <c r="B134" s="98" t="s">
        <v>168</v>
      </c>
      <c r="C134" s="172" t="s">
        <v>156</v>
      </c>
      <c r="D134" s="140">
        <v>1</v>
      </c>
      <c r="E134" s="66">
        <v>1</v>
      </c>
      <c r="F134" s="108">
        <f t="shared" si="131"/>
        <v>12</v>
      </c>
      <c r="G134" s="109">
        <f>References!B22</f>
        <v>68</v>
      </c>
      <c r="H134" s="65">
        <f t="shared" si="132"/>
        <v>816</v>
      </c>
      <c r="I134" s="44">
        <f t="shared" si="133"/>
        <v>235.95013463276734</v>
      </c>
      <c r="J134" s="64">
        <f>(References!$C$49*I134)</f>
        <v>5.5684231773333099</v>
      </c>
      <c r="K134" s="64">
        <f>J134/References!$G$53</f>
        <v>6.1141743827363575</v>
      </c>
      <c r="L134" s="64">
        <f t="shared" si="134"/>
        <v>0.50951453189469642</v>
      </c>
      <c r="M134" s="142">
        <v>22.1</v>
      </c>
      <c r="N134" s="200">
        <f t="shared" si="102"/>
        <v>22.609514531894696</v>
      </c>
      <c r="O134" s="64"/>
      <c r="P134" s="64"/>
      <c r="Q134" s="64"/>
      <c r="R134" s="64"/>
      <c r="S134" s="64"/>
      <c r="T134" s="64"/>
      <c r="U134" s="57"/>
      <c r="V134" s="169">
        <f t="shared" si="110"/>
        <v>1.0230549561943301</v>
      </c>
    </row>
    <row r="135" spans="1:22">
      <c r="A135" s="120"/>
      <c r="B135" s="98"/>
      <c r="C135" s="110"/>
      <c r="D135" s="171"/>
      <c r="E135" s="66"/>
      <c r="F135" s="108"/>
      <c r="G135" s="109"/>
      <c r="H135" s="65"/>
      <c r="I135" s="44"/>
      <c r="J135" s="64"/>
      <c r="K135" s="64"/>
      <c r="L135" s="64"/>
      <c r="M135" s="187"/>
      <c r="N135" s="64"/>
      <c r="O135" s="64"/>
      <c r="P135" s="64"/>
      <c r="Q135" s="64"/>
      <c r="R135" s="64"/>
      <c r="S135" s="64"/>
      <c r="T135" s="64"/>
      <c r="U135" s="57"/>
      <c r="V135" s="57"/>
    </row>
    <row r="136" spans="1:22">
      <c r="A136" s="124"/>
      <c r="B136" s="125"/>
      <c r="C136" s="125"/>
      <c r="D136" s="126"/>
      <c r="E136" s="127"/>
      <c r="F136" s="128"/>
      <c r="G136" s="129"/>
      <c r="H136" s="130"/>
      <c r="I136" s="131"/>
      <c r="J136" s="132"/>
      <c r="K136" s="132"/>
      <c r="L136" s="132"/>
      <c r="M136" s="133"/>
      <c r="N136" s="132"/>
      <c r="O136" s="64"/>
      <c r="P136" s="64"/>
      <c r="Q136" s="64"/>
      <c r="R136" s="64"/>
      <c r="S136" s="64"/>
      <c r="T136" s="64"/>
      <c r="U136" s="57"/>
      <c r="V136" s="57"/>
    </row>
    <row r="137" spans="1:22">
      <c r="A137" s="60"/>
      <c r="C137" s="75"/>
      <c r="D137" s="36"/>
      <c r="E137" s="28"/>
      <c r="F137" s="54"/>
      <c r="G137" s="95"/>
      <c r="H137" s="54"/>
      <c r="J137" s="64"/>
      <c r="K137" s="77"/>
      <c r="L137" s="77"/>
      <c r="M137" s="77"/>
      <c r="N137" s="77"/>
      <c r="O137" s="57"/>
      <c r="P137" s="82"/>
      <c r="Q137" s="57"/>
      <c r="R137" s="57"/>
      <c r="S137" s="57"/>
      <c r="T137" s="106">
        <f>References!B55</f>
        <v>136197.07600412852</v>
      </c>
    </row>
    <row r="138" spans="1:22">
      <c r="A138" s="60"/>
      <c r="C138" s="63"/>
      <c r="P138" s="58"/>
      <c r="T138" s="41">
        <f>T137-T46</f>
        <v>0</v>
      </c>
    </row>
    <row r="139" spans="1:22">
      <c r="A139" s="60"/>
      <c r="C139" s="63"/>
      <c r="P139" s="58"/>
    </row>
    <row r="140" spans="1:22">
      <c r="A140" s="60"/>
      <c r="C140" s="182" t="s">
        <v>82</v>
      </c>
      <c r="D140" s="182"/>
      <c r="E140" s="74"/>
      <c r="F140" s="74"/>
      <c r="H140" s="134"/>
    </row>
    <row r="141" spans="1:22">
      <c r="A141" s="60"/>
      <c r="D141" s="52" t="s">
        <v>14</v>
      </c>
      <c r="E141" s="35"/>
      <c r="F141" s="35"/>
      <c r="H141" s="166"/>
      <c r="J141" s="39"/>
      <c r="O141" s="56"/>
    </row>
    <row r="142" spans="1:22">
      <c r="A142" s="60"/>
      <c r="C142" s="55" t="s">
        <v>27</v>
      </c>
      <c r="D142" s="144">
        <f>E155</f>
        <v>2627.96875</v>
      </c>
      <c r="E142" s="54"/>
      <c r="F142" s="54"/>
      <c r="G142" s="96"/>
      <c r="H142" s="76"/>
      <c r="J142" s="39"/>
      <c r="O142" s="56"/>
    </row>
    <row r="143" spans="1:22">
      <c r="A143" s="60"/>
      <c r="B143" s="56" t="s">
        <v>178</v>
      </c>
      <c r="C143" s="55" t="s">
        <v>28</v>
      </c>
      <c r="D143" s="33">
        <f>D142*2000</f>
        <v>5255937.5</v>
      </c>
      <c r="E143" s="33"/>
      <c r="F143" s="33"/>
      <c r="H143" s="167"/>
      <c r="J143" s="39"/>
    </row>
    <row r="144" spans="1:22">
      <c r="A144" s="60"/>
      <c r="C144" s="55" t="s">
        <v>4</v>
      </c>
      <c r="D144" s="33">
        <f>F46</f>
        <v>267377.19839999999</v>
      </c>
      <c r="E144" s="54"/>
      <c r="F144" s="54"/>
      <c r="H144" s="84"/>
      <c r="J144" s="39"/>
      <c r="O144" s="56"/>
    </row>
    <row r="145" spans="2:15">
      <c r="B145" s="56" t="s">
        <v>177</v>
      </c>
      <c r="C145" s="40" t="s">
        <v>9</v>
      </c>
      <c r="D145" s="32">
        <f>D143/$H$46</f>
        <v>0.28915457675584233</v>
      </c>
      <c r="E145" s="32"/>
      <c r="F145" s="32"/>
      <c r="H145" s="27"/>
      <c r="J145" s="39"/>
      <c r="M145" s="38"/>
      <c r="N145" s="38"/>
      <c r="O145" s="37"/>
    </row>
    <row r="146" spans="2:15">
      <c r="G146" s="96"/>
      <c r="H146" s="29"/>
      <c r="J146" s="39"/>
      <c r="M146" s="41"/>
      <c r="N146" s="26"/>
      <c r="O146" s="58"/>
    </row>
    <row r="147" spans="2:15">
      <c r="D147" s="31"/>
      <c r="E147" s="30"/>
      <c r="G147" s="96"/>
      <c r="H147" s="29"/>
      <c r="J147" s="39"/>
      <c r="M147" s="41"/>
      <c r="N147" s="26"/>
      <c r="O147" s="58"/>
    </row>
    <row r="148" spans="2:15">
      <c r="D148" s="31"/>
      <c r="E148" s="30"/>
      <c r="G148" s="96"/>
      <c r="H148" s="29"/>
      <c r="J148" s="39"/>
      <c r="M148" s="41"/>
      <c r="N148" s="26"/>
      <c r="O148" s="58"/>
    </row>
    <row r="149" spans="2:15">
      <c r="D149" s="55"/>
      <c r="I149" s="55"/>
    </row>
    <row r="150" spans="2:15">
      <c r="D150" s="55"/>
      <c r="E150" s="188" t="s">
        <v>114</v>
      </c>
      <c r="F150" s="189" t="s">
        <v>174</v>
      </c>
      <c r="G150" s="190" t="s">
        <v>175</v>
      </c>
      <c r="H150" s="191" t="s">
        <v>176</v>
      </c>
      <c r="I150" s="55"/>
    </row>
    <row r="151" spans="2:15">
      <c r="B151" s="185"/>
      <c r="D151" s="55" t="s">
        <v>112</v>
      </c>
      <c r="E151" s="54">
        <f>'IC Disposal (2022)'!$O$7</f>
        <v>22120</v>
      </c>
      <c r="F151" s="55">
        <v>2.95</v>
      </c>
      <c r="G151" s="177">
        <f>E151*F151</f>
        <v>65254.000000000007</v>
      </c>
      <c r="H151" s="41">
        <f>G151/References!G53</f>
        <v>71649.42793772099</v>
      </c>
      <c r="I151" s="55"/>
    </row>
    <row r="152" spans="2:15">
      <c r="B152" s="185"/>
      <c r="D152" s="55" t="s">
        <v>113</v>
      </c>
      <c r="E152" s="54">
        <f>'IC Disposal (2022)'!$O$25</f>
        <v>19927.5</v>
      </c>
      <c r="F152" s="55">
        <v>2.95</v>
      </c>
      <c r="G152" s="177">
        <f>E152*F152</f>
        <v>58786.125</v>
      </c>
      <c r="H152" s="41">
        <f>G152/References!G53</f>
        <v>64547.648066407535</v>
      </c>
      <c r="I152" s="55"/>
    </row>
    <row r="153" spans="2:15">
      <c r="D153" s="192" t="s">
        <v>115</v>
      </c>
      <c r="E153" s="165">
        <f>SUM(E151:E152)</f>
        <v>42047.5</v>
      </c>
      <c r="G153" s="177">
        <f>SUM(G151:G152)</f>
        <v>124040.125</v>
      </c>
      <c r="H153" s="193">
        <f>SUM(H151:H152)</f>
        <v>136197.07600412852</v>
      </c>
      <c r="I153" s="179" t="s">
        <v>171</v>
      </c>
    </row>
    <row r="154" spans="2:15">
      <c r="D154" s="56" t="s">
        <v>116</v>
      </c>
      <c r="E154" s="165">
        <f>E153*References!B42</f>
        <v>5255937.5</v>
      </c>
    </row>
    <row r="155" spans="2:15">
      <c r="D155" s="56" t="s">
        <v>117</v>
      </c>
      <c r="E155" s="165">
        <f>E154/2000</f>
        <v>2627.96875</v>
      </c>
    </row>
    <row r="156" spans="2:15">
      <c r="G156" s="178"/>
    </row>
  </sheetData>
  <mergeCells count="4">
    <mergeCell ref="C140:D140"/>
    <mergeCell ref="A39:A43"/>
    <mergeCell ref="A2:A9"/>
    <mergeCell ref="A15:A21"/>
  </mergeCells>
  <pageMargins left="0.2" right="0.22" top="0.63" bottom="0.34" header="0.19" footer="0.17"/>
  <pageSetup paperSize="5" scale="34" fitToHeight="0" orientation="landscape" r:id="rId1"/>
  <headerFooter>
    <oddHeader>&amp;C&amp;12
Disposal Fee Staff Calculations</oddHeader>
    <oddFooter>&amp;L&amp;F - &amp;A&amp;C&amp;D&amp;R&amp;P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91DC7-A02D-4C1D-8AEF-A27437025F6D}">
  <sheetPr>
    <pageSetUpPr fitToPage="1"/>
  </sheetPr>
  <dimension ref="N6:P69"/>
  <sheetViews>
    <sheetView workbookViewId="0"/>
  </sheetViews>
  <sheetFormatPr defaultColWidth="10.88671875" defaultRowHeight="14.4"/>
  <cols>
    <col min="1" max="1" width="14.5546875" style="194" customWidth="1"/>
    <col min="2" max="2" width="15.77734375" style="194" customWidth="1"/>
    <col min="3" max="4" width="13.44140625" style="194" bestFit="1" customWidth="1"/>
    <col min="5" max="10" width="11.5546875" style="194" bestFit="1" customWidth="1"/>
    <col min="11" max="11" width="13.77734375" style="194" customWidth="1"/>
    <col min="12" max="13" width="11.5546875" style="194" bestFit="1" customWidth="1"/>
    <col min="14" max="14" width="19" style="194" customWidth="1"/>
    <col min="15" max="15" width="12.109375" style="194" bestFit="1" customWidth="1"/>
    <col min="16" max="16384" width="10.88671875" style="194"/>
  </cols>
  <sheetData>
    <row r="6" spans="14:15">
      <c r="N6" s="195" t="s">
        <v>182</v>
      </c>
    </row>
    <row r="7" spans="14:15">
      <c r="N7" s="194" t="s">
        <v>183</v>
      </c>
      <c r="O7" s="196">
        <v>22120</v>
      </c>
    </row>
    <row r="9" spans="14:15">
      <c r="O9" s="199"/>
    </row>
    <row r="24" spans="14:16">
      <c r="N24" s="195" t="s">
        <v>181</v>
      </c>
    </row>
    <row r="25" spans="14:16">
      <c r="N25" s="194" t="s">
        <v>183</v>
      </c>
      <c r="O25" s="196">
        <f>19927.5</f>
        <v>19927.5</v>
      </c>
    </row>
    <row r="26" spans="14:16">
      <c r="O26" s="174"/>
    </row>
    <row r="27" spans="14:16">
      <c r="O27" s="197"/>
    </row>
    <row r="31" spans="14:16">
      <c r="P31" s="198"/>
    </row>
    <row r="66" spans="14:15">
      <c r="N66" s="195" t="s">
        <v>184</v>
      </c>
    </row>
    <row r="67" spans="14:15">
      <c r="N67" s="194" t="s">
        <v>183</v>
      </c>
      <c r="O67" s="196">
        <v>24668</v>
      </c>
    </row>
    <row r="68" spans="14:15">
      <c r="O68" s="174"/>
    </row>
    <row r="69" spans="14:15">
      <c r="O69" s="197"/>
    </row>
  </sheetData>
  <pageMargins left="0.75" right="0.75" top="1" bottom="1" header="0.5" footer="0.5"/>
  <pageSetup scale="8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2023-07-05T07:00:00+00:00</OpenedDate>
    <SignificantOrder xmlns="dc463f71-b30c-4ab2-9473-d307f9d35888">false</SignificantOrder>
    <Date1 xmlns="dc463f71-b30c-4ab2-9473-d307f9d35888">2023-07-05T07:00:00+00:00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RABANCO LTD.            </CaseCompanyNames>
    <Nickname xmlns="http://schemas.microsoft.com/sharepoint/v3" xsi:nil="true"/>
    <DocketNumber xmlns="dc463f71-b30c-4ab2-9473-d307f9d35888">230558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313996D5FD24A49B834B5467E097FB1" ma:contentTypeVersion="24" ma:contentTypeDescription="" ma:contentTypeScope="" ma:versionID="caffeeb395b314ee940a8d613f6475a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7CCDAC-5E1F-495F-8818-BFE4B069189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245CA0-8FA4-4FB0-A172-C2158CD13FA0}"/>
</file>

<file path=customXml/itemProps3.xml><?xml version="1.0" encoding="utf-8"?>
<ds:datastoreItem xmlns:ds="http://schemas.openxmlformats.org/officeDocument/2006/customXml" ds:itemID="{B67946F6-253B-40F3-ADF9-DBD760147FC0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7429f450-94b4-4416-870d-2c1407281566"/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CBAC17C2-640B-4443-A33B-0FED07138C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References</vt:lpstr>
      <vt:lpstr>Rate Impact Calcs </vt:lpstr>
      <vt:lpstr>IC Disposal (2022)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Staff Calcualtions</dc:title>
  <dc:creator>Mike Young</dc:creator>
  <cp:lastModifiedBy>Easley, Maria</cp:lastModifiedBy>
  <cp:lastPrinted>2016-12-19T19:27:45Z</cp:lastPrinted>
  <dcterms:created xsi:type="dcterms:W3CDTF">2013-10-29T22:33:54Z</dcterms:created>
  <dcterms:modified xsi:type="dcterms:W3CDTF">2023-06-21T20:25:48Z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0x0101006E56B4D1795A2E4DB2F0B01679ED314A005313996D5FD24A49B834B5467E097FB1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  <property fmtid="{D5CDD505-2E9C-101B-9397-08002B2CF9AE}" pid="5" name="_docset_NoMedatataSyncRequired">
    <vt:lpwstr>False</vt:lpwstr>
  </property>
</Properties>
</file>