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1\Q4-2021\To File\"/>
    </mc:Choice>
  </mc:AlternateContent>
  <bookViews>
    <workbookView xWindow="-360" yWindow="30" windowWidth="21075" windowHeight="8895" tabRatio="792"/>
  </bookViews>
  <sheets>
    <sheet name="BS - Summary for Comm Reports" sheetId="4" r:id="rId1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0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0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0">'BS - Summary for Comm Reports'!$A$1:$D$212</definedName>
    <definedName name="_xlnm.Print_Titles" localSheetId="0">'BS - Summary for Comm Reports'!$1:$7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0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0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C204" i="4" l="1"/>
  <c r="C206" i="4" s="1"/>
  <c r="C208" i="4" s="1"/>
  <c r="B204" i="4"/>
  <c r="B206" i="4" s="1"/>
  <c r="B208" i="4" s="1"/>
  <c r="D204" i="4"/>
  <c r="D206" i="4" s="1"/>
  <c r="D208" i="4" s="1"/>
  <c r="D198" i="4"/>
  <c r="C198" i="4"/>
  <c r="B198" i="4"/>
  <c r="D194" i="4"/>
  <c r="C194" i="4"/>
  <c r="B194" i="4"/>
  <c r="D188" i="4"/>
  <c r="D190" i="4" s="1"/>
  <c r="C188" i="4"/>
  <c r="C190" i="4" s="1"/>
  <c r="B188" i="4"/>
  <c r="B190" i="4" s="1"/>
  <c r="D171" i="4"/>
  <c r="C171" i="4"/>
  <c r="B171" i="4"/>
  <c r="C154" i="4"/>
  <c r="C156" i="4" s="1"/>
  <c r="D154" i="4"/>
  <c r="D156" i="4" s="1"/>
  <c r="B154" i="4"/>
  <c r="B156" i="4" s="1"/>
  <c r="C148" i="4"/>
  <c r="D148" i="4"/>
  <c r="B148" i="4"/>
  <c r="D143" i="4"/>
  <c r="C143" i="4"/>
  <c r="B143" i="4"/>
  <c r="D123" i="4"/>
  <c r="C123" i="4"/>
  <c r="B123" i="4"/>
  <c r="C102" i="4"/>
  <c r="D102" i="4"/>
  <c r="B102" i="4"/>
  <c r="C99" i="4"/>
  <c r="D99" i="4"/>
  <c r="B99" i="4"/>
  <c r="D93" i="4"/>
  <c r="C93" i="4"/>
  <c r="B93" i="4"/>
  <c r="D88" i="4"/>
  <c r="C88" i="4"/>
  <c r="B88" i="4"/>
  <c r="D78" i="4"/>
  <c r="B78" i="4"/>
  <c r="C78" i="4"/>
  <c r="D74" i="4"/>
  <c r="C74" i="4"/>
  <c r="B74" i="4"/>
  <c r="C63" i="4"/>
  <c r="D63" i="4"/>
  <c r="B63" i="4"/>
  <c r="C60" i="4"/>
  <c r="D60" i="4"/>
  <c r="B60" i="4"/>
  <c r="D50" i="4"/>
  <c r="D52" i="4" s="1"/>
  <c r="C50" i="4"/>
  <c r="C52" i="4" s="1"/>
  <c r="B50" i="4"/>
  <c r="B52" i="4" s="1"/>
  <c r="C40" i="4"/>
  <c r="D40" i="4"/>
  <c r="B40" i="4"/>
  <c r="C34" i="4"/>
  <c r="D34" i="4"/>
  <c r="B34" i="4"/>
  <c r="D26" i="4"/>
  <c r="C26" i="4"/>
  <c r="B26" i="4"/>
  <c r="D17" i="4"/>
  <c r="C17" i="4"/>
  <c r="B17" i="4"/>
  <c r="D42" i="4" l="1"/>
  <c r="B210" i="4"/>
  <c r="C210" i="4"/>
  <c r="C212" i="4" s="1"/>
  <c r="B104" i="4"/>
  <c r="B212" i="4"/>
  <c r="D104" i="4"/>
  <c r="D125" i="4" s="1"/>
  <c r="C42" i="4"/>
  <c r="C104" i="4"/>
  <c r="C125" i="4" s="1"/>
  <c r="C213" i="4" s="1"/>
  <c r="D210" i="4"/>
  <c r="D212" i="4" s="1"/>
  <c r="B42" i="4"/>
  <c r="B125" i="4" l="1"/>
  <c r="D213" i="4"/>
  <c r="B213" i="4"/>
</calcChain>
</file>

<file path=xl/sharedStrings.xml><?xml version="1.0" encoding="utf-8"?>
<sst xmlns="http://schemas.openxmlformats.org/spreadsheetml/2006/main" count="178" uniqueCount="176">
  <si>
    <t>*TOTAL CAPITALIZATION AND LIABILITIES</t>
  </si>
  <si>
    <t>**TOTAL CAPITALIZATION</t>
  </si>
  <si>
    <t>***REDEEMABLE SECURITIES AND LTD</t>
  </si>
  <si>
    <t>****Long-term Debt Total</t>
  </si>
  <si>
    <t>Long-term Debt</t>
  </si>
  <si>
    <t>226 Unamort.Disct. on Long-term Debt-Debit</t>
  </si>
  <si>
    <t>221 Bonds</t>
  </si>
  <si>
    <t>221 Junior Subordinated Debt</t>
  </si>
  <si>
    <t>****Long-term Debt</t>
  </si>
  <si>
    <t>****Corporation Obligated, Mand Redeem</t>
  </si>
  <si>
    <t>Preferred Stock Subscribed</t>
  </si>
  <si>
    <t>****Corporation Obligated, Mand Redeemable</t>
  </si>
  <si>
    <t>****Total Preferred Stock - Mand Redeem</t>
  </si>
  <si>
    <t>****Preferred Stock - Manditorily Redeemable Capital</t>
  </si>
  <si>
    <t>***REDEEMABLE SECURITIES AND LONG-TERM DEBT</t>
  </si>
  <si>
    <t>***TOTAL SHAREHOLDER'S EQUITY</t>
  </si>
  <si>
    <t>****Total Common Equity</t>
  </si>
  <si>
    <t>439 Adjustments to Retained Earnings</t>
  </si>
  <si>
    <t>438 Dividends Declared - Common Stock</t>
  </si>
  <si>
    <t>433 Balance Transferred from Income</t>
  </si>
  <si>
    <t>219 Other Comprehensive Income</t>
  </si>
  <si>
    <t>216.1 Unappr.Undistrib.Subsidiary Earnings</t>
  </si>
  <si>
    <t>216 Unappropriated Retained Earnings</t>
  </si>
  <si>
    <t>215 Appropriated Retained Earnings</t>
  </si>
  <si>
    <t>214 Capital Stock Expense</t>
  </si>
  <si>
    <t>211 Miscellaneous Paid-in Capital</t>
  </si>
  <si>
    <t>207 Premium on Capital Stock</t>
  </si>
  <si>
    <t>201 Common Stock Issued</t>
  </si>
  <si>
    <t>****Common Equity</t>
  </si>
  <si>
    <t>***SHAREHOLDER'S EQUITY</t>
  </si>
  <si>
    <t>**CAPITALIZATION</t>
  </si>
  <si>
    <t>**TOTAL OTHER DEFERRED CREDITS</t>
  </si>
  <si>
    <t>257 Unamortized Gain on Reacquired Debt</t>
  </si>
  <si>
    <t>256 Def. Gains from Dispos.of Utility Plt</t>
  </si>
  <si>
    <t>254 Other Regulatory Liabilities</t>
  </si>
  <si>
    <t>253 Other Deferred Credits</t>
  </si>
  <si>
    <t>252 Customer Advances for Construction</t>
  </si>
  <si>
    <t>230 Asset Retirement Obligations (FAS 143)</t>
  </si>
  <si>
    <t>229  Accum Provision for Rate Refunds</t>
  </si>
  <si>
    <t>228.4 Accum. Misc.Operating Provisions</t>
  </si>
  <si>
    <t>228.3 Pension &amp; Post Retirement Liabilities</t>
  </si>
  <si>
    <t>228.2 Accum. Prov.for Injuries and Damages</t>
  </si>
  <si>
    <t>Total Unrealized Loss on Derivatives -LT</t>
  </si>
  <si>
    <t>Subtotal 227 Oblig Under Cap Lease - Noncurr</t>
  </si>
  <si>
    <t>**OTHER DEFERRED CREDITS</t>
  </si>
  <si>
    <t>**TOTAL DEFERRED TAXES</t>
  </si>
  <si>
    <t>***Total Deferred Income Tax</t>
  </si>
  <si>
    <t>283 Accum.Deferred Income Taxes - Other</t>
  </si>
  <si>
    <t>282 Accum. Def. Income Taxes - Other Prop.</t>
  </si>
  <si>
    <t>255 Accum.Deferred Investment Tax Credits</t>
  </si>
  <si>
    <t>***Deferred Income Tax</t>
  </si>
  <si>
    <t>***Total Reg.Liab.for Def.Income Tax</t>
  </si>
  <si>
    <t>***Reg. Liability for Def.Income Tax</t>
  </si>
  <si>
    <t>**DEFERRED TAXES</t>
  </si>
  <si>
    <t>**TOTAL CURRENT LIABILITIES</t>
  </si>
  <si>
    <t>243 Obligations Under Cap.Leases - Current</t>
  </si>
  <si>
    <t>242 Misc. Current and Accrued Liabilities</t>
  </si>
  <si>
    <t>241 Tax Collections Payable</t>
  </si>
  <si>
    <t>238 Dividends Declared</t>
  </si>
  <si>
    <t>237 Interest Accrued</t>
  </si>
  <si>
    <t>236 Taxes Accrued</t>
  </si>
  <si>
    <t>235 Customer Deposits</t>
  </si>
  <si>
    <t>234 Accounts Payable to Asscted Companies</t>
  </si>
  <si>
    <t>233 Notes Payable to Associated Companies</t>
  </si>
  <si>
    <t>232 Accounts Payable</t>
  </si>
  <si>
    <t>231 Notes Payable</t>
  </si>
  <si>
    <t>245 FAS 133 Unrealized Loss ST</t>
  </si>
  <si>
    <t>244 FAS 133 Opt Unrealized Loss ST</t>
  </si>
  <si>
    <t>230 Asset Retirement Obligations</t>
  </si>
  <si>
    <t>**CURRENT LIABILITIES</t>
  </si>
  <si>
    <t>*CAPITALIZATION AND LIABILITIES</t>
  </si>
  <si>
    <t>*TOTAL ASSETS</t>
  </si>
  <si>
    <t>**TOTAL LONG-TERM ASSETS</t>
  </si>
  <si>
    <t>189 Unamortized Loss on Reacquired Debt</t>
  </si>
  <si>
    <t>187 Def.Losses from Dispos.of Utility Plant</t>
  </si>
  <si>
    <t>186 Miscellaneous Deferred Debits</t>
  </si>
  <si>
    <t>184 Clearing Accounts</t>
  </si>
  <si>
    <t>183 Prelm. Survey and Investigation Charges</t>
  </si>
  <si>
    <t>182.3 Other Regulatory Assets</t>
  </si>
  <si>
    <t>Subtotal WUTC AFUDC</t>
  </si>
  <si>
    <t>182.2 Unrecovered Plant &amp; Reg Study Costs</t>
  </si>
  <si>
    <t>182.1 Extraordinary Property Losses</t>
  </si>
  <si>
    <t>181 Unamortized Debt Expense</t>
  </si>
  <si>
    <t>176 Invest in Derivative Instrumnts-Gain LT</t>
  </si>
  <si>
    <t>175 Invest in Derivative Instrumnts -Opt LT</t>
  </si>
  <si>
    <t>165.9 Long-Term Prepaid</t>
  </si>
  <si>
    <t>165.8 Long-Term Prepaid Contra</t>
  </si>
  <si>
    <t>165 Long-Term Prepaid</t>
  </si>
  <si>
    <t>128 Qualified Pension Plan Funded Status</t>
  </si>
  <si>
    <t>**LONG-TERM ASSETS</t>
  </si>
  <si>
    <t>**TOTAL CURRENT ASSETS</t>
  </si>
  <si>
    <t>Total Current Deferred Taxes</t>
  </si>
  <si>
    <t>Current Deferred Taxes</t>
  </si>
  <si>
    <t>***Total Prepayments &amp; Othr.Currt.Assets</t>
  </si>
  <si>
    <t>174 Misc.Current and Accrued Assets</t>
  </si>
  <si>
    <t>165 Prepayments</t>
  </si>
  <si>
    <t>***Prepayments and Other Current Assets</t>
  </si>
  <si>
    <t>***Unrealized Gain on Derivatives (ST)</t>
  </si>
  <si>
    <t>176 Invest in Derivative Instrumnts-Gain ST</t>
  </si>
  <si>
    <t>175 Invest in Derivative Instrumnts -Opt ST</t>
  </si>
  <si>
    <t>***Unrealized Gain-Derivative Instrumnts (ST)</t>
  </si>
  <si>
    <t>***Total Materials and Supplies</t>
  </si>
  <si>
    <t>164.2 Liquefied Natural Gas Stored</t>
  </si>
  <si>
    <t>164.1 Gas Stored - Current</t>
  </si>
  <si>
    <t>163 Stores Expense Undistributed</t>
  </si>
  <si>
    <t>158.1 Carbon Allowances</t>
  </si>
  <si>
    <t>156 Other Materials and Supplies</t>
  </si>
  <si>
    <t>154 Plant Materials and Operating Supplies</t>
  </si>
  <si>
    <t>151 Fuel Stock</t>
  </si>
  <si>
    <t>***Materials and Supplies</t>
  </si>
  <si>
    <t>***Less: Allowance for Doubtful Accounts</t>
  </si>
  <si>
    <t>144 - Accumulated provision for uncollectible account credit</t>
  </si>
  <si>
    <t>***Allowance for Doubtful Accounts</t>
  </si>
  <si>
    <t>***Total Accounts Receivable</t>
  </si>
  <si>
    <t>191 Unrecovered Purchased Gas Costs</t>
  </si>
  <si>
    <t>185 Temporary Facilities</t>
  </si>
  <si>
    <t>173 Accrued Utility Revenues</t>
  </si>
  <si>
    <t>171 Interest and Dividends Receivable</t>
  </si>
  <si>
    <t>146 Accounts Receiv.from Assoc. Companies</t>
  </si>
  <si>
    <t>143 Other Accounts Receivable</t>
  </si>
  <si>
    <t>142 Customer Accounts Receivable</t>
  </si>
  <si>
    <t>141 Notes Receivable</t>
  </si>
  <si>
    <t>***Accounts Receivable</t>
  </si>
  <si>
    <t>***Total Restricted Cash</t>
  </si>
  <si>
    <t>***Restricted Cash</t>
  </si>
  <si>
    <t>***Total Cash</t>
  </si>
  <si>
    <t>136 Temporary Cash Investments</t>
  </si>
  <si>
    <t>135 Working Funds</t>
  </si>
  <si>
    <t>134 Other Special Deposits</t>
  </si>
  <si>
    <t>131 Cash</t>
  </si>
  <si>
    <t>***Cash</t>
  </si>
  <si>
    <t>**CURRENT ASSETS</t>
  </si>
  <si>
    <t>**TOTAL OTHER PROPERTY AND INVESTMENT</t>
  </si>
  <si>
    <t>***Total Other Investments</t>
  </si>
  <si>
    <t>124 Other Investments</t>
  </si>
  <si>
    <t>123.1 Investment in Subsidiary Companies</t>
  </si>
  <si>
    <t>122 Accm.Prov.for Depr.&amp; Amort.Non-utilty P</t>
  </si>
  <si>
    <t>121 Nonutility Property</t>
  </si>
  <si>
    <t>***Other Investments</t>
  </si>
  <si>
    <t>**OTHER PROPERTY AND INVESTMENTS</t>
  </si>
  <si>
    <t>**NET UTILITY PLANT</t>
  </si>
  <si>
    <t>Less:  Accumulated Depr and Amortizat</t>
  </si>
  <si>
    <t>115 Accm.Prv.for Amort.of Plant Acquis.Adj.</t>
  </si>
  <si>
    <t>111 Accumulated Provision for Amortization</t>
  </si>
  <si>
    <t>108 Accumulated Provision for Depreciation</t>
  </si>
  <si>
    <t>***Accumulated Depreciation and Amortization</t>
  </si>
  <si>
    <t>Total Common Plant</t>
  </si>
  <si>
    <t>107 Construction Work in Progress - Common</t>
  </si>
  <si>
    <t>106 Comp Construction Not Classfd. - Common</t>
  </si>
  <si>
    <t>105 Common Plant Held for Future Use</t>
  </si>
  <si>
    <t>101.1 - Property under capital leases</t>
  </si>
  <si>
    <t>101 Plant in Service - Common</t>
  </si>
  <si>
    <t>***Common Plant</t>
  </si>
  <si>
    <t>Total Gas Plant</t>
  </si>
  <si>
    <t>117.3 Gas Strd.in Resvr.&amp; Pipln.-Noncurr.</t>
  </si>
  <si>
    <t>107 Construction Work in Progress - Gas</t>
  </si>
  <si>
    <t>106 Comp. Construction Not Classfd.- Gas</t>
  </si>
  <si>
    <t>105 Gas Plant Held for Future Use</t>
  </si>
  <si>
    <t>101 Gas Plant in Service</t>
  </si>
  <si>
    <t>***Gas Plant</t>
  </si>
  <si>
    <t>Total Electric Plant</t>
  </si>
  <si>
    <t>114 Electric Plant Acquisition Adjustments</t>
  </si>
  <si>
    <t>107 Construction Work in Prog. - Electric</t>
  </si>
  <si>
    <t>106 Comp.Construction Not Classfd.-Electric</t>
  </si>
  <si>
    <t>105 Electric Plant Held for Future Use</t>
  </si>
  <si>
    <t>102 Electric Plant Purchased or Sold</t>
  </si>
  <si>
    <t>101 Electric Plant in Service</t>
  </si>
  <si>
    <t>***Electric Plant</t>
  </si>
  <si>
    <t>**UTILITY PLANT</t>
  </si>
  <si>
    <t>*ASSETS</t>
  </si>
  <si>
    <t>FERC Account and Description</t>
  </si>
  <si>
    <t>117.1 Gas Stored - Base Gas</t>
  </si>
  <si>
    <t>215.1 Appropriated Retained Earnings Amort Reserve</t>
  </si>
  <si>
    <t>PUGET SOUND ENERGY</t>
  </si>
  <si>
    <t>BALANCE SHEET</t>
  </si>
  <si>
    <t>As of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</si>
</sst>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(&quot;$&quot;* #,##0_);_(&quot;$&quot;* \(#,##0\);_(&quot;$&quot;* &quot;-&quot;??_);_(@_)"/>
    <numFmt numFmtId="169" formatCode="[$-409]mmmm\-yy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2" xfId="0" applyFont="1" applyBorder="1"/>
    <xf numFmtId="164" fontId="3" fillId="0" borderId="0" xfId="0" applyNumberFormat="1" applyFont="1" applyAlignment="1">
      <alignment horizontal="left"/>
    </xf>
    <xf numFmtId="0" fontId="4" fillId="0" borderId="0" xfId="0" applyFont="1"/>
    <xf numFmtId="165" fontId="0" fillId="0" borderId="0" xfId="0" applyNumberFormat="1"/>
    <xf numFmtId="0" fontId="3" fillId="0" borderId="0" xfId="0" applyFont="1"/>
    <xf numFmtId="165" fontId="1" fillId="0" borderId="0" xfId="0" applyNumberFormat="1" applyFont="1"/>
    <xf numFmtId="165" fontId="1" fillId="0" borderId="2" xfId="0" applyNumberFormat="1" applyFont="1" applyBorder="1"/>
    <xf numFmtId="43" fontId="5" fillId="0" borderId="0" xfId="0" applyNumberFormat="1" applyFont="1"/>
    <xf numFmtId="43" fontId="1" fillId="0" borderId="0" xfId="0" applyNumberFormat="1" applyFont="1"/>
    <xf numFmtId="43" fontId="1" fillId="0" borderId="2" xfId="0" applyNumberFormat="1" applyFont="1" applyBorder="1"/>
    <xf numFmtId="166" fontId="1" fillId="0" borderId="3" xfId="0" applyNumberFormat="1" applyFont="1" applyBorder="1"/>
    <xf numFmtId="165" fontId="5" fillId="0" borderId="0" xfId="0" applyNumberFormat="1" applyFont="1"/>
    <xf numFmtId="166" fontId="1" fillId="0" borderId="0" xfId="0" applyNumberFormat="1" applyFont="1"/>
    <xf numFmtId="164" fontId="1" fillId="0" borderId="0" xfId="0" applyNumberFormat="1" applyFont="1" applyFill="1" applyAlignment="1">
      <alignment horizontal="left"/>
    </xf>
    <xf numFmtId="164" fontId="1" fillId="0" borderId="1" xfId="0" applyNumberFormat="1" applyFont="1" applyFill="1" applyBorder="1" applyAlignment="1">
      <alignment horizontal="left"/>
    </xf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17" fontId="0" fillId="0" borderId="0" xfId="0" applyNumberFormat="1"/>
    <xf numFmtId="0" fontId="6" fillId="0" borderId="0" xfId="0" applyFont="1"/>
    <xf numFmtId="0" fontId="1" fillId="0" borderId="0" xfId="0" applyFont="1"/>
    <xf numFmtId="169" fontId="2" fillId="0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FF00"/>
      <color rgb="FFFF99CC"/>
      <color rgb="FF82F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3"/>
  <sheetViews>
    <sheetView tabSelected="1" zoomScale="90" zoomScaleNormal="90" workbookViewId="0">
      <pane ySplit="6" topLeftCell="A199" activePane="bottomLeft" state="frozen"/>
      <selection pane="bottomLeft" activeCell="A230" sqref="A230"/>
    </sheetView>
  </sheetViews>
  <sheetFormatPr defaultRowHeight="15" x14ac:dyDescent="0.25"/>
  <cols>
    <col min="1" max="1" width="53" style="3" customWidth="1"/>
    <col min="2" max="4" width="21.7109375" style="5" customWidth="1"/>
    <col min="5" max="5" width="13.5703125" style="16" bestFit="1" customWidth="1"/>
    <col min="6" max="16384" width="9.140625" style="16"/>
  </cols>
  <sheetData>
    <row r="1" spans="1:5" ht="15.75" customHeight="1" x14ac:dyDescent="0.25">
      <c r="A1" s="20"/>
      <c r="B1" s="21"/>
      <c r="C1" s="21"/>
      <c r="D1" s="21"/>
    </row>
    <row r="2" spans="1:5" ht="23.25" customHeight="1" x14ac:dyDescent="0.25">
      <c r="A2" s="17" t="s">
        <v>173</v>
      </c>
      <c r="B2" s="17"/>
      <c r="C2" s="17"/>
      <c r="D2" s="17"/>
    </row>
    <row r="3" spans="1:5" ht="15.75" customHeight="1" x14ac:dyDescent="0.25">
      <c r="A3" s="18" t="s">
        <v>174</v>
      </c>
      <c r="B3" s="18"/>
      <c r="C3" s="18"/>
      <c r="D3" s="18"/>
    </row>
    <row r="4" spans="1:5" ht="20.25" customHeight="1" x14ac:dyDescent="0.25">
      <c r="A4" s="18" t="s">
        <v>175</v>
      </c>
      <c r="B4" s="18"/>
      <c r="C4" s="18"/>
      <c r="D4" s="18"/>
    </row>
    <row r="5" spans="1:5" x14ac:dyDescent="0.25">
      <c r="A5" s="20"/>
      <c r="B5" s="21"/>
      <c r="C5" s="21"/>
      <c r="D5" s="21"/>
    </row>
    <row r="6" spans="1:5" x14ac:dyDescent="0.25">
      <c r="A6" s="1" t="s">
        <v>170</v>
      </c>
      <c r="B6" s="22">
        <v>44470</v>
      </c>
      <c r="C6" s="22">
        <v>44501</v>
      </c>
      <c r="D6" s="22">
        <v>44531</v>
      </c>
    </row>
    <row r="7" spans="1:5" x14ac:dyDescent="0.25">
      <c r="E7" s="19"/>
    </row>
    <row r="8" spans="1:5" x14ac:dyDescent="0.25">
      <c r="A8" s="2" t="s">
        <v>169</v>
      </c>
    </row>
    <row r="9" spans="1:5" x14ac:dyDescent="0.25">
      <c r="A9" s="2" t="s">
        <v>168</v>
      </c>
    </row>
    <row r="10" spans="1:5" x14ac:dyDescent="0.25">
      <c r="A10" s="2" t="s">
        <v>167</v>
      </c>
    </row>
    <row r="11" spans="1:5" x14ac:dyDescent="0.25">
      <c r="A11" s="2" t="s">
        <v>166</v>
      </c>
      <c r="B11" s="13">
        <v>10619530464.690001</v>
      </c>
      <c r="C11" s="13">
        <v>10627160785.17</v>
      </c>
      <c r="D11" s="13">
        <v>10684272090.550001</v>
      </c>
      <c r="E11" s="4"/>
    </row>
    <row r="12" spans="1:5" x14ac:dyDescent="0.25">
      <c r="A12" s="2" t="s">
        <v>165</v>
      </c>
      <c r="B12" s="6">
        <v>0</v>
      </c>
      <c r="C12" s="6">
        <v>0</v>
      </c>
      <c r="D12" s="6">
        <v>0</v>
      </c>
    </row>
    <row r="13" spans="1:5" x14ac:dyDescent="0.25">
      <c r="A13" s="2" t="s">
        <v>164</v>
      </c>
      <c r="B13" s="6">
        <v>38797049.359999999</v>
      </c>
      <c r="C13" s="6">
        <v>38797656.710000001</v>
      </c>
      <c r="D13" s="6">
        <v>38798123.880000003</v>
      </c>
    </row>
    <row r="14" spans="1:5" x14ac:dyDescent="0.25">
      <c r="A14" s="2" t="s">
        <v>163</v>
      </c>
      <c r="B14" s="6">
        <v>164731213.21000001</v>
      </c>
      <c r="C14" s="6">
        <v>210364579.56999999</v>
      </c>
      <c r="D14" s="6">
        <v>207606428</v>
      </c>
    </row>
    <row r="15" spans="1:5" x14ac:dyDescent="0.25">
      <c r="A15" s="2" t="s">
        <v>162</v>
      </c>
      <c r="B15" s="6">
        <v>504332769.87</v>
      </c>
      <c r="C15" s="6">
        <v>528150985.98000002</v>
      </c>
      <c r="D15" s="6">
        <v>507465388.19999999</v>
      </c>
    </row>
    <row r="16" spans="1:5" x14ac:dyDescent="0.25">
      <c r="A16" s="2" t="s">
        <v>161</v>
      </c>
      <c r="B16" s="7">
        <v>282791674.87</v>
      </c>
      <c r="C16" s="7">
        <v>282791674.87</v>
      </c>
      <c r="D16" s="7">
        <v>282791674.87</v>
      </c>
    </row>
    <row r="17" spans="1:5" x14ac:dyDescent="0.25">
      <c r="A17" s="2" t="s">
        <v>160</v>
      </c>
      <c r="B17" s="6">
        <f>SUM(B11:B16)</f>
        <v>11610183172.000002</v>
      </c>
      <c r="C17" s="6">
        <f>SUM(C11:C16)</f>
        <v>11687265682.299999</v>
      </c>
      <c r="D17" s="6">
        <f>SUM(D11:D16)</f>
        <v>11720933705.500002</v>
      </c>
      <c r="E17" s="4"/>
    </row>
    <row r="18" spans="1:5" x14ac:dyDescent="0.25">
      <c r="A18" s="2"/>
      <c r="B18" s="8"/>
      <c r="C18" s="8"/>
      <c r="D18" s="8"/>
    </row>
    <row r="19" spans="1:5" x14ac:dyDescent="0.25">
      <c r="A19" s="14" t="s">
        <v>159</v>
      </c>
      <c r="B19" s="9"/>
      <c r="C19" s="9"/>
      <c r="D19" s="9"/>
    </row>
    <row r="20" spans="1:5" x14ac:dyDescent="0.25">
      <c r="A20" s="14" t="s">
        <v>158</v>
      </c>
      <c r="B20" s="6">
        <v>4557153644.0699997</v>
      </c>
      <c r="C20" s="6">
        <v>4570854258.9799995</v>
      </c>
      <c r="D20" s="6">
        <v>4646320880.54</v>
      </c>
    </row>
    <row r="21" spans="1:5" x14ac:dyDescent="0.25">
      <c r="A21" s="14" t="s">
        <v>157</v>
      </c>
      <c r="B21" s="6">
        <v>7374233.6200000001</v>
      </c>
      <c r="C21" s="6">
        <v>7374233.6200000001</v>
      </c>
      <c r="D21" s="6">
        <v>7374233.6200000001</v>
      </c>
    </row>
    <row r="22" spans="1:5" x14ac:dyDescent="0.25">
      <c r="A22" s="14" t="s">
        <v>156</v>
      </c>
      <c r="B22" s="6">
        <v>130234000.98999999</v>
      </c>
      <c r="C22" s="6">
        <v>129545580.59999999</v>
      </c>
      <c r="D22" s="6">
        <v>82986885.659999996</v>
      </c>
    </row>
    <row r="23" spans="1:5" x14ac:dyDescent="0.25">
      <c r="A23" s="14" t="s">
        <v>155</v>
      </c>
      <c r="B23" s="6">
        <v>308818031.62</v>
      </c>
      <c r="C23" s="6">
        <v>312154904.38</v>
      </c>
      <c r="D23" s="6">
        <v>309285115.41000003</v>
      </c>
    </row>
    <row r="24" spans="1:5" x14ac:dyDescent="0.25">
      <c r="A24" s="14" t="s">
        <v>171</v>
      </c>
      <c r="B24" s="6">
        <v>8654564.4700000007</v>
      </c>
      <c r="C24" s="6">
        <v>8654564.4700000007</v>
      </c>
      <c r="D24" s="6">
        <v>8654564.4700000007</v>
      </c>
    </row>
    <row r="25" spans="1:5" ht="15.75" thickBot="1" x14ac:dyDescent="0.3">
      <c r="A25" s="15" t="s">
        <v>154</v>
      </c>
      <c r="B25" s="7">
        <v>0</v>
      </c>
      <c r="C25" s="7">
        <v>0</v>
      </c>
      <c r="D25" s="7">
        <v>0</v>
      </c>
    </row>
    <row r="26" spans="1:5" x14ac:dyDescent="0.25">
      <c r="A26" s="2" t="s">
        <v>153</v>
      </c>
      <c r="B26" s="6">
        <f>SUM(B20:B25)</f>
        <v>5012234474.7699995</v>
      </c>
      <c r="C26" s="6">
        <f>SUM(C20:C25)</f>
        <v>5028583542.0500002</v>
      </c>
      <c r="D26" s="6">
        <f>SUM(D20:D25)</f>
        <v>5054621679.6999998</v>
      </c>
      <c r="E26" s="4"/>
    </row>
    <row r="27" spans="1:5" x14ac:dyDescent="0.25">
      <c r="A27" s="2"/>
      <c r="B27" s="8"/>
      <c r="C27" s="8"/>
      <c r="D27" s="8"/>
    </row>
    <row r="28" spans="1:5" x14ac:dyDescent="0.25">
      <c r="A28" s="2" t="s">
        <v>152</v>
      </c>
      <c r="B28" s="9"/>
      <c r="C28" s="9"/>
      <c r="D28" s="9"/>
    </row>
    <row r="29" spans="1:5" x14ac:dyDescent="0.25">
      <c r="A29" s="2" t="s">
        <v>151</v>
      </c>
      <c r="B29" s="6">
        <v>978627837.30999994</v>
      </c>
      <c r="C29" s="6">
        <v>975424518.28999996</v>
      </c>
      <c r="D29" s="6">
        <v>1038564049.92</v>
      </c>
    </row>
    <row r="30" spans="1:5" x14ac:dyDescent="0.25">
      <c r="A30" s="2" t="s">
        <v>150</v>
      </c>
      <c r="B30" s="6">
        <v>463103.65</v>
      </c>
      <c r="C30" s="6">
        <v>61505555.630000003</v>
      </c>
      <c r="D30" s="6">
        <v>61226575.270000003</v>
      </c>
    </row>
    <row r="31" spans="1:5" x14ac:dyDescent="0.25">
      <c r="A31" s="2" t="s">
        <v>149</v>
      </c>
      <c r="B31" s="6">
        <v>0</v>
      </c>
      <c r="C31" s="6">
        <v>0</v>
      </c>
      <c r="D31" s="6">
        <v>0</v>
      </c>
    </row>
    <row r="32" spans="1:5" x14ac:dyDescent="0.25">
      <c r="A32" s="2" t="s">
        <v>148</v>
      </c>
      <c r="B32" s="6">
        <v>29654417.18</v>
      </c>
      <c r="C32" s="6">
        <v>27061574.629999999</v>
      </c>
      <c r="D32" s="6">
        <v>24353375.510000002</v>
      </c>
    </row>
    <row r="33" spans="1:5" x14ac:dyDescent="0.25">
      <c r="A33" s="2" t="s">
        <v>147</v>
      </c>
      <c r="B33" s="7">
        <v>92034900.090000004</v>
      </c>
      <c r="C33" s="7">
        <v>95460605.739999995</v>
      </c>
      <c r="D33" s="7">
        <v>53453492.070000008</v>
      </c>
    </row>
    <row r="34" spans="1:5" x14ac:dyDescent="0.25">
      <c r="A34" s="2" t="s">
        <v>146</v>
      </c>
      <c r="B34" s="6">
        <f>SUM(B29:B33)</f>
        <v>1100780258.2299998</v>
      </c>
      <c r="C34" s="6">
        <f>SUM(C29:C33)</f>
        <v>1159452254.29</v>
      </c>
      <c r="D34" s="6">
        <f>SUM(D29:D33)</f>
        <v>1177597492.77</v>
      </c>
      <c r="E34" s="4"/>
    </row>
    <row r="35" spans="1:5" x14ac:dyDescent="0.25">
      <c r="A35" s="2"/>
      <c r="B35" s="8"/>
      <c r="C35" s="8"/>
      <c r="D35" s="8"/>
    </row>
    <row r="36" spans="1:5" x14ac:dyDescent="0.25">
      <c r="A36" s="2" t="s">
        <v>145</v>
      </c>
      <c r="B36" s="9"/>
      <c r="C36" s="9"/>
      <c r="D36" s="9"/>
    </row>
    <row r="37" spans="1:5" x14ac:dyDescent="0.25">
      <c r="A37" s="2" t="s">
        <v>144</v>
      </c>
      <c r="B37" s="6">
        <v>-6413713009.2199993</v>
      </c>
      <c r="C37" s="6">
        <v>-6442409769.6499996</v>
      </c>
      <c r="D37" s="6">
        <v>-6467236043.2299995</v>
      </c>
    </row>
    <row r="38" spans="1:5" x14ac:dyDescent="0.25">
      <c r="A38" s="2" t="s">
        <v>143</v>
      </c>
      <c r="B38" s="6">
        <v>-423625821.99000001</v>
      </c>
      <c r="C38" s="6">
        <v>-426988851.28000003</v>
      </c>
      <c r="D38" s="6">
        <v>-437756577.03000003</v>
      </c>
    </row>
    <row r="39" spans="1:5" x14ac:dyDescent="0.25">
      <c r="A39" s="2" t="s">
        <v>142</v>
      </c>
      <c r="B39" s="7">
        <v>-161921682.28999999</v>
      </c>
      <c r="C39" s="7">
        <v>-162622881.72</v>
      </c>
      <c r="D39" s="7">
        <v>-163324081.15000001</v>
      </c>
    </row>
    <row r="40" spans="1:5" x14ac:dyDescent="0.25">
      <c r="A40" s="2" t="s">
        <v>141</v>
      </c>
      <c r="B40" s="6">
        <f>SUM(B37:B39)</f>
        <v>-6999260513.499999</v>
      </c>
      <c r="C40" s="6">
        <f>SUM(C37:C39)</f>
        <v>-7032021502.6499996</v>
      </c>
      <c r="D40" s="6">
        <f>SUM(D37:D39)</f>
        <v>-7068316701.4099989</v>
      </c>
      <c r="E40" s="4"/>
    </row>
    <row r="41" spans="1:5" x14ac:dyDescent="0.25">
      <c r="A41" s="2"/>
      <c r="B41" s="8"/>
      <c r="C41" s="8"/>
      <c r="D41" s="8"/>
    </row>
    <row r="42" spans="1:5" x14ac:dyDescent="0.25">
      <c r="A42" s="2" t="s">
        <v>140</v>
      </c>
      <c r="B42" s="6">
        <f>SUM(B40,B34,B26,B17)</f>
        <v>10723937391.500002</v>
      </c>
      <c r="C42" s="6">
        <f>SUM(C40,C34,C26,C17)</f>
        <v>10843279975.99</v>
      </c>
      <c r="D42" s="6">
        <f>SUM(D40,D34,D26,D17)</f>
        <v>10884836176.560001</v>
      </c>
      <c r="E42" s="4"/>
    </row>
    <row r="43" spans="1:5" x14ac:dyDescent="0.25">
      <c r="A43" s="2"/>
      <c r="B43" s="8"/>
      <c r="C43" s="8"/>
      <c r="D43" s="8"/>
    </row>
    <row r="44" spans="1:5" x14ac:dyDescent="0.25">
      <c r="A44" s="2" t="s">
        <v>139</v>
      </c>
      <c r="B44" s="9"/>
      <c r="C44" s="9"/>
      <c r="D44" s="9"/>
    </row>
    <row r="45" spans="1:5" x14ac:dyDescent="0.25">
      <c r="A45" s="2" t="s">
        <v>138</v>
      </c>
      <c r="B45" s="9"/>
      <c r="C45" s="9"/>
      <c r="D45" s="9"/>
    </row>
    <row r="46" spans="1:5" x14ac:dyDescent="0.25">
      <c r="A46" s="2" t="s">
        <v>137</v>
      </c>
      <c r="B46" s="6">
        <v>3641392.25</v>
      </c>
      <c r="C46" s="6">
        <v>3640999.6</v>
      </c>
      <c r="D46" s="6">
        <v>3640999.6</v>
      </c>
    </row>
    <row r="47" spans="1:5" x14ac:dyDescent="0.25">
      <c r="A47" s="2" t="s">
        <v>136</v>
      </c>
      <c r="B47" s="6">
        <v>-24654.59</v>
      </c>
      <c r="C47" s="6">
        <v>-24654.59</v>
      </c>
      <c r="D47" s="6">
        <v>-24654.59</v>
      </c>
    </row>
    <row r="48" spans="1:5" x14ac:dyDescent="0.25">
      <c r="A48" s="2" t="s">
        <v>135</v>
      </c>
      <c r="B48" s="6">
        <v>38417074.880000003</v>
      </c>
      <c r="C48" s="6">
        <v>38417074.880000003</v>
      </c>
      <c r="D48" s="6">
        <v>38311819.579999998</v>
      </c>
    </row>
    <row r="49" spans="1:5" x14ac:dyDescent="0.25">
      <c r="A49" s="2" t="s">
        <v>134</v>
      </c>
      <c r="B49" s="7">
        <v>53128276.880000003</v>
      </c>
      <c r="C49" s="7">
        <v>53151317.479999997</v>
      </c>
      <c r="D49" s="7">
        <v>53233594.32</v>
      </c>
    </row>
    <row r="50" spans="1:5" x14ac:dyDescent="0.25">
      <c r="A50" s="2" t="s">
        <v>133</v>
      </c>
      <c r="B50" s="6">
        <f>SUM(B46:B49)</f>
        <v>95162089.420000017</v>
      </c>
      <c r="C50" s="6">
        <f>SUM(C46:C49)</f>
        <v>95184737.370000005</v>
      </c>
      <c r="D50" s="6">
        <f>SUM(D46:D49)</f>
        <v>95161758.909999996</v>
      </c>
      <c r="E50" s="4"/>
    </row>
    <row r="51" spans="1:5" x14ac:dyDescent="0.25">
      <c r="A51" s="2"/>
      <c r="B51" s="8"/>
      <c r="C51" s="8"/>
      <c r="D51" s="8"/>
    </row>
    <row r="52" spans="1:5" x14ac:dyDescent="0.25">
      <c r="A52" s="2" t="s">
        <v>132</v>
      </c>
      <c r="B52" s="6">
        <f>B50</f>
        <v>95162089.420000017</v>
      </c>
      <c r="C52" s="6">
        <f>C50</f>
        <v>95184737.370000005</v>
      </c>
      <c r="D52" s="6">
        <f>D50</f>
        <v>95161758.909999996</v>
      </c>
      <c r="E52" s="4"/>
    </row>
    <row r="53" spans="1:5" x14ac:dyDescent="0.25">
      <c r="A53" s="2"/>
      <c r="B53" s="8"/>
      <c r="C53" s="8"/>
      <c r="D53" s="8"/>
    </row>
    <row r="54" spans="1:5" x14ac:dyDescent="0.25">
      <c r="A54" s="2" t="s">
        <v>131</v>
      </c>
      <c r="B54" s="9"/>
      <c r="C54" s="9"/>
      <c r="D54" s="9"/>
    </row>
    <row r="55" spans="1:5" x14ac:dyDescent="0.25">
      <c r="A55" s="2" t="s">
        <v>130</v>
      </c>
      <c r="B55" s="9"/>
      <c r="C55" s="9"/>
      <c r="D55" s="9"/>
    </row>
    <row r="56" spans="1:5" x14ac:dyDescent="0.25">
      <c r="A56" s="2" t="s">
        <v>129</v>
      </c>
      <c r="B56" s="6">
        <v>33110248.68</v>
      </c>
      <c r="C56" s="6">
        <v>37471727.060000002</v>
      </c>
      <c r="D56" s="6">
        <v>31760948.649999999</v>
      </c>
    </row>
    <row r="57" spans="1:5" x14ac:dyDescent="0.25">
      <c r="A57" s="2" t="s">
        <v>128</v>
      </c>
      <c r="B57" s="6">
        <v>-1829949.42</v>
      </c>
      <c r="C57" s="6">
        <v>12069786.58</v>
      </c>
      <c r="D57" s="6">
        <v>41080450.259999998</v>
      </c>
    </row>
    <row r="58" spans="1:5" x14ac:dyDescent="0.25">
      <c r="A58" s="2" t="s">
        <v>127</v>
      </c>
      <c r="B58" s="6">
        <v>3929252.25</v>
      </c>
      <c r="C58" s="6">
        <v>4755810.29</v>
      </c>
      <c r="D58" s="6">
        <v>5124797.4800000004</v>
      </c>
    </row>
    <row r="59" spans="1:5" x14ac:dyDescent="0.25">
      <c r="A59" s="2" t="s">
        <v>126</v>
      </c>
      <c r="B59" s="7">
        <v>0</v>
      </c>
      <c r="C59" s="7">
        <v>0</v>
      </c>
      <c r="D59" s="7">
        <v>0</v>
      </c>
    </row>
    <row r="60" spans="1:5" x14ac:dyDescent="0.25">
      <c r="A60" s="2" t="s">
        <v>125</v>
      </c>
      <c r="B60" s="6">
        <f>SUM(B56:B59)</f>
        <v>35209551.509999998</v>
      </c>
      <c r="C60" s="6">
        <f>SUM(C56:C59)</f>
        <v>54297323.93</v>
      </c>
      <c r="D60" s="6">
        <f>SUM(D56:D59)</f>
        <v>77966196.390000001</v>
      </c>
      <c r="E60" s="4"/>
    </row>
    <row r="61" spans="1:5" x14ac:dyDescent="0.25">
      <c r="A61" s="2"/>
      <c r="B61" s="8"/>
      <c r="C61" s="8"/>
      <c r="D61" s="8"/>
    </row>
    <row r="62" spans="1:5" x14ac:dyDescent="0.25">
      <c r="A62" s="2" t="s">
        <v>124</v>
      </c>
      <c r="B62" s="10">
        <v>0</v>
      </c>
      <c r="C62" s="10">
        <v>0</v>
      </c>
      <c r="D62" s="10">
        <v>0</v>
      </c>
    </row>
    <row r="63" spans="1:5" x14ac:dyDescent="0.25">
      <c r="A63" s="2" t="s">
        <v>123</v>
      </c>
      <c r="B63" s="9">
        <f>SUM(B62)</f>
        <v>0</v>
      </c>
      <c r="C63" s="9">
        <f>SUM(C62)</f>
        <v>0</v>
      </c>
      <c r="D63" s="9">
        <f>SUM(D62)</f>
        <v>0</v>
      </c>
      <c r="E63" s="4"/>
    </row>
    <row r="64" spans="1:5" x14ac:dyDescent="0.25">
      <c r="A64" s="2"/>
      <c r="B64" s="9"/>
      <c r="C64" s="9"/>
      <c r="D64" s="9"/>
    </row>
    <row r="65" spans="1:5" x14ac:dyDescent="0.25">
      <c r="A65" s="2" t="s">
        <v>122</v>
      </c>
      <c r="B65" s="9"/>
      <c r="C65" s="9"/>
      <c r="D65" s="9"/>
    </row>
    <row r="66" spans="1:5" x14ac:dyDescent="0.25">
      <c r="A66" s="2" t="s">
        <v>121</v>
      </c>
      <c r="B66" s="6">
        <v>91409.97</v>
      </c>
      <c r="C66" s="6">
        <v>91409.97</v>
      </c>
      <c r="D66" s="6">
        <v>91409.97</v>
      </c>
    </row>
    <row r="67" spans="1:5" x14ac:dyDescent="0.25">
      <c r="A67" s="2" t="s">
        <v>120</v>
      </c>
      <c r="B67" s="6">
        <v>217661063.46000001</v>
      </c>
      <c r="C67" s="6">
        <v>280410444.04000002</v>
      </c>
      <c r="D67" s="6">
        <v>311549638.55000001</v>
      </c>
    </row>
    <row r="68" spans="1:5" x14ac:dyDescent="0.25">
      <c r="A68" s="2" t="s">
        <v>119</v>
      </c>
      <c r="B68" s="6">
        <v>102493900.36</v>
      </c>
      <c r="C68" s="6">
        <v>118589917.75</v>
      </c>
      <c r="D68" s="6">
        <v>111341250.70999999</v>
      </c>
    </row>
    <row r="69" spans="1:5" x14ac:dyDescent="0.25">
      <c r="A69" s="2" t="s">
        <v>118</v>
      </c>
      <c r="B69" s="6">
        <v>3726493.76</v>
      </c>
      <c r="C69" s="6">
        <v>4583381.92</v>
      </c>
      <c r="D69" s="6">
        <v>4603705.41</v>
      </c>
    </row>
    <row r="70" spans="1:5" x14ac:dyDescent="0.25">
      <c r="A70" s="2" t="s">
        <v>117</v>
      </c>
      <c r="B70" s="6">
        <v>0</v>
      </c>
      <c r="C70" s="6">
        <v>0</v>
      </c>
      <c r="D70" s="6">
        <v>0</v>
      </c>
    </row>
    <row r="71" spans="1:5" x14ac:dyDescent="0.25">
      <c r="A71" s="2" t="s">
        <v>116</v>
      </c>
      <c r="B71" s="6">
        <v>194580080.58000001</v>
      </c>
      <c r="C71" s="6">
        <v>215028440.88999999</v>
      </c>
      <c r="D71" s="6">
        <v>271606143.69999999</v>
      </c>
    </row>
    <row r="72" spans="1:5" x14ac:dyDescent="0.25">
      <c r="A72" s="2" t="s">
        <v>115</v>
      </c>
      <c r="B72" s="6">
        <v>14604.3</v>
      </c>
      <c r="C72" s="6">
        <v>5194.17</v>
      </c>
      <c r="D72" s="6">
        <v>17942.71</v>
      </c>
    </row>
    <row r="73" spans="1:5" x14ac:dyDescent="0.25">
      <c r="A73" s="2" t="s">
        <v>114</v>
      </c>
      <c r="B73" s="7">
        <v>58935691.100000001</v>
      </c>
      <c r="C73" s="7">
        <v>56426669.920000002</v>
      </c>
      <c r="D73" s="7">
        <v>57934877.509999998</v>
      </c>
    </row>
    <row r="74" spans="1:5" x14ac:dyDescent="0.25">
      <c r="A74" s="2" t="s">
        <v>113</v>
      </c>
      <c r="B74" s="6">
        <f>SUM(B66:B73)</f>
        <v>577503243.52999997</v>
      </c>
      <c r="C74" s="6">
        <f>SUM(C66:C73)</f>
        <v>675135458.65999997</v>
      </c>
      <c r="D74" s="6">
        <f>SUM(D66:D73)</f>
        <v>757144968.56000006</v>
      </c>
      <c r="E74" s="4"/>
    </row>
    <row r="75" spans="1:5" x14ac:dyDescent="0.25">
      <c r="A75" s="2"/>
      <c r="B75" s="8"/>
      <c r="C75" s="8"/>
      <c r="D75" s="8"/>
    </row>
    <row r="76" spans="1:5" x14ac:dyDescent="0.25">
      <c r="A76" s="2" t="s">
        <v>112</v>
      </c>
      <c r="B76" s="9"/>
      <c r="C76" s="9"/>
      <c r="D76" s="9"/>
    </row>
    <row r="77" spans="1:5" x14ac:dyDescent="0.25">
      <c r="A77" s="2" t="s">
        <v>111</v>
      </c>
      <c r="B77" s="7">
        <v>-35434883.009999998</v>
      </c>
      <c r="C77" s="7">
        <v>-38036798.829999998</v>
      </c>
      <c r="D77" s="7">
        <v>-34957745.130000003</v>
      </c>
    </row>
    <row r="78" spans="1:5" x14ac:dyDescent="0.25">
      <c r="A78" s="2" t="s">
        <v>110</v>
      </c>
      <c r="B78" s="6">
        <f>SUM(B77)</f>
        <v>-35434883.009999998</v>
      </c>
      <c r="C78" s="6">
        <f>SUM(C77)</f>
        <v>-38036798.829999998</v>
      </c>
      <c r="D78" s="6">
        <f>SUM(D77)</f>
        <v>-34957745.130000003</v>
      </c>
      <c r="E78" s="4"/>
    </row>
    <row r="79" spans="1:5" x14ac:dyDescent="0.25">
      <c r="A79" s="2"/>
      <c r="B79" s="8"/>
      <c r="C79" s="8"/>
      <c r="D79" s="8"/>
    </row>
    <row r="80" spans="1:5" x14ac:dyDescent="0.25">
      <c r="A80" s="2" t="s">
        <v>109</v>
      </c>
      <c r="B80" s="9"/>
      <c r="C80" s="9"/>
      <c r="D80" s="9"/>
    </row>
    <row r="81" spans="1:5" x14ac:dyDescent="0.25">
      <c r="A81" s="2" t="s">
        <v>108</v>
      </c>
      <c r="B81" s="6">
        <v>17401341.879999999</v>
      </c>
      <c r="C81" s="6">
        <v>17920898.57</v>
      </c>
      <c r="D81" s="6">
        <v>17117974.079999998</v>
      </c>
    </row>
    <row r="82" spans="1:5" x14ac:dyDescent="0.25">
      <c r="A82" s="2" t="s">
        <v>107</v>
      </c>
      <c r="B82" s="6">
        <v>109596406.53</v>
      </c>
      <c r="C82" s="6">
        <v>111323605.59</v>
      </c>
      <c r="D82" s="6">
        <v>111671567.28</v>
      </c>
    </row>
    <row r="83" spans="1:5" x14ac:dyDescent="0.25">
      <c r="A83" s="2" t="s">
        <v>106</v>
      </c>
      <c r="B83" s="6">
        <v>181145.27</v>
      </c>
      <c r="C83" s="6">
        <v>148615.91</v>
      </c>
      <c r="D83" s="6">
        <v>-628.25</v>
      </c>
    </row>
    <row r="84" spans="1:5" x14ac:dyDescent="0.25">
      <c r="A84" s="2" t="s">
        <v>105</v>
      </c>
      <c r="B84" s="6">
        <v>684090.95</v>
      </c>
      <c r="C84" s="6">
        <v>317920.09999999998</v>
      </c>
      <c r="D84" s="6">
        <v>600920.1</v>
      </c>
    </row>
    <row r="85" spans="1:5" x14ac:dyDescent="0.25">
      <c r="A85" s="2" t="s">
        <v>104</v>
      </c>
      <c r="B85" s="6">
        <v>369972.17</v>
      </c>
      <c r="C85" s="6">
        <v>560895.23</v>
      </c>
      <c r="D85" s="6">
        <v>1014122.54</v>
      </c>
    </row>
    <row r="86" spans="1:5" x14ac:dyDescent="0.25">
      <c r="A86" s="2" t="s">
        <v>103</v>
      </c>
      <c r="B86" s="6">
        <v>46394420.850000001</v>
      </c>
      <c r="C86" s="6">
        <v>45662007.899999999</v>
      </c>
      <c r="D86" s="6">
        <v>39594587</v>
      </c>
    </row>
    <row r="87" spans="1:5" x14ac:dyDescent="0.25">
      <c r="A87" s="2" t="s">
        <v>102</v>
      </c>
      <c r="B87" s="7">
        <v>73319.42</v>
      </c>
      <c r="C87" s="7">
        <v>82906.490000000005</v>
      </c>
      <c r="D87" s="7">
        <v>49533.06</v>
      </c>
    </row>
    <row r="88" spans="1:5" x14ac:dyDescent="0.25">
      <c r="A88" s="2" t="s">
        <v>101</v>
      </c>
      <c r="B88" s="6">
        <f>SUM(B81:B87)</f>
        <v>174700697.06999999</v>
      </c>
      <c r="C88" s="6">
        <f>SUM(C81:C87)</f>
        <v>176016849.78999999</v>
      </c>
      <c r="D88" s="6">
        <f>SUM(D81:D87)</f>
        <v>170048075.81</v>
      </c>
      <c r="E88" s="4"/>
    </row>
    <row r="89" spans="1:5" x14ac:dyDescent="0.25">
      <c r="A89" s="2"/>
      <c r="B89" s="8"/>
      <c r="C89" s="8"/>
      <c r="D89" s="8"/>
    </row>
    <row r="90" spans="1:5" x14ac:dyDescent="0.25">
      <c r="A90" s="2" t="s">
        <v>100</v>
      </c>
      <c r="B90" s="9"/>
      <c r="C90" s="9"/>
      <c r="D90" s="9"/>
    </row>
    <row r="91" spans="1:5" x14ac:dyDescent="0.25">
      <c r="A91" s="2" t="s">
        <v>99</v>
      </c>
      <c r="B91" s="6">
        <v>262994267.21000001</v>
      </c>
      <c r="C91" s="6">
        <v>140068539.71000001</v>
      </c>
      <c r="D91" s="6">
        <v>128210712.55000001</v>
      </c>
    </row>
    <row r="92" spans="1:5" x14ac:dyDescent="0.25">
      <c r="A92" s="2" t="s">
        <v>98</v>
      </c>
      <c r="B92" s="7">
        <v>0</v>
      </c>
      <c r="C92" s="7">
        <v>0</v>
      </c>
      <c r="D92" s="7">
        <v>0</v>
      </c>
    </row>
    <row r="93" spans="1:5" x14ac:dyDescent="0.25">
      <c r="A93" s="2" t="s">
        <v>97</v>
      </c>
      <c r="B93" s="6">
        <f>SUM(B91:B92)</f>
        <v>262994267.21000001</v>
      </c>
      <c r="C93" s="6">
        <f>SUM(C91:C92)</f>
        <v>140068539.71000001</v>
      </c>
      <c r="D93" s="6">
        <f>SUM(D91:D92)</f>
        <v>128210712.55000001</v>
      </c>
      <c r="E93" s="4"/>
    </row>
    <row r="94" spans="1:5" x14ac:dyDescent="0.25">
      <c r="A94" s="2"/>
      <c r="B94" s="8"/>
      <c r="C94" s="8"/>
      <c r="D94" s="8"/>
    </row>
    <row r="95" spans="1:5" x14ac:dyDescent="0.25">
      <c r="A95" s="2" t="s">
        <v>96</v>
      </c>
      <c r="B95" s="9"/>
      <c r="C95" s="9"/>
      <c r="D95" s="9"/>
    </row>
    <row r="96" spans="1:5" x14ac:dyDescent="0.25">
      <c r="A96" s="2" t="s">
        <v>95</v>
      </c>
      <c r="B96" s="6">
        <v>50613348.5</v>
      </c>
      <c r="C96" s="6">
        <v>44571519.890000001</v>
      </c>
      <c r="D96" s="6">
        <v>49896720.920000002</v>
      </c>
    </row>
    <row r="97" spans="1:5" x14ac:dyDescent="0.25">
      <c r="A97" s="2" t="s">
        <v>94</v>
      </c>
      <c r="B97" s="6">
        <v>24076874.870000001</v>
      </c>
      <c r="C97" s="6">
        <v>16858023.620000001</v>
      </c>
      <c r="D97" s="6">
        <v>2094715.92</v>
      </c>
    </row>
    <row r="98" spans="1:5" x14ac:dyDescent="0.25">
      <c r="A98" s="2" t="s">
        <v>75</v>
      </c>
      <c r="B98" s="7">
        <v>0</v>
      </c>
      <c r="C98" s="7">
        <v>0</v>
      </c>
      <c r="D98" s="7">
        <v>0</v>
      </c>
    </row>
    <row r="99" spans="1:5" x14ac:dyDescent="0.25">
      <c r="A99" s="2" t="s">
        <v>93</v>
      </c>
      <c r="B99" s="6">
        <f>SUM(B96:B98)</f>
        <v>74690223.370000005</v>
      </c>
      <c r="C99" s="6">
        <f>SUM(C96:C98)</f>
        <v>61429543.510000005</v>
      </c>
      <c r="D99" s="6">
        <f>SUM(D96:D98)</f>
        <v>51991436.840000004</v>
      </c>
      <c r="E99" s="4"/>
    </row>
    <row r="100" spans="1:5" x14ac:dyDescent="0.25">
      <c r="A100" s="2"/>
      <c r="B100" s="8"/>
      <c r="C100" s="8"/>
      <c r="D100" s="8"/>
    </row>
    <row r="101" spans="1:5" x14ac:dyDescent="0.25">
      <c r="A101" s="2" t="s">
        <v>92</v>
      </c>
      <c r="B101" s="7">
        <v>1039557686</v>
      </c>
      <c r="C101" s="7">
        <v>1032039144.37</v>
      </c>
      <c r="D101" s="7">
        <v>1022028734.08</v>
      </c>
      <c r="E101" s="4"/>
    </row>
    <row r="102" spans="1:5" x14ac:dyDescent="0.25">
      <c r="A102" s="2" t="s">
        <v>91</v>
      </c>
      <c r="B102" s="6">
        <f>SUM(B101)</f>
        <v>1039557686</v>
      </c>
      <c r="C102" s="6">
        <f>SUM(C101)</f>
        <v>1032039144.37</v>
      </c>
      <c r="D102" s="6">
        <f>SUM(D101)</f>
        <v>1022028734.08</v>
      </c>
      <c r="E102" s="4"/>
    </row>
    <row r="103" spans="1:5" x14ac:dyDescent="0.25">
      <c r="A103" s="2"/>
      <c r="B103" s="12"/>
      <c r="C103" s="12"/>
      <c r="D103" s="12"/>
    </row>
    <row r="104" spans="1:5" x14ac:dyDescent="0.25">
      <c r="A104" s="2" t="s">
        <v>90</v>
      </c>
      <c r="B104" s="6">
        <f>SUM(B102,B99,B93,B88,B78,B74,B63,B60)</f>
        <v>2129220785.6799998</v>
      </c>
      <c r="C104" s="6">
        <f>SUM(C102,C99,C93,C88,C78,C74,C63,C60)</f>
        <v>2100950061.1400001</v>
      </c>
      <c r="D104" s="6">
        <f>SUM(D102,D99,D93,D88,D78,D74,D63,D60)</f>
        <v>2172432379.0999999</v>
      </c>
      <c r="E104" s="4"/>
    </row>
    <row r="105" spans="1:5" x14ac:dyDescent="0.25">
      <c r="A105" s="2"/>
      <c r="B105" s="8"/>
      <c r="C105" s="8"/>
      <c r="D105" s="8"/>
    </row>
    <row r="106" spans="1:5" x14ac:dyDescent="0.25">
      <c r="A106" s="2" t="s">
        <v>89</v>
      </c>
      <c r="B106" s="9"/>
      <c r="C106" s="9"/>
      <c r="D106" s="9"/>
    </row>
    <row r="107" spans="1:5" x14ac:dyDescent="0.25">
      <c r="A107" s="2" t="s">
        <v>88</v>
      </c>
      <c r="B107" s="6">
        <v>20189599.91</v>
      </c>
      <c r="C107" s="6">
        <v>20189613.800000001</v>
      </c>
      <c r="D107" s="6">
        <v>20189628.149999999</v>
      </c>
    </row>
    <row r="108" spans="1:5" x14ac:dyDescent="0.25">
      <c r="A108" s="2" t="s">
        <v>87</v>
      </c>
      <c r="B108" s="6">
        <v>134443.16999999998</v>
      </c>
      <c r="C108" s="6">
        <v>134443.16999999998</v>
      </c>
      <c r="D108" s="6">
        <v>78306</v>
      </c>
    </row>
    <row r="109" spans="1:5" x14ac:dyDescent="0.25">
      <c r="A109" s="2" t="s">
        <v>86</v>
      </c>
      <c r="B109" s="6">
        <v>0</v>
      </c>
      <c r="C109" s="6">
        <v>0</v>
      </c>
      <c r="D109" s="6">
        <v>0</v>
      </c>
    </row>
    <row r="110" spans="1:5" x14ac:dyDescent="0.25">
      <c r="A110" s="2" t="s">
        <v>85</v>
      </c>
      <c r="B110" s="6">
        <v>0</v>
      </c>
      <c r="C110" s="6">
        <v>0</v>
      </c>
      <c r="D110" s="6">
        <v>0</v>
      </c>
    </row>
    <row r="111" spans="1:5" x14ac:dyDescent="0.25">
      <c r="A111" s="2" t="s">
        <v>84</v>
      </c>
      <c r="B111" s="6">
        <v>55069847.799999997</v>
      </c>
      <c r="C111" s="6">
        <v>38077243.200000003</v>
      </c>
      <c r="D111" s="6">
        <v>26197402.590000004</v>
      </c>
    </row>
    <row r="112" spans="1:5" x14ac:dyDescent="0.25">
      <c r="A112" s="2" t="s">
        <v>83</v>
      </c>
      <c r="B112" s="6">
        <v>0</v>
      </c>
      <c r="C112" s="6">
        <v>0</v>
      </c>
      <c r="D112" s="6">
        <v>0</v>
      </c>
    </row>
    <row r="113" spans="1:5" x14ac:dyDescent="0.25">
      <c r="A113" s="2" t="s">
        <v>82</v>
      </c>
      <c r="B113" s="6">
        <v>24060744.949999999</v>
      </c>
      <c r="C113" s="6">
        <v>23971882.379999999</v>
      </c>
      <c r="D113" s="6">
        <v>23861685.030000001</v>
      </c>
    </row>
    <row r="114" spans="1:5" x14ac:dyDescent="0.25">
      <c r="A114" s="2" t="s">
        <v>81</v>
      </c>
      <c r="B114" s="6">
        <v>117295158.90000001</v>
      </c>
      <c r="C114" s="6">
        <v>126877718.48</v>
      </c>
      <c r="D114" s="6">
        <v>127789135.18000001</v>
      </c>
    </row>
    <row r="115" spans="1:5" x14ac:dyDescent="0.25">
      <c r="A115" s="2" t="s">
        <v>80</v>
      </c>
      <c r="B115" s="6">
        <v>0</v>
      </c>
      <c r="C115" s="6">
        <v>0</v>
      </c>
      <c r="D115" s="6">
        <v>0</v>
      </c>
    </row>
    <row r="116" spans="1:5" x14ac:dyDescent="0.25">
      <c r="A116" s="2" t="s">
        <v>79</v>
      </c>
      <c r="B116" s="6">
        <v>62480272.680000007</v>
      </c>
      <c r="C116" s="6">
        <v>62266513.890000001</v>
      </c>
      <c r="D116" s="6">
        <v>62244485.399999999</v>
      </c>
    </row>
    <row r="117" spans="1:5" x14ac:dyDescent="0.25">
      <c r="A117" s="2" t="s">
        <v>78</v>
      </c>
      <c r="B117" s="6">
        <v>560161383.56999993</v>
      </c>
      <c r="C117" s="6">
        <v>556978857.28999996</v>
      </c>
      <c r="D117" s="6">
        <v>551238723.25</v>
      </c>
    </row>
    <row r="118" spans="1:5" x14ac:dyDescent="0.25">
      <c r="A118" s="2" t="s">
        <v>77</v>
      </c>
      <c r="B118" s="6">
        <v>93253.13</v>
      </c>
      <c r="C118" s="6">
        <v>93253.13</v>
      </c>
      <c r="D118" s="6">
        <v>93253.13</v>
      </c>
    </row>
    <row r="119" spans="1:5" x14ac:dyDescent="0.25">
      <c r="A119" s="2" t="s">
        <v>76</v>
      </c>
      <c r="B119" s="6">
        <v>-642708.52</v>
      </c>
      <c r="C119" s="6">
        <v>-1647942.85</v>
      </c>
      <c r="D119" s="6">
        <v>0</v>
      </c>
    </row>
    <row r="120" spans="1:5" x14ac:dyDescent="0.25">
      <c r="A120" s="2" t="s">
        <v>75</v>
      </c>
      <c r="B120" s="6">
        <v>205086604.96000001</v>
      </c>
      <c r="C120" s="6">
        <v>213506990.97999999</v>
      </c>
      <c r="D120" s="6">
        <v>216613371.74000001</v>
      </c>
    </row>
    <row r="121" spans="1:5" x14ac:dyDescent="0.25">
      <c r="A121" s="2" t="s">
        <v>74</v>
      </c>
      <c r="B121" s="6">
        <v>5741556.7199999997</v>
      </c>
      <c r="C121" s="6">
        <v>5741556.7199999997</v>
      </c>
      <c r="D121" s="6">
        <v>5741556.7199999997</v>
      </c>
    </row>
    <row r="122" spans="1:5" x14ac:dyDescent="0.25">
      <c r="A122" s="2" t="s">
        <v>73</v>
      </c>
      <c r="B122" s="7">
        <v>36169081.990000002</v>
      </c>
      <c r="C122" s="7">
        <v>35986890.840000004</v>
      </c>
      <c r="D122" s="7">
        <v>35804700.380000003</v>
      </c>
    </row>
    <row r="123" spans="1:5" x14ac:dyDescent="0.25">
      <c r="A123" s="2" t="s">
        <v>72</v>
      </c>
      <c r="B123" s="6">
        <f>SUM(B107:B122)</f>
        <v>1085839239.26</v>
      </c>
      <c r="C123" s="6">
        <f>SUM(C107:C122)</f>
        <v>1082177021.03</v>
      </c>
      <c r="D123" s="6">
        <f>SUM(D107:D122)</f>
        <v>1069852247.5700001</v>
      </c>
      <c r="E123" s="4"/>
    </row>
    <row r="124" spans="1:5" x14ac:dyDescent="0.25">
      <c r="A124" s="2"/>
      <c r="B124" s="8"/>
      <c r="C124" s="8"/>
      <c r="D124" s="8"/>
    </row>
    <row r="125" spans="1:5" ht="15.75" thickBot="1" x14ac:dyDescent="0.3">
      <c r="A125" s="2" t="s">
        <v>71</v>
      </c>
      <c r="B125" s="11">
        <f>SUM(B123,B104,B52,B42)</f>
        <v>14034159505.860001</v>
      </c>
      <c r="C125" s="11">
        <f>SUM(C123,C104,C52,C42)</f>
        <v>14121591795.529999</v>
      </c>
      <c r="D125" s="11">
        <f>SUM(D123,D104,D52,D42)</f>
        <v>14222282562.140001</v>
      </c>
      <c r="E125" s="4"/>
    </row>
    <row r="126" spans="1:5" ht="15.75" thickTop="1" x14ac:dyDescent="0.25">
      <c r="A126" s="2"/>
      <c r="B126" s="8"/>
      <c r="C126" s="8"/>
      <c r="D126" s="8"/>
    </row>
    <row r="127" spans="1:5" x14ac:dyDescent="0.25">
      <c r="A127" s="2" t="s">
        <v>70</v>
      </c>
      <c r="B127" s="9"/>
      <c r="C127" s="9"/>
      <c r="D127" s="9"/>
    </row>
    <row r="128" spans="1:5" x14ac:dyDescent="0.25">
      <c r="A128" s="2" t="s">
        <v>69</v>
      </c>
      <c r="B128" s="9"/>
      <c r="C128" s="9"/>
      <c r="D128" s="9"/>
    </row>
    <row r="129" spans="1:5" x14ac:dyDescent="0.25">
      <c r="A129" s="2" t="s">
        <v>68</v>
      </c>
      <c r="B129" s="13">
        <v>-14008662.24</v>
      </c>
      <c r="C129" s="13">
        <v>-14009837.02</v>
      </c>
      <c r="D129" s="13">
        <v>-7345730.1200000001</v>
      </c>
    </row>
    <row r="130" spans="1:5" x14ac:dyDescent="0.25">
      <c r="A130" s="2" t="s">
        <v>67</v>
      </c>
      <c r="B130" s="6">
        <v>-38238384.289999999</v>
      </c>
      <c r="C130" s="6">
        <v>-37907311.109999999</v>
      </c>
      <c r="D130" s="6">
        <v>-63308577.68</v>
      </c>
    </row>
    <row r="131" spans="1:5" x14ac:dyDescent="0.25">
      <c r="A131" s="2" t="s">
        <v>66</v>
      </c>
      <c r="B131" s="6">
        <v>0</v>
      </c>
      <c r="C131" s="6">
        <v>0</v>
      </c>
      <c r="D131" s="6">
        <v>0</v>
      </c>
    </row>
    <row r="132" spans="1:5" x14ac:dyDescent="0.25">
      <c r="A132" s="2" t="s">
        <v>65</v>
      </c>
      <c r="B132" s="6">
        <v>-10000000</v>
      </c>
      <c r="C132" s="6">
        <v>-35000000</v>
      </c>
      <c r="D132" s="6">
        <v>-140000000</v>
      </c>
    </row>
    <row r="133" spans="1:5" x14ac:dyDescent="0.25">
      <c r="A133" s="2" t="s">
        <v>64</v>
      </c>
      <c r="B133" s="6">
        <v>-371084237.67000002</v>
      </c>
      <c r="C133" s="6">
        <v>-453801641.30000001</v>
      </c>
      <c r="D133" s="6">
        <v>-480600339.55000001</v>
      </c>
    </row>
    <row r="134" spans="1:5" x14ac:dyDescent="0.25">
      <c r="A134" s="2" t="s">
        <v>63</v>
      </c>
      <c r="B134" s="6">
        <v>0</v>
      </c>
      <c r="C134" s="6">
        <v>0</v>
      </c>
      <c r="D134" s="6">
        <v>0</v>
      </c>
    </row>
    <row r="135" spans="1:5" x14ac:dyDescent="0.25">
      <c r="A135" s="2" t="s">
        <v>62</v>
      </c>
      <c r="B135" s="6">
        <v>-9020099.1400000006</v>
      </c>
      <c r="C135" s="6">
        <v>-8234230.0599999996</v>
      </c>
      <c r="D135" s="6">
        <v>-7330825.4900000002</v>
      </c>
    </row>
    <row r="136" spans="1:5" x14ac:dyDescent="0.25">
      <c r="A136" s="2" t="s">
        <v>61</v>
      </c>
      <c r="B136" s="6">
        <v>-22745718.43</v>
      </c>
      <c r="C136" s="6">
        <v>-22454252.09</v>
      </c>
      <c r="D136" s="6">
        <v>-22253544.149999999</v>
      </c>
    </row>
    <row r="137" spans="1:5" x14ac:dyDescent="0.25">
      <c r="A137" s="2" t="s">
        <v>60</v>
      </c>
      <c r="B137" s="6">
        <v>-77327039.640000001</v>
      </c>
      <c r="C137" s="6">
        <v>-99986114.349999994</v>
      </c>
      <c r="D137" s="6">
        <v>-133303537.95</v>
      </c>
    </row>
    <row r="138" spans="1:5" x14ac:dyDescent="0.25">
      <c r="A138" s="2" t="s">
        <v>59</v>
      </c>
      <c r="B138" s="6">
        <v>-56240538</v>
      </c>
      <c r="C138" s="6">
        <v>-60592285.369999997</v>
      </c>
      <c r="D138" s="6">
        <v>-51831805.539999999</v>
      </c>
    </row>
    <row r="139" spans="1:5" x14ac:dyDescent="0.25">
      <c r="A139" s="2" t="s">
        <v>58</v>
      </c>
      <c r="B139" s="6">
        <v>0</v>
      </c>
      <c r="C139" s="6">
        <v>0</v>
      </c>
      <c r="D139" s="6">
        <v>0</v>
      </c>
    </row>
    <row r="140" spans="1:5" x14ac:dyDescent="0.25">
      <c r="A140" s="2" t="s">
        <v>57</v>
      </c>
      <c r="B140" s="6">
        <v>-2319921.3199999998</v>
      </c>
      <c r="C140" s="6">
        <v>-3332032.99</v>
      </c>
      <c r="D140" s="6">
        <v>-1929508.81</v>
      </c>
    </row>
    <row r="141" spans="1:5" x14ac:dyDescent="0.25">
      <c r="A141" s="2" t="s">
        <v>56</v>
      </c>
      <c r="B141" s="6">
        <v>-25745430.239999998</v>
      </c>
      <c r="C141" s="6">
        <v>-25357522</v>
      </c>
      <c r="D141" s="6">
        <v>-26338339.489999998</v>
      </c>
    </row>
    <row r="142" spans="1:5" x14ac:dyDescent="0.25">
      <c r="A142" s="2" t="s">
        <v>55</v>
      </c>
      <c r="B142" s="7">
        <v>-20795939.75</v>
      </c>
      <c r="C142" s="7">
        <v>-20865264.449999999</v>
      </c>
      <c r="D142" s="7">
        <v>-22139920.219999999</v>
      </c>
    </row>
    <row r="143" spans="1:5" x14ac:dyDescent="0.25">
      <c r="A143" s="2" t="s">
        <v>54</v>
      </c>
      <c r="B143" s="6">
        <f>SUM(B129:B142)</f>
        <v>-647525970.72000015</v>
      </c>
      <c r="C143" s="6">
        <f>SUM(C129:C142)</f>
        <v>-781540490.74000013</v>
      </c>
      <c r="D143" s="6">
        <f>SUM(D129:D142)</f>
        <v>-956382129</v>
      </c>
      <c r="E143" s="4"/>
    </row>
    <row r="144" spans="1:5" x14ac:dyDescent="0.25">
      <c r="A144" s="2"/>
      <c r="B144" s="8"/>
      <c r="C144" s="8"/>
      <c r="D144" s="8"/>
    </row>
    <row r="145" spans="1:5" x14ac:dyDescent="0.25">
      <c r="A145" s="2" t="s">
        <v>53</v>
      </c>
      <c r="B145" s="9"/>
      <c r="C145" s="9"/>
      <c r="D145" s="9"/>
    </row>
    <row r="146" spans="1:5" x14ac:dyDescent="0.25">
      <c r="A146" s="2" t="s">
        <v>52</v>
      </c>
      <c r="B146" s="9"/>
      <c r="C146" s="9"/>
      <c r="D146" s="9"/>
    </row>
    <row r="147" spans="1:5" x14ac:dyDescent="0.25">
      <c r="A147" s="2" t="s">
        <v>47</v>
      </c>
      <c r="B147" s="7">
        <v>0</v>
      </c>
      <c r="C147" s="7">
        <v>0</v>
      </c>
      <c r="D147" s="7">
        <v>0</v>
      </c>
    </row>
    <row r="148" spans="1:5" x14ac:dyDescent="0.25">
      <c r="A148" s="2" t="s">
        <v>51</v>
      </c>
      <c r="B148" s="6">
        <f>SUM(B147)</f>
        <v>0</v>
      </c>
      <c r="C148" s="6">
        <f>SUM(C147)</f>
        <v>0</v>
      </c>
      <c r="D148" s="6">
        <f>SUM(D147)</f>
        <v>0</v>
      </c>
      <c r="E148" s="4"/>
    </row>
    <row r="149" spans="1:5" x14ac:dyDescent="0.25">
      <c r="A149" s="2"/>
      <c r="B149" s="8"/>
      <c r="C149" s="8"/>
      <c r="D149" s="8"/>
    </row>
    <row r="150" spans="1:5" x14ac:dyDescent="0.25">
      <c r="A150" s="2" t="s">
        <v>50</v>
      </c>
      <c r="B150" s="9"/>
      <c r="C150" s="9"/>
      <c r="D150" s="9"/>
    </row>
    <row r="151" spans="1:5" x14ac:dyDescent="0.25">
      <c r="A151" s="2" t="s">
        <v>49</v>
      </c>
      <c r="B151" s="6">
        <v>0</v>
      </c>
      <c r="C151" s="6">
        <v>0</v>
      </c>
      <c r="D151" s="6">
        <v>0</v>
      </c>
    </row>
    <row r="152" spans="1:5" x14ac:dyDescent="0.25">
      <c r="A152" s="2" t="s">
        <v>48</v>
      </c>
      <c r="B152" s="6">
        <v>-1900362064.4400001</v>
      </c>
      <c r="C152" s="6">
        <v>-1896132093.6199999</v>
      </c>
      <c r="D152" s="6">
        <v>-1892673735.23</v>
      </c>
    </row>
    <row r="153" spans="1:5" x14ac:dyDescent="0.25">
      <c r="A153" s="2" t="s">
        <v>47</v>
      </c>
      <c r="B153" s="7">
        <v>-251727696.94</v>
      </c>
      <c r="C153" s="7">
        <v>-224271381.31</v>
      </c>
      <c r="D153" s="7">
        <v>-215611244.44999999</v>
      </c>
    </row>
    <row r="154" spans="1:5" x14ac:dyDescent="0.25">
      <c r="A154" s="2" t="s">
        <v>46</v>
      </c>
      <c r="B154" s="6">
        <f>SUM(B151:B153)</f>
        <v>-2152089761.3800001</v>
      </c>
      <c r="C154" s="6">
        <f>SUM(C151:C153)</f>
        <v>-2120403474.9299998</v>
      </c>
      <c r="D154" s="6">
        <f>SUM(D151:D153)</f>
        <v>-2108284979.6800001</v>
      </c>
      <c r="E154" s="4"/>
    </row>
    <row r="155" spans="1:5" x14ac:dyDescent="0.25">
      <c r="A155" s="2"/>
      <c r="B155" s="8"/>
      <c r="C155" s="8"/>
      <c r="D155" s="8"/>
    </row>
    <row r="156" spans="1:5" x14ac:dyDescent="0.25">
      <c r="A156" s="2" t="s">
        <v>45</v>
      </c>
      <c r="B156" s="6">
        <f>SUM(B154,B148)</f>
        <v>-2152089761.3800001</v>
      </c>
      <c r="C156" s="6">
        <f>SUM(C154,C148)</f>
        <v>-2120403474.9299998</v>
      </c>
      <c r="D156" s="6">
        <f>SUM(D154,D148)</f>
        <v>-2108284979.6800001</v>
      </c>
      <c r="E156" s="4"/>
    </row>
    <row r="157" spans="1:5" x14ac:dyDescent="0.25">
      <c r="A157" s="2"/>
      <c r="B157" s="8"/>
      <c r="C157" s="8"/>
      <c r="D157" s="8"/>
    </row>
    <row r="158" spans="1:5" x14ac:dyDescent="0.25">
      <c r="A158" s="2" t="s">
        <v>44</v>
      </c>
      <c r="B158" s="9"/>
      <c r="C158" s="9"/>
      <c r="D158" s="9"/>
    </row>
    <row r="159" spans="1:5" x14ac:dyDescent="0.25">
      <c r="A159" s="2" t="s">
        <v>43</v>
      </c>
      <c r="B159" s="6">
        <v>-218829806.96000001</v>
      </c>
      <c r="C159" s="6">
        <v>-278889229.80000001</v>
      </c>
      <c r="D159" s="6">
        <v>-277813392.07999998</v>
      </c>
    </row>
    <row r="160" spans="1:5" x14ac:dyDescent="0.25">
      <c r="A160" s="2" t="s">
        <v>42</v>
      </c>
      <c r="B160" s="6">
        <v>-13712992.51</v>
      </c>
      <c r="C160" s="6">
        <v>-13380306.969999999</v>
      </c>
      <c r="D160" s="6">
        <v>-40964763.340000004</v>
      </c>
    </row>
    <row r="161" spans="1:5" x14ac:dyDescent="0.25">
      <c r="A161" s="2" t="s">
        <v>41</v>
      </c>
      <c r="B161" s="6">
        <v>-1720000</v>
      </c>
      <c r="C161" s="6">
        <v>-1720000</v>
      </c>
      <c r="D161" s="6">
        <v>-1920000</v>
      </c>
    </row>
    <row r="162" spans="1:5" x14ac:dyDescent="0.25">
      <c r="A162" s="2" t="s">
        <v>40</v>
      </c>
      <c r="B162" s="6">
        <v>-51204665.600000001</v>
      </c>
      <c r="C162" s="6">
        <v>-51257550.630000003</v>
      </c>
      <c r="D162" s="6">
        <v>10441646.67</v>
      </c>
    </row>
    <row r="163" spans="1:5" x14ac:dyDescent="0.25">
      <c r="A163" s="2" t="s">
        <v>39</v>
      </c>
      <c r="B163" s="6">
        <v>-142912313.74000001</v>
      </c>
      <c r="C163" s="6">
        <v>-142912313.74000001</v>
      </c>
      <c r="D163" s="6">
        <v>-142404664.25999999</v>
      </c>
    </row>
    <row r="164" spans="1:5" x14ac:dyDescent="0.25">
      <c r="A164" s="2" t="s">
        <v>38</v>
      </c>
      <c r="B164" s="6">
        <v>0</v>
      </c>
      <c r="C164" s="6">
        <v>0</v>
      </c>
      <c r="D164" s="6">
        <v>0</v>
      </c>
    </row>
    <row r="165" spans="1:5" x14ac:dyDescent="0.25">
      <c r="A165" s="2" t="s">
        <v>37</v>
      </c>
      <c r="B165" s="6">
        <v>-191183365.89999998</v>
      </c>
      <c r="C165" s="6">
        <v>-190855561.19999999</v>
      </c>
      <c r="D165" s="6">
        <v>-197992101.10999998</v>
      </c>
    </row>
    <row r="166" spans="1:5" x14ac:dyDescent="0.25">
      <c r="A166" s="2" t="s">
        <v>36</v>
      </c>
      <c r="B166" s="6">
        <v>-106473619.52</v>
      </c>
      <c r="C166" s="6">
        <v>-105247332.08</v>
      </c>
      <c r="D166" s="6">
        <v>-107479955.18000001</v>
      </c>
    </row>
    <row r="167" spans="1:5" x14ac:dyDescent="0.25">
      <c r="A167" s="2" t="s">
        <v>35</v>
      </c>
      <c r="B167" s="6">
        <v>-390717856.35000002</v>
      </c>
      <c r="C167" s="6">
        <v>-337930851.05000001</v>
      </c>
      <c r="D167" s="6">
        <v>-313123797.43000001</v>
      </c>
    </row>
    <row r="168" spans="1:5" x14ac:dyDescent="0.25">
      <c r="A168" s="2" t="s">
        <v>34</v>
      </c>
      <c r="B168" s="6">
        <v>-919766197.88999999</v>
      </c>
      <c r="C168" s="6">
        <v>-926120290.09000003</v>
      </c>
      <c r="D168" s="6">
        <v>-916467660.27999997</v>
      </c>
    </row>
    <row r="169" spans="1:5" x14ac:dyDescent="0.25">
      <c r="A169" s="2" t="s">
        <v>33</v>
      </c>
      <c r="B169" s="6">
        <v>-8006798.5999999996</v>
      </c>
      <c r="C169" s="6">
        <v>-7466757.9299999997</v>
      </c>
      <c r="D169" s="6">
        <v>-6926247.9299999997</v>
      </c>
    </row>
    <row r="170" spans="1:5" x14ac:dyDescent="0.25">
      <c r="A170" s="2" t="s">
        <v>32</v>
      </c>
      <c r="B170" s="7">
        <v>0</v>
      </c>
      <c r="C170" s="7">
        <v>0</v>
      </c>
      <c r="D170" s="7">
        <v>0</v>
      </c>
    </row>
    <row r="171" spans="1:5" x14ac:dyDescent="0.25">
      <c r="A171" s="2" t="s">
        <v>31</v>
      </c>
      <c r="B171" s="6">
        <f>SUM(B159:B170)</f>
        <v>-2044527617.0699997</v>
      </c>
      <c r="C171" s="6">
        <f>SUM(C159:C170)</f>
        <v>-2055780193.49</v>
      </c>
      <c r="D171" s="6">
        <f>SUM(D159:D170)</f>
        <v>-1994650934.9400001</v>
      </c>
      <c r="E171" s="4"/>
    </row>
    <row r="172" spans="1:5" x14ac:dyDescent="0.25">
      <c r="A172" s="2"/>
      <c r="B172" s="8"/>
      <c r="C172" s="8"/>
      <c r="D172" s="8"/>
    </row>
    <row r="173" spans="1:5" x14ac:dyDescent="0.25">
      <c r="A173" s="2" t="s">
        <v>30</v>
      </c>
      <c r="B173" s="9"/>
      <c r="C173" s="9"/>
      <c r="D173" s="9"/>
    </row>
    <row r="174" spans="1:5" x14ac:dyDescent="0.25">
      <c r="A174" s="2" t="s">
        <v>29</v>
      </c>
      <c r="B174" s="9"/>
      <c r="C174" s="9"/>
      <c r="D174" s="9"/>
    </row>
    <row r="175" spans="1:5" x14ac:dyDescent="0.25">
      <c r="A175" s="2" t="s">
        <v>28</v>
      </c>
      <c r="B175" s="9"/>
      <c r="C175" s="9"/>
      <c r="D175" s="9"/>
    </row>
    <row r="176" spans="1:5" x14ac:dyDescent="0.25">
      <c r="A176" s="2" t="s">
        <v>27</v>
      </c>
      <c r="B176" s="6">
        <v>-859037.91</v>
      </c>
      <c r="C176" s="6">
        <v>-859037.91</v>
      </c>
      <c r="D176" s="6">
        <v>-859037.91</v>
      </c>
    </row>
    <row r="177" spans="1:5" x14ac:dyDescent="0.25">
      <c r="A177" s="2" t="s">
        <v>26</v>
      </c>
      <c r="B177" s="6">
        <v>-478145249.87</v>
      </c>
      <c r="C177" s="6">
        <v>-478145249.87</v>
      </c>
      <c r="D177" s="6">
        <v>-478145249.87</v>
      </c>
    </row>
    <row r="178" spans="1:5" x14ac:dyDescent="0.25">
      <c r="A178" s="2" t="s">
        <v>25</v>
      </c>
      <c r="B178" s="6">
        <v>-3014096691.4699998</v>
      </c>
      <c r="C178" s="6">
        <v>-3014096691.4699998</v>
      </c>
      <c r="D178" s="6">
        <v>-3014096691.4699998</v>
      </c>
    </row>
    <row r="179" spans="1:5" x14ac:dyDescent="0.25">
      <c r="A179" s="2" t="s">
        <v>24</v>
      </c>
      <c r="B179" s="6">
        <v>7133879.4000000004</v>
      </c>
      <c r="C179" s="6">
        <v>7133879.4000000004</v>
      </c>
      <c r="D179" s="6">
        <v>7133879.4000000004</v>
      </c>
    </row>
    <row r="180" spans="1:5" x14ac:dyDescent="0.25">
      <c r="A180" s="2" t="s">
        <v>23</v>
      </c>
      <c r="B180" s="6">
        <v>0</v>
      </c>
      <c r="C180" s="6">
        <v>0</v>
      </c>
      <c r="D180" s="6">
        <v>0</v>
      </c>
    </row>
    <row r="181" spans="1:5" x14ac:dyDescent="0.25">
      <c r="A181" s="2" t="s">
        <v>172</v>
      </c>
      <c r="B181" s="6">
        <v>-32132049.170000002</v>
      </c>
      <c r="C181" s="6">
        <v>-32132049.170000002</v>
      </c>
      <c r="D181" s="6">
        <v>-34222562.780000001</v>
      </c>
    </row>
    <row r="182" spans="1:5" x14ac:dyDescent="0.25">
      <c r="A182" s="2" t="s">
        <v>22</v>
      </c>
      <c r="B182" s="6">
        <v>-836212244.77999997</v>
      </c>
      <c r="C182" s="6">
        <v>-836212244.77999997</v>
      </c>
      <c r="D182" s="6">
        <v>-834226986.47000003</v>
      </c>
    </row>
    <row r="183" spans="1:5" x14ac:dyDescent="0.25">
      <c r="A183" s="2" t="s">
        <v>21</v>
      </c>
      <c r="B183" s="6">
        <v>13430369.119999999</v>
      </c>
      <c r="C183" s="6">
        <v>13430369.119999999</v>
      </c>
      <c r="D183" s="6">
        <v>13535624.42</v>
      </c>
    </row>
    <row r="184" spans="1:5" x14ac:dyDescent="0.25">
      <c r="A184" s="2" t="s">
        <v>20</v>
      </c>
      <c r="B184" s="6">
        <v>165170389.68000001</v>
      </c>
      <c r="C184" s="6">
        <v>163715880.11000001</v>
      </c>
      <c r="D184" s="6">
        <v>113138548.28</v>
      </c>
    </row>
    <row r="185" spans="1:5" x14ac:dyDescent="0.25">
      <c r="A185" s="2" t="s">
        <v>19</v>
      </c>
      <c r="B185" s="6">
        <v>-356648596.26999998</v>
      </c>
      <c r="C185" s="6">
        <v>-336709132.87</v>
      </c>
      <c r="D185" s="6">
        <v>-336064106.56</v>
      </c>
    </row>
    <row r="186" spans="1:5" x14ac:dyDescent="0.25">
      <c r="A186" s="2" t="s">
        <v>18</v>
      </c>
      <c r="B186" s="6">
        <v>171259591.34999999</v>
      </c>
      <c r="C186" s="6">
        <v>178973058.02000001</v>
      </c>
      <c r="D186" s="6">
        <v>229858381.56999999</v>
      </c>
    </row>
    <row r="187" spans="1:5" x14ac:dyDescent="0.25">
      <c r="A187" s="2" t="s">
        <v>17</v>
      </c>
      <c r="B187" s="7">
        <v>-21484570.550000001</v>
      </c>
      <c r="C187" s="7">
        <v>-21484570.550000001</v>
      </c>
      <c r="D187" s="7">
        <v>-21484570.550000001</v>
      </c>
    </row>
    <row r="188" spans="1:5" x14ac:dyDescent="0.25">
      <c r="A188" s="2" t="s">
        <v>16</v>
      </c>
      <c r="B188" s="6">
        <f>SUM(B176:B187)</f>
        <v>-4382584210.4700003</v>
      </c>
      <c r="C188" s="6">
        <f>SUM(C176:C187)</f>
        <v>-4356385789.9700003</v>
      </c>
      <c r="D188" s="6">
        <f>SUM(D176:D187)</f>
        <v>-4355432771.9400005</v>
      </c>
      <c r="E188" s="4"/>
    </row>
    <row r="189" spans="1:5" x14ac:dyDescent="0.25">
      <c r="A189" s="2"/>
      <c r="B189" s="12"/>
      <c r="C189" s="12"/>
      <c r="D189" s="12"/>
    </row>
    <row r="190" spans="1:5" x14ac:dyDescent="0.25">
      <c r="A190" s="2" t="s">
        <v>15</v>
      </c>
      <c r="B190" s="6">
        <f>SUM(B188)</f>
        <v>-4382584210.4700003</v>
      </c>
      <c r="C190" s="6">
        <f>SUM(C188)</f>
        <v>-4356385789.9700003</v>
      </c>
      <c r="D190" s="6">
        <f>SUM(D188)</f>
        <v>-4355432771.9400005</v>
      </c>
      <c r="E190" s="4"/>
    </row>
    <row r="191" spans="1:5" x14ac:dyDescent="0.25">
      <c r="A191" s="2"/>
      <c r="B191" s="8"/>
      <c r="C191" s="8"/>
      <c r="D191" s="8"/>
    </row>
    <row r="192" spans="1:5" x14ac:dyDescent="0.25">
      <c r="A192" s="2" t="s">
        <v>14</v>
      </c>
      <c r="B192" s="9"/>
      <c r="C192" s="9"/>
      <c r="D192" s="9"/>
    </row>
    <row r="193" spans="1:5" x14ac:dyDescent="0.25">
      <c r="A193" s="2" t="s">
        <v>13</v>
      </c>
      <c r="B193" s="10">
        <v>0</v>
      </c>
      <c r="C193" s="10">
        <v>0</v>
      </c>
      <c r="D193" s="10">
        <v>0</v>
      </c>
    </row>
    <row r="194" spans="1:5" x14ac:dyDescent="0.25">
      <c r="A194" s="2" t="s">
        <v>12</v>
      </c>
      <c r="B194" s="9">
        <f>SUM(B193)</f>
        <v>0</v>
      </c>
      <c r="C194" s="9">
        <f>SUM(C193)</f>
        <v>0</v>
      </c>
      <c r="D194" s="9">
        <f>SUM(D193)</f>
        <v>0</v>
      </c>
      <c r="E194" s="4"/>
    </row>
    <row r="195" spans="1:5" x14ac:dyDescent="0.25">
      <c r="A195" s="2"/>
      <c r="B195" s="9"/>
      <c r="C195" s="9"/>
      <c r="D195" s="9"/>
    </row>
    <row r="196" spans="1:5" x14ac:dyDescent="0.25">
      <c r="A196" s="2" t="s">
        <v>11</v>
      </c>
      <c r="B196" s="9"/>
      <c r="C196" s="9"/>
      <c r="D196" s="9"/>
    </row>
    <row r="197" spans="1:5" x14ac:dyDescent="0.25">
      <c r="A197" s="2" t="s">
        <v>10</v>
      </c>
      <c r="B197" s="10">
        <v>0</v>
      </c>
      <c r="C197" s="10">
        <v>0</v>
      </c>
      <c r="D197" s="10">
        <v>0</v>
      </c>
    </row>
    <row r="198" spans="1:5" x14ac:dyDescent="0.25">
      <c r="A198" s="2" t="s">
        <v>9</v>
      </c>
      <c r="B198" s="9">
        <f>SUM(B197)</f>
        <v>0</v>
      </c>
      <c r="C198" s="9">
        <f>SUM(C197)</f>
        <v>0</v>
      </c>
      <c r="D198" s="9">
        <f>SUM(D197)</f>
        <v>0</v>
      </c>
      <c r="E198" s="4"/>
    </row>
    <row r="199" spans="1:5" x14ac:dyDescent="0.25">
      <c r="A199" s="2"/>
      <c r="B199" s="9"/>
      <c r="C199" s="9"/>
      <c r="D199" s="9"/>
    </row>
    <row r="200" spans="1:5" x14ac:dyDescent="0.25">
      <c r="A200" s="2" t="s">
        <v>8</v>
      </c>
      <c r="B200" s="9"/>
      <c r="C200" s="9"/>
      <c r="D200" s="9"/>
    </row>
    <row r="201" spans="1:5" x14ac:dyDescent="0.25">
      <c r="A201" s="2" t="s">
        <v>7</v>
      </c>
      <c r="B201" s="6">
        <v>0</v>
      </c>
      <c r="C201" s="6">
        <v>0</v>
      </c>
      <c r="D201" s="6">
        <v>0</v>
      </c>
    </row>
    <row r="202" spans="1:5" x14ac:dyDescent="0.25">
      <c r="A202" s="2" t="s">
        <v>6</v>
      </c>
      <c r="B202" s="6">
        <v>-4823860000</v>
      </c>
      <c r="C202" s="6">
        <v>-4823860000</v>
      </c>
      <c r="D202" s="6">
        <v>-4823860000</v>
      </c>
    </row>
    <row r="203" spans="1:5" x14ac:dyDescent="0.25">
      <c r="A203" s="2" t="s">
        <v>5</v>
      </c>
      <c r="B203" s="7">
        <v>16428053.779999999</v>
      </c>
      <c r="C203" s="7">
        <v>16378153.6</v>
      </c>
      <c r="D203" s="7">
        <v>16328253.42</v>
      </c>
    </row>
    <row r="204" spans="1:5" x14ac:dyDescent="0.25">
      <c r="A204" s="2" t="s">
        <v>4</v>
      </c>
      <c r="B204" s="6">
        <f>SUM(B201:B203)</f>
        <v>-4807431946.2200003</v>
      </c>
      <c r="C204" s="6">
        <f>SUM(C201:C203)</f>
        <v>-4807481846.3999996</v>
      </c>
      <c r="D204" s="6">
        <f>SUM(D201:D203)</f>
        <v>-4807531746.5799999</v>
      </c>
      <c r="E204" s="4"/>
    </row>
    <row r="205" spans="1:5" x14ac:dyDescent="0.25">
      <c r="A205" s="2"/>
      <c r="B205" s="12"/>
      <c r="C205" s="12"/>
      <c r="D205" s="12"/>
    </row>
    <row r="206" spans="1:5" x14ac:dyDescent="0.25">
      <c r="A206" s="2" t="s">
        <v>3</v>
      </c>
      <c r="B206" s="6">
        <f>SUM(B204)</f>
        <v>-4807431946.2200003</v>
      </c>
      <c r="C206" s="6">
        <f>SUM(C204)</f>
        <v>-4807481846.3999996</v>
      </c>
      <c r="D206" s="6">
        <f>SUM(D204)</f>
        <v>-4807531746.5799999</v>
      </c>
      <c r="E206" s="4"/>
    </row>
    <row r="207" spans="1:5" x14ac:dyDescent="0.25">
      <c r="A207" s="2"/>
      <c r="B207" s="12"/>
      <c r="C207" s="12"/>
      <c r="D207" s="12"/>
    </row>
    <row r="208" spans="1:5" x14ac:dyDescent="0.25">
      <c r="A208" s="2" t="s">
        <v>2</v>
      </c>
      <c r="B208" s="6">
        <f>SUM(B206)</f>
        <v>-4807431946.2200003</v>
      </c>
      <c r="C208" s="6">
        <f>SUM(C206)</f>
        <v>-4807481846.3999996</v>
      </c>
      <c r="D208" s="6">
        <f>SUM(D206)</f>
        <v>-4807531746.5799999</v>
      </c>
      <c r="E208" s="4"/>
    </row>
    <row r="209" spans="1:5" x14ac:dyDescent="0.25">
      <c r="A209" s="2"/>
      <c r="B209" s="12"/>
      <c r="C209" s="12"/>
      <c r="D209" s="12"/>
    </row>
    <row r="210" spans="1:5" x14ac:dyDescent="0.25">
      <c r="A210" s="2" t="s">
        <v>1</v>
      </c>
      <c r="B210" s="7">
        <f>SUM(B208,B190)</f>
        <v>-9190016156.6900005</v>
      </c>
      <c r="C210" s="7">
        <f>SUM(C208,C190)</f>
        <v>-9163867636.3699989</v>
      </c>
      <c r="D210" s="7">
        <f>SUM(D208,D190)</f>
        <v>-9162964518.5200005</v>
      </c>
      <c r="E210" s="4"/>
    </row>
    <row r="211" spans="1:5" x14ac:dyDescent="0.25">
      <c r="A211" s="2"/>
      <c r="B211" s="12"/>
      <c r="C211" s="12"/>
      <c r="D211" s="12"/>
    </row>
    <row r="212" spans="1:5" ht="15.75" thickBot="1" x14ac:dyDescent="0.3">
      <c r="A212" s="2" t="s">
        <v>0</v>
      </c>
      <c r="B212" s="11">
        <f>SUM(B210,B171,B156,B143)</f>
        <v>-14034159505.859999</v>
      </c>
      <c r="C212" s="11">
        <f>SUM(C210,C171,C156,C143)</f>
        <v>-14121591795.529999</v>
      </c>
      <c r="D212" s="11">
        <f>SUM(D210,D171,D156,D143)</f>
        <v>-14222282562.140001</v>
      </c>
      <c r="E212" s="4"/>
    </row>
    <row r="213" spans="1:5" ht="15.75" thickTop="1" x14ac:dyDescent="0.25">
      <c r="B213" s="12">
        <f>+B212+B125</f>
        <v>0</v>
      </c>
      <c r="C213" s="12">
        <f>+C212+C125</f>
        <v>0</v>
      </c>
      <c r="D213" s="12">
        <f>+D212+D125</f>
        <v>0</v>
      </c>
    </row>
  </sheetData>
  <pageMargins left="0.7" right="0.7" top="0.5" bottom="0.75" header="0.3" footer="0.3"/>
  <pageSetup scale="94" fitToHeight="0" orientation="portrait" r:id="rId1"/>
  <headerFooter>
    <oddFooter>&amp;RRef 5.04/6.04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BE1BBDF8113F9498FC727E6DB677C7B" ma:contentTypeVersion="28" ma:contentTypeDescription="" ma:contentTypeScope="" ma:versionID="db1a95ee6ee95805761d8ecb07af062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2022-03-02T08:00:00+00:00</OpenedDate>
    <SignificantOrder xmlns="dc463f71-b30c-4ab2-9473-d307f9d35888">false</SignificantOrder>
    <Date1 xmlns="dc463f71-b30c-4ab2-9473-d307f9d35888">2022-03-02T08:00:00+00:00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220142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105F4E6-50AF-4502-A5C5-0D36353886F6}"/>
</file>

<file path=customXml/itemProps2.xml><?xml version="1.0" encoding="utf-8"?>
<ds:datastoreItem xmlns:ds="http://schemas.openxmlformats.org/officeDocument/2006/customXml" ds:itemID="{EF57A515-1B52-488C-A1AD-AADA8F7ED4F1}"/>
</file>

<file path=customXml/itemProps3.xml><?xml version="1.0" encoding="utf-8"?>
<ds:datastoreItem xmlns:ds="http://schemas.openxmlformats.org/officeDocument/2006/customXml" ds:itemID="{3494E1F5-808F-4C2E-B9D2-51861E760C2E}"/>
</file>

<file path=customXml/itemProps4.xml><?xml version="1.0" encoding="utf-8"?>
<ds:datastoreItem xmlns:ds="http://schemas.openxmlformats.org/officeDocument/2006/customXml" ds:itemID="{41525A94-0B76-4128-94AD-75110FEDCA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BS - Summary for Comm Reports</vt:lpstr>
      <vt:lpstr>'BS - Summary for Comm Reports'!Print_Area</vt:lpstr>
      <vt:lpstr>'BS - Summary for Comm Reports'!Print_Titles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2020-01-30T22:27:19Z</cp:lastPrinted>
  <dcterms:created xsi:type="dcterms:W3CDTF">2017-08-23T22:09:03Z</dcterms:created>
  <dcterms:modified xsi:type="dcterms:W3CDTF">2022-02-17T20:57:48Z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Balance Sheet DEC 2019v3.xlsx</vt:lpwstr>
  </property>
  <property fmtid="{D5CDD505-2E9C-101B-9397-08002B2CF9AE}" pid="3" name="ContentTypeId">
    <vt:lpwstr>0x0101006E56B4D1795A2E4DB2F0B01679ED314A00ABE1BBDF8113F9498FC727E6DB677C7B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