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filterPrivacy="1" defaultThemeVersion="124226"/>
  <bookViews>
    <workbookView xWindow="60" yWindow="45" windowWidth="18780" windowHeight="12330" xr2:uid="{00000000-000D-0000-FFFF-FFFF00000000}"/>
  </bookViews>
  <sheets>
    <sheet name="Gross revenue definitions" sheetId="1" r:id="rId1"/>
    <sheet name="Exposure" sheetId="2" r:id="rId2"/>
  </sheets>
  <definedNames>
    <definedName name="_xlnm._FilterDatabase" localSheetId="0" hidden="1">'Gross revenue definitions'!$A$1:$D$15</definedName>
  </definedNames>
  <calcPr calcId="171027"/>
</workbook>
</file>

<file path=xl/calcChain.xml><?xml version="1.0" encoding="utf-8"?>
<calcChain xmlns="http://schemas.openxmlformats.org/spreadsheetml/2006/main">
  <c r="I3" i="2" l="1"/>
  <c r="I4" i="2"/>
  <c r="I5" i="2"/>
  <c r="I6" i="2"/>
  <c r="I7" i="2"/>
  <c r="I8" i="2"/>
  <c r="I9" i="2"/>
  <c r="I10" i="2"/>
  <c r="I11" i="2"/>
  <c r="I12" i="2"/>
  <c r="I13" i="2"/>
  <c r="I14" i="2"/>
  <c r="I15" i="2"/>
  <c r="I16" i="2"/>
  <c r="I17" i="2"/>
  <c r="I18" i="2"/>
  <c r="I2" i="2"/>
  <c r="E19" i="2" l="1"/>
  <c r="D19" i="2"/>
  <c r="F3" i="2"/>
  <c r="G3"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2" i="2"/>
  <c r="F19" i="2" l="1"/>
  <c r="G2"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 authorId="0" shapeId="0" xr:uid="{00000000-0006-0000-0000-000001000000}">
      <text>
        <r>
          <rPr>
            <b/>
            <sz val="9"/>
            <color indexed="81"/>
            <rFont val="Tahoma"/>
            <family val="2"/>
          </rPr>
          <t>Author:</t>
        </r>
        <r>
          <rPr>
            <sz val="9"/>
            <color indexed="81"/>
            <rFont val="Tahoma"/>
            <family val="2"/>
          </rPr>
          <t xml:space="preserve">
Already grossed up
</t>
        </r>
      </text>
    </comment>
  </commentList>
</comments>
</file>

<file path=xl/sharedStrings.xml><?xml version="1.0" encoding="utf-8"?>
<sst xmlns="http://schemas.openxmlformats.org/spreadsheetml/2006/main" count="86" uniqueCount="47">
  <si>
    <t>Town Name</t>
  </si>
  <si>
    <t>Anacortes</t>
  </si>
  <si>
    <t>Bellingham</t>
  </si>
  <si>
    <t>Blaine</t>
  </si>
  <si>
    <t>Bremerton</t>
  </si>
  <si>
    <t>East Wenatchee</t>
  </si>
  <si>
    <t>Kelso</t>
  </si>
  <si>
    <t>Kennewick</t>
  </si>
  <si>
    <t>Moses Lake</t>
  </si>
  <si>
    <t>Nooksack</t>
  </si>
  <si>
    <t>Port Orchard</t>
  </si>
  <si>
    <t>Prosser</t>
  </si>
  <si>
    <t>Sedro Woolley</t>
  </si>
  <si>
    <t>Toppenish</t>
  </si>
  <si>
    <t>Woodland</t>
  </si>
  <si>
    <t>Yakima</t>
  </si>
  <si>
    <t>"Gross income" means the value proceeding or accruing from the sale of tangible property or service and receipts, including all sums earned or charges whether received or not, by reason of the investment of capital in the business engaged in, including rentals, royalties, fees or other emoluments, however designated (excluding receipts or proceeds from the use or sale of real property or an interest therein, and proceeds from the sale of notes , bonds, mortgages, or other evidence of indebtedness or stocks and the like) and without any deduction on account of the property sold, the costs of the materials used, labor costs, interest or discount paid, or any expenses whatsoever, and without any deduction on account of losses.
5.36.140 - Deductions from gross operating revenue
A. The amount of credit losses and uncollectibles actually sustained by the taxpayer;
B. Amounts derived from transactions in interstate or foreign commerce.</t>
  </si>
  <si>
    <t>"Gross income" means the value proceeding or accruing from the sale of tangible property or service and receipts, including all sums earned or charged, whether received or not, by reason of the investment of capital in the business engaged in, including rentals, royalties, fees or other emoluments, however designated, excluding receipts or proceeds from the use or sale of real property or any interest therein, and proceeds from the sale of notes, bonds, mortgages, or other evidences of indebtedness, or stocks and the like, and without any deductions on account of the cost of the property sold, the cost of materials used, labor costs, interest or discount paid, or any expense whatsoever, and without any deduction on account of losses.</t>
  </si>
  <si>
    <t>"Gross income" means the value proceeding or accruing from the sale of tangible property or service, and receipts (including all sums earned or charged, whether received or not) by reason of the investment of capital in the business engaged in, including rentals, royalties, fees or other emoluments, however designated (excluding receipts or proceeds from the use or sale of real property or any interest therein, and proceeds from the sale of notes, bonds mortgages, or other evidence of indebtedness, or stocks and the like) and without any deduction on account of losses.</t>
  </si>
  <si>
    <t>"Gross income" means the value proceeding or accruing by reason of the business activity engaged in and operations incidental thereto, and includes gross proceeds of sales, compensation for the rendition of services and other emoluments, but without any deduction on account of the cost of the commodity furnished or sold, the cost of materials used, labor costs, interest, discount, delivery costs, taxes, or any other expense whatsoever paid or accrued and without any deduction on account of losses.</t>
  </si>
  <si>
    <t>"Gross income" means the value proceeding or accruing from the performance of the particular business involved, including gross proceeds of sales, compensation for the rendition of services, and receipts (including all sums earned or charged, whether received or not) by reason of investment in the business engaged in (excluding rentals, receipts or proceeds from the use or sale of real property or any interest therein, and proceeds from the sale of notes, bonds, mortgages or other evidences of indebtedness, or stocks and the like), all without any deduction on account of the cost of property sold, the cost of materials used, labor costs, taxes, interest or discount paid, delivery costs or any expenses whatsoever, and without any deduction on account of losses.</t>
  </si>
  <si>
    <t>"Gross proceeds of sales" means the value proceeding or accruing from the sale of tangible personal property, digital goods, digital codes, digital automated services or for other services rendered, without any deduction on account of the cost of property sold, the cost of materials used, labor costs, interests, discount paid, delivery costs, taxes, or any other expense whatsoever paid or accrued and without any deduction on account of losses.</t>
  </si>
  <si>
    <t>"Gross income" means the value proceeding or accruing from the sale of tangible property or service, and receipts (including all sums earned or charged whether received or not), by reason of the investment of capital in the business engaged in, including rentals, royalties, fees or other emoluments, however designated, derived from business activities conducted within the City limits (excluding receipts or proceeds from the use or sale of real property or any interest therein and proceeds from the sale of notes, bonds, mortgages, or other evidence of indebtedness or stocks and the like) and without any deduction on account of the cost of property sold, and the cost of materials used, labor costs, interest, or any expenses whatsoever; provided, however, that only the gross income attributable to those taxable services or commodities as are specifically set forth in Section 3.70.020 shall be subject to the tax provided herein, and any taxpayer deriving income from the sale of any other tangible property or services and receipts not so specifically set forth in Section 3.70.020 may exclude said income from "gross income" as defined in this subsection. Gross income of any public utility district subject to this tax shall be the total gross revenues from sales of electricity and power inside the City by the public utility district, exclusive of any revenues derived from the sale of electricity for the purpose of resale.</t>
  </si>
  <si>
    <t>Gross Operating Income means the value proceeding or accruing from the sale of tangible property or service, installation fees, and receipts by reason of the investment of capital in the business engaged in, including rentals, royalties, fees or other emoluments, however, designated (excluding receipts or proceeds from the use or sale of notes, bonds, mortgages, or other evidences of indebtedness, or stock and the like) and without any deduction on account of the cost of the property sold, the cost of materials used, labor costs, interest or discount paid or any expense whatsoever.</t>
  </si>
  <si>
    <t>“Gross income” is the value preceding or accruing from the sale of tangible property or service, and receipts (including all sums earned or charged, whether received or not) by reason of the investment of capital in the business engaged in, including rentals, royalties, fees or other emoluments, however designated (excluding receipts or proceeds from the use or sale of real property or any interest therein, and proceeds from the sale of notes, bonds, mortgages, or other evidences of indebtedness, or stock and the like) and without any deduction on account of the cost of the property sold, the cost of materials used, labor costs, interest or discount paid, or any expense whatsoever, and without any deduction on account of losses, but allowing a deduction for the amount of credit losses sustained by the taxpayer during the period covered.</t>
  </si>
  <si>
    <t xml:space="preserve">  “Gross income” means the value proceeding or accruing from the sale of tangible property or services, and receipts (including all sums earned or charged, whether received or not) by reason of the investment of capital in the business engaged in, including rentals, royalties, fees or other emoluments, however designated (excluding receipts or proceeds from the use or sale of real property or any interest therein and proceeds from the sale of notes, bonds, mortgages, or other evidences of indebtedness, or stock or the like) and without any deduction on account of the property sold, the cost of materials used, labor costs, interest or discount paid or any expense whatsoever, without any deduction on account of losses.</t>
  </si>
  <si>
    <t>“Gross income” means the value proceeding or accruing from the sale of tangible property or service, and receipts (including all sums earned or charged, whether received or not) by reason of investment of capital in the business engaged in (including rentals, royalties, interest and other emoluments however designated) excluding receipts or proceeds from the sale or use of real property or any interest therein and the proceeds from the sale of notes, bonds, mortgages, or other evidences of indebtedness, or stocks and the like and without any deduction on account of the cost of the property sold, cost of materials used, labor costs, interest or discount paid, or any expenses whatsoever, and without any deduction on account of losses. Further deductions and exceptions from gross income upon which the fee or tax described in this chapter is computed are set forth in Section 5.06.070.</t>
  </si>
  <si>
    <t>“Gross income” means the value proceeding or accruing from the sale of tangible property or service, and receipts (including all sums earned or charged whether received or not), by reason of the investment of capital in the business engaged in, including rentals, royalties, fees or other emoluments, however designated, derived from business activities conducted within the corporate limits of the city (excluding receipts or proceeds from the use or sale of real property or any interest therein and proceeds from the sale of notes, bonds, mortgages or other evidence of indebtedness, or stocks and the like) and without any deduction on account of the cost of the property sold, and the cost of materials used, labor costs, interest or any expenses whatsoever; provided, however, that only the gross income attributed to those taxable services or commodities as are specifically set forth in TMC 3.37.030(A) and (B) shall be subject to the tax provided herein and any taxpayer deriving income from the sale of any other tangible property or services and receipts not so specifically set forth in TMC 3.37.030 may exclude said income from gross income as herein defined.</t>
  </si>
  <si>
    <t> “Gross revenue” means the value proceeding or accruing from the sale of tangible property or service, and receipts (including all sums earned or charged whether received or not) by reason of the investment of capital in the business engaged in, including, but not limited to, rental, royalties, fees or other emoluments, however designated (excluding receipts or proceeds from the use or sale of real property or any interest therein and proceeds from the sale of notes, bonds, mortgages, or other evidences of indebtedness, or stock and the like) and without any deduction on account of the cost of the property sold, the cost of materials used, labor costs, interest or discount paid, or any expense whatsoever, and without any deduction on account of losses.</t>
  </si>
  <si>
    <t>No</t>
  </si>
  <si>
    <t>Yes</t>
  </si>
  <si>
    <t>Like Bellingham?</t>
  </si>
  <si>
    <t>Other exclusion for Taxes?</t>
  </si>
  <si>
    <t>No definition</t>
  </si>
  <si>
    <t>Current Tax rate</t>
  </si>
  <si>
    <t>6.0%
1.0%</t>
  </si>
  <si>
    <t>6.0%
2.0%</t>
  </si>
  <si>
    <t>Bellingham Tier II</t>
  </si>
  <si>
    <t>Yakima Tier I</t>
  </si>
  <si>
    <t>Yakima Tier II</t>
  </si>
  <si>
    <t>Staturoty tax rate</t>
  </si>
  <si>
    <t>Grossed up rate</t>
  </si>
  <si>
    <t>2015 Taxable revenue</t>
  </si>
  <si>
    <t>2015 actual tax</t>
  </si>
  <si>
    <t>2015 tax grossed up</t>
  </si>
  <si>
    <t>Tax difference</t>
  </si>
  <si>
    <t>Grossup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</si>
</sst>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0"/>
    <numFmt numFmtId="166" formatCode="0.000%"/>
  </numFmts>
  <fonts count="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horizontal="center" wrapText="1"/>
    </xf>
    <xf numFmtId="0" fontId="0" fillId="0" borderId="0" xfId="0" applyAlignment="1">
      <alignment vertical="top" wrapText="1"/>
    </xf>
    <xf numFmtId="0" fontId="0" fillId="0" borderId="0" xfId="0" applyFill="1" applyAlignment="1">
      <alignment vertical="top"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vertical="top"/>
    </xf>
    <xf numFmtId="0" fontId="0" fillId="0" borderId="0" xfId="0" applyFill="1"/>
    <xf numFmtId="0" fontId="0" fillId="0" borderId="0" xfId="0" applyAlignment="1">
      <alignment horizontal="center"/>
    </xf>
    <xf numFmtId="10" fontId="0" fillId="0" borderId="0" xfId="0" applyNumberFormat="1"/>
    <xf numFmtId="0" fontId="0" fillId="2" borderId="0" xfId="0" applyFill="1" applyAlignment="1">
      <alignment wrapText="1"/>
    </xf>
    <xf numFmtId="164" fontId="0" fillId="0" borderId="0" xfId="2" applyNumberFormat="1" applyFont="1"/>
    <xf numFmtId="43" fontId="0" fillId="0" borderId="0" xfId="1" applyFont="1"/>
    <xf numFmtId="43" fontId="0" fillId="0" borderId="1" xfId="0" applyNumberFormat="1" applyBorder="1"/>
    <xf numFmtId="165" fontId="0" fillId="0" borderId="0" xfId="0" applyNumberFormat="1"/>
    <xf numFmtId="166" fontId="0" fillId="0" borderId="0" xfId="2" applyNumberFormat="1" applyFont="1" applyAlignment="1">
      <alignment horizontal="right"/>
    </xf>
    <xf numFmtId="0" fontId="0" fillId="0" borderId="0" xfId="0" applyBorder="1" applyAlignment="1">
      <alignment horizontal="center" wrapText="1"/>
    </xf>
    <xf numFmtId="0" fontId="0" fillId="0" borderId="0" xfId="0" applyBorder="1"/>
    <xf numFmtId="43" fontId="0" fillId="0" borderId="0" xfId="1" applyFont="1" applyBorder="1"/>
    <xf numFmtId="43" fontId="0" fillId="0" borderId="0" xfId="0" applyNumberForma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15"/>
  <sheetViews>
    <sheetView tabSelected="1" workbookViewId="0">
      <pane xSplit="4" ySplit="1" topLeftCell="E2" activePane="bottomRight" state="frozen"/>
      <selection pane="topRight" activeCell="E1" sqref="E1"/>
      <selection pane="bottomLeft" activeCell="A2" sqref="A2"/>
      <selection pane="bottomRight" activeCell="B28" sqref="B28"/>
    </sheetView>
  </sheetViews>
  <sheetFormatPr defaultRowHeight="15" x14ac:dyDescent="0.25"/>
  <cols>
    <col min="1" max="1" width="19.28515625" style="7" bestFit="1" customWidth="1"/>
    <col min="2" max="2" width="74" customWidth="1"/>
    <col min="3" max="3" width="12.85546875" style="8" customWidth="1"/>
    <col min="4" max="4" width="12.42578125" style="8" customWidth="1"/>
  </cols>
  <sheetData>
    <row r="1" spans="1:5" s="1" customFormat="1" ht="45" x14ac:dyDescent="0.25">
      <c r="A1" s="5" t="s">
        <v>0</v>
      </c>
      <c r="C1" s="1" t="s">
        <v>31</v>
      </c>
      <c r="D1" s="1" t="s">
        <v>32</v>
      </c>
      <c r="E1" s="1" t="s">
        <v>34</v>
      </c>
    </row>
    <row r="2" spans="1:5" ht="225" x14ac:dyDescent="0.25">
      <c r="A2" s="6" t="s">
        <v>1</v>
      </c>
      <c r="B2" s="2" t="s">
        <v>16</v>
      </c>
      <c r="C2" s="8" t="s">
        <v>30</v>
      </c>
      <c r="D2" s="8" t="s">
        <v>29</v>
      </c>
      <c r="E2" s="9">
        <v>0.06</v>
      </c>
    </row>
    <row r="3" spans="1:5" ht="150" x14ac:dyDescent="0.25">
      <c r="A3" s="6" t="s">
        <v>2</v>
      </c>
      <c r="B3" s="2" t="s">
        <v>17</v>
      </c>
      <c r="C3" s="8" t="s">
        <v>30</v>
      </c>
      <c r="D3" s="8" t="s">
        <v>29</v>
      </c>
      <c r="E3" s="10" t="s">
        <v>35</v>
      </c>
    </row>
    <row r="4" spans="1:5" ht="120" x14ac:dyDescent="0.25">
      <c r="A4" s="6" t="s">
        <v>3</v>
      </c>
      <c r="B4" s="2" t="s">
        <v>18</v>
      </c>
      <c r="C4" s="8" t="s">
        <v>30</v>
      </c>
      <c r="D4" s="8" t="s">
        <v>29</v>
      </c>
      <c r="E4" s="9">
        <v>0.06</v>
      </c>
    </row>
    <row r="5" spans="1:5" ht="105" x14ac:dyDescent="0.25">
      <c r="A5" s="6" t="s">
        <v>4</v>
      </c>
      <c r="B5" s="2" t="s">
        <v>19</v>
      </c>
      <c r="C5" s="8" t="s">
        <v>30</v>
      </c>
      <c r="D5" s="8" t="s">
        <v>29</v>
      </c>
      <c r="E5" s="9">
        <v>0.06</v>
      </c>
    </row>
    <row r="6" spans="1:5" ht="150" x14ac:dyDescent="0.25">
      <c r="A6" s="6" t="s">
        <v>5</v>
      </c>
      <c r="B6" s="2" t="s">
        <v>20</v>
      </c>
      <c r="C6" s="8" t="s">
        <v>30</v>
      </c>
      <c r="D6" s="8" t="s">
        <v>29</v>
      </c>
      <c r="E6" s="9">
        <v>0.06</v>
      </c>
    </row>
    <row r="7" spans="1:5" ht="90" x14ac:dyDescent="0.25">
      <c r="A7" s="6" t="s">
        <v>6</v>
      </c>
      <c r="B7" s="2" t="s">
        <v>21</v>
      </c>
      <c r="C7" s="8" t="s">
        <v>30</v>
      </c>
      <c r="D7" s="8" t="s">
        <v>29</v>
      </c>
      <c r="E7" s="9">
        <v>0.06</v>
      </c>
    </row>
    <row r="8" spans="1:5" ht="285" x14ac:dyDescent="0.25">
      <c r="A8" s="6" t="s">
        <v>7</v>
      </c>
      <c r="B8" s="2" t="s">
        <v>22</v>
      </c>
      <c r="C8" s="8" t="s">
        <v>30</v>
      </c>
      <c r="D8" s="8" t="s">
        <v>29</v>
      </c>
      <c r="E8" s="9">
        <v>8.5000000000000006E-2</v>
      </c>
    </row>
    <row r="9" spans="1:5" ht="120" x14ac:dyDescent="0.25">
      <c r="A9" s="6" t="s">
        <v>8</v>
      </c>
      <c r="B9" s="2" t="s">
        <v>23</v>
      </c>
      <c r="C9" s="8" t="s">
        <v>30</v>
      </c>
      <c r="D9" s="8" t="s">
        <v>29</v>
      </c>
      <c r="E9" s="9">
        <v>0.06</v>
      </c>
    </row>
    <row r="10" spans="1:5" ht="165" x14ac:dyDescent="0.25">
      <c r="A10" s="6" t="s">
        <v>10</v>
      </c>
      <c r="B10" s="2" t="s">
        <v>24</v>
      </c>
      <c r="C10" s="8" t="s">
        <v>30</v>
      </c>
      <c r="D10" s="8" t="s">
        <v>29</v>
      </c>
      <c r="E10" s="9">
        <v>0.02</v>
      </c>
    </row>
    <row r="11" spans="1:5" ht="150" x14ac:dyDescent="0.25">
      <c r="A11" s="6" t="s">
        <v>11</v>
      </c>
      <c r="B11" s="2" t="s">
        <v>25</v>
      </c>
      <c r="C11" s="8" t="s">
        <v>30</v>
      </c>
      <c r="D11" s="8" t="s">
        <v>29</v>
      </c>
      <c r="E11" s="9">
        <v>0.06</v>
      </c>
    </row>
    <row r="12" spans="1:5" ht="180" x14ac:dyDescent="0.25">
      <c r="A12" s="6" t="s">
        <v>12</v>
      </c>
      <c r="B12" s="2" t="s">
        <v>26</v>
      </c>
      <c r="C12" s="8" t="s">
        <v>30</v>
      </c>
      <c r="D12" s="8" t="s">
        <v>29</v>
      </c>
      <c r="E12" s="9">
        <v>0.06</v>
      </c>
    </row>
    <row r="13" spans="1:5" ht="240" x14ac:dyDescent="0.25">
      <c r="A13" s="6" t="s">
        <v>13</v>
      </c>
      <c r="B13" s="2" t="s">
        <v>27</v>
      </c>
      <c r="C13" s="8" t="s">
        <v>30</v>
      </c>
      <c r="D13" s="8" t="s">
        <v>29</v>
      </c>
      <c r="E13" s="9">
        <v>8.5000000000000006E-2</v>
      </c>
    </row>
    <row r="14" spans="1:5" x14ac:dyDescent="0.25">
      <c r="A14" s="6" t="s">
        <v>14</v>
      </c>
      <c r="B14" s="3" t="s">
        <v>33</v>
      </c>
      <c r="D14" s="8" t="s">
        <v>29</v>
      </c>
      <c r="E14" s="9">
        <v>0.06</v>
      </c>
    </row>
    <row r="15" spans="1:5" ht="150" x14ac:dyDescent="0.25">
      <c r="A15" s="6" t="s">
        <v>15</v>
      </c>
      <c r="B15" s="2" t="s">
        <v>28</v>
      </c>
      <c r="C15" s="8" t="s">
        <v>30</v>
      </c>
      <c r="D15" s="8" t="s">
        <v>29</v>
      </c>
      <c r="E15" s="4" t="s">
        <v>36</v>
      </c>
    </row>
  </sheetData>
  <autoFilter ref="A1:D15" xr:uid="{00000000-0009-0000-0000-000000000000}">
    <filterColumn colId="2">
      <filters>
        <filter val="Yes"/>
      </filters>
    </filterColumn>
    <filterColumn colId="3">
      <filters>
        <filter val="No"/>
      </filters>
    </filterColumn>
  </autoFilter>
  <pageMargins left="0.7" right="0.7" top="0.75" bottom="0.75" header="0.3" footer="0.3"/>
  <pageSetup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tabSelected="1" workbookViewId="0">
      <selection activeCell="B28" sqref="B28"/>
    </sheetView>
  </sheetViews>
  <sheetFormatPr defaultRowHeight="15" x14ac:dyDescent="0.25"/>
  <cols>
    <col min="1" max="1" width="16.5703125" bestFit="1" customWidth="1"/>
    <col min="4" max="5" width="14.28515625" bestFit="1" customWidth="1"/>
    <col min="6" max="6" width="13.28515625" bestFit="1" customWidth="1"/>
    <col min="7" max="7" width="11.5703125" bestFit="1" customWidth="1"/>
    <col min="8" max="8" width="13.28515625" style="17" bestFit="1" customWidth="1"/>
    <col min="9" max="9" width="9.5703125" bestFit="1" customWidth="1"/>
  </cols>
  <sheetData>
    <row r="1" spans="1:9" ht="30" x14ac:dyDescent="0.25">
      <c r="A1" s="5" t="s">
        <v>0</v>
      </c>
      <c r="B1" s="1" t="s">
        <v>40</v>
      </c>
      <c r="C1" s="1" t="s">
        <v>41</v>
      </c>
      <c r="D1" s="1" t="s">
        <v>42</v>
      </c>
      <c r="E1" s="1" t="s">
        <v>43</v>
      </c>
      <c r="F1" s="1" t="s">
        <v>44</v>
      </c>
      <c r="G1" s="1" t="s">
        <v>45</v>
      </c>
      <c r="H1" s="16"/>
      <c r="I1" s="1" t="s">
        <v>46</v>
      </c>
    </row>
    <row r="2" spans="1:9" x14ac:dyDescent="0.25">
      <c r="A2" s="6" t="s">
        <v>1</v>
      </c>
      <c r="B2" s="11">
        <v>0.06</v>
      </c>
      <c r="C2" s="15">
        <v>6.3829999999999998E-2</v>
      </c>
      <c r="D2" s="12">
        <v>5276829.4000000004</v>
      </c>
      <c r="E2" s="12">
        <v>316609.78000000003</v>
      </c>
      <c r="F2" s="12">
        <f>ROUND(D2*C2,2)</f>
        <v>336820.02</v>
      </c>
      <c r="G2" s="12">
        <f>F2-E2</f>
        <v>20210.239999999991</v>
      </c>
      <c r="H2" s="18"/>
      <c r="I2" s="14">
        <f t="shared" ref="I2:I18" si="0">ROUND((1/(100%-B2))/1-1,5)</f>
        <v>6.3829999999999998E-2</v>
      </c>
    </row>
    <row r="3" spans="1:9" x14ac:dyDescent="0.25">
      <c r="A3" s="6" t="s">
        <v>37</v>
      </c>
      <c r="B3" s="11">
        <v>0.06</v>
      </c>
      <c r="C3" s="15">
        <v>6.3829999999999998E-2</v>
      </c>
      <c r="D3" s="12">
        <v>19254372.379999999</v>
      </c>
      <c r="E3" s="12">
        <v>1229006.5900000001</v>
      </c>
      <c r="F3" s="12">
        <f t="shared" ref="F3:F18" si="1">ROUND(D3*C3,2)</f>
        <v>1229006.5900000001</v>
      </c>
      <c r="G3" s="12">
        <f t="shared" ref="G3:G18" si="2">F3-E3</f>
        <v>0</v>
      </c>
      <c r="H3" s="18"/>
      <c r="I3" s="14">
        <f t="shared" si="0"/>
        <v>6.3829999999999998E-2</v>
      </c>
    </row>
    <row r="4" spans="1:9" x14ac:dyDescent="0.25">
      <c r="A4" s="6" t="s">
        <v>37</v>
      </c>
      <c r="B4" s="11">
        <v>0.01</v>
      </c>
      <c r="C4" s="15">
        <v>1.01E-2</v>
      </c>
      <c r="D4" s="12">
        <v>0</v>
      </c>
      <c r="E4" s="12">
        <v>0</v>
      </c>
      <c r="F4" s="12">
        <f t="shared" si="1"/>
        <v>0</v>
      </c>
      <c r="G4" s="12">
        <f t="shared" si="2"/>
        <v>0</v>
      </c>
      <c r="H4" s="18"/>
      <c r="I4" s="14">
        <f t="shared" si="0"/>
        <v>1.01E-2</v>
      </c>
    </row>
    <row r="5" spans="1:9" x14ac:dyDescent="0.25">
      <c r="A5" s="6" t="s">
        <v>3</v>
      </c>
      <c r="B5" s="11">
        <v>0.06</v>
      </c>
      <c r="C5" s="15">
        <v>6.3829999999999998E-2</v>
      </c>
      <c r="D5" s="12">
        <v>1689032.98</v>
      </c>
      <c r="E5" s="12">
        <v>101341.99</v>
      </c>
      <c r="F5" s="12">
        <f t="shared" si="1"/>
        <v>107810.98</v>
      </c>
      <c r="G5" s="12">
        <f t="shared" si="2"/>
        <v>6468.9899999999907</v>
      </c>
      <c r="H5" s="18"/>
      <c r="I5" s="14">
        <f t="shared" si="0"/>
        <v>6.3829999999999998E-2</v>
      </c>
    </row>
    <row r="6" spans="1:9" x14ac:dyDescent="0.25">
      <c r="A6" s="6" t="s">
        <v>4</v>
      </c>
      <c r="B6" s="11">
        <v>0.06</v>
      </c>
      <c r="C6" s="15">
        <v>6.3829999999999998E-2</v>
      </c>
      <c r="D6" s="12">
        <v>6197974.9000000004</v>
      </c>
      <c r="E6" s="12">
        <v>371878.48</v>
      </c>
      <c r="F6" s="12">
        <f t="shared" si="1"/>
        <v>395616.74</v>
      </c>
      <c r="G6" s="12">
        <f t="shared" si="2"/>
        <v>23738.260000000009</v>
      </c>
      <c r="H6" s="18"/>
      <c r="I6" s="14">
        <f t="shared" si="0"/>
        <v>6.3829999999999998E-2</v>
      </c>
    </row>
    <row r="7" spans="1:9" x14ac:dyDescent="0.25">
      <c r="A7" s="6" t="s">
        <v>5</v>
      </c>
      <c r="B7" s="11">
        <v>0.06</v>
      </c>
      <c r="C7" s="15">
        <v>6.3829999999999998E-2</v>
      </c>
      <c r="D7" s="12">
        <v>646077.73</v>
      </c>
      <c r="E7" s="12">
        <v>38764.660000000003</v>
      </c>
      <c r="F7" s="12">
        <f t="shared" si="1"/>
        <v>41239.14</v>
      </c>
      <c r="G7" s="12">
        <f t="shared" si="2"/>
        <v>2474.4799999999959</v>
      </c>
      <c r="H7" s="18"/>
      <c r="I7" s="14">
        <f t="shared" si="0"/>
        <v>6.3829999999999998E-2</v>
      </c>
    </row>
    <row r="8" spans="1:9" x14ac:dyDescent="0.25">
      <c r="A8" s="6" t="s">
        <v>6</v>
      </c>
      <c r="B8" s="11">
        <v>0.06</v>
      </c>
      <c r="C8" s="15">
        <v>6.3829999999999998E-2</v>
      </c>
      <c r="D8" s="12">
        <v>1027849.45</v>
      </c>
      <c r="E8" s="12">
        <v>61670.96</v>
      </c>
      <c r="F8" s="12">
        <f t="shared" si="1"/>
        <v>65607.63</v>
      </c>
      <c r="G8" s="12">
        <f t="shared" si="2"/>
        <v>3936.6700000000055</v>
      </c>
      <c r="H8" s="18"/>
      <c r="I8" s="14">
        <f t="shared" si="0"/>
        <v>6.3829999999999998E-2</v>
      </c>
    </row>
    <row r="9" spans="1:9" x14ac:dyDescent="0.25">
      <c r="A9" s="6" t="s">
        <v>7</v>
      </c>
      <c r="B9" s="11">
        <v>8.5000000000000006E-2</v>
      </c>
      <c r="C9" s="15">
        <v>9.2899999999999996E-2</v>
      </c>
      <c r="D9" s="12">
        <v>7511620.8099999996</v>
      </c>
      <c r="E9" s="12">
        <v>638487.77</v>
      </c>
      <c r="F9" s="12">
        <f t="shared" si="1"/>
        <v>697829.57</v>
      </c>
      <c r="G9" s="12">
        <f t="shared" si="2"/>
        <v>59341.79999999993</v>
      </c>
      <c r="H9" s="18"/>
      <c r="I9" s="14">
        <f t="shared" si="0"/>
        <v>9.2899999999999996E-2</v>
      </c>
    </row>
    <row r="10" spans="1:9" x14ac:dyDescent="0.25">
      <c r="A10" s="6" t="s">
        <v>8</v>
      </c>
      <c r="B10" s="11">
        <v>0.06</v>
      </c>
      <c r="C10" s="15">
        <v>6.3829999999999998E-2</v>
      </c>
      <c r="D10" s="12">
        <v>1987664.26</v>
      </c>
      <c r="E10" s="12">
        <v>119259.85</v>
      </c>
      <c r="F10" s="12">
        <f t="shared" si="1"/>
        <v>126872.61</v>
      </c>
      <c r="G10" s="12">
        <f t="shared" si="2"/>
        <v>7612.7599999999948</v>
      </c>
      <c r="H10" s="18"/>
      <c r="I10" s="14">
        <f t="shared" si="0"/>
        <v>6.3829999999999998E-2</v>
      </c>
    </row>
    <row r="11" spans="1:9" x14ac:dyDescent="0.25">
      <c r="A11" s="6" t="s">
        <v>9</v>
      </c>
      <c r="B11" s="11">
        <v>0.06</v>
      </c>
      <c r="C11" s="15">
        <v>6.3829999999999998E-2</v>
      </c>
      <c r="D11" s="12">
        <v>291359.11</v>
      </c>
      <c r="E11" s="12">
        <v>17481.53</v>
      </c>
      <c r="F11" s="12">
        <f t="shared" si="1"/>
        <v>18597.45</v>
      </c>
      <c r="G11" s="12">
        <f t="shared" si="2"/>
        <v>1115.9200000000019</v>
      </c>
      <c r="H11" s="18"/>
      <c r="I11" s="14">
        <f t="shared" si="0"/>
        <v>6.3829999999999998E-2</v>
      </c>
    </row>
    <row r="12" spans="1:9" x14ac:dyDescent="0.25">
      <c r="A12" s="6" t="s">
        <v>10</v>
      </c>
      <c r="B12" s="11">
        <v>0.02</v>
      </c>
      <c r="C12" s="15">
        <v>2.0410000000000001E-2</v>
      </c>
      <c r="D12" s="12">
        <v>3215711.3</v>
      </c>
      <c r="E12" s="12">
        <v>64314.23</v>
      </c>
      <c r="F12" s="12">
        <f t="shared" si="1"/>
        <v>65632.67</v>
      </c>
      <c r="G12" s="12">
        <f t="shared" si="2"/>
        <v>1318.4399999999951</v>
      </c>
      <c r="H12" s="18"/>
      <c r="I12" s="14">
        <f t="shared" si="0"/>
        <v>2.0410000000000001E-2</v>
      </c>
    </row>
    <row r="13" spans="1:9" x14ac:dyDescent="0.25">
      <c r="A13" s="6" t="s">
        <v>11</v>
      </c>
      <c r="B13" s="11">
        <v>0.06</v>
      </c>
      <c r="C13" s="15">
        <v>6.3829999999999998E-2</v>
      </c>
      <c r="D13" s="12">
        <v>961932.84</v>
      </c>
      <c r="E13" s="12">
        <v>57715.98</v>
      </c>
      <c r="F13" s="12">
        <f t="shared" si="1"/>
        <v>61400.17</v>
      </c>
      <c r="G13" s="12">
        <f t="shared" si="2"/>
        <v>3684.1899999999951</v>
      </c>
      <c r="H13" s="18"/>
      <c r="I13" s="14">
        <f t="shared" si="0"/>
        <v>6.3829999999999998E-2</v>
      </c>
    </row>
    <row r="14" spans="1:9" x14ac:dyDescent="0.25">
      <c r="A14" s="6" t="s">
        <v>12</v>
      </c>
      <c r="B14" s="11">
        <v>0.06</v>
      </c>
      <c r="C14" s="15">
        <v>6.3829999999999998E-2</v>
      </c>
      <c r="D14" s="12">
        <v>2492128.83</v>
      </c>
      <c r="E14" s="12">
        <v>149527.74</v>
      </c>
      <c r="F14" s="12">
        <f t="shared" si="1"/>
        <v>159072.57999999999</v>
      </c>
      <c r="G14" s="12">
        <f t="shared" si="2"/>
        <v>9544.8399999999965</v>
      </c>
      <c r="H14" s="18"/>
      <c r="I14" s="14">
        <f t="shared" si="0"/>
        <v>6.3829999999999998E-2</v>
      </c>
    </row>
    <row r="15" spans="1:9" x14ac:dyDescent="0.25">
      <c r="A15" s="6" t="s">
        <v>13</v>
      </c>
      <c r="B15" s="11">
        <v>8.5000000000000006E-2</v>
      </c>
      <c r="C15" s="15">
        <v>9.2899999999999996E-2</v>
      </c>
      <c r="D15" s="12">
        <v>1012916.68</v>
      </c>
      <c r="E15" s="12">
        <v>86097.91</v>
      </c>
      <c r="F15" s="12">
        <f t="shared" si="1"/>
        <v>94099.96</v>
      </c>
      <c r="G15" s="12">
        <f t="shared" si="2"/>
        <v>8002.0500000000029</v>
      </c>
      <c r="H15" s="18"/>
      <c r="I15" s="14">
        <f t="shared" si="0"/>
        <v>9.2899999999999996E-2</v>
      </c>
    </row>
    <row r="16" spans="1:9" x14ac:dyDescent="0.25">
      <c r="A16" s="6" t="s">
        <v>14</v>
      </c>
      <c r="B16" s="11">
        <v>0.06</v>
      </c>
      <c r="C16" s="15">
        <v>6.3829999999999998E-2</v>
      </c>
      <c r="D16" s="12">
        <v>1120799.8999999999</v>
      </c>
      <c r="E16" s="12">
        <v>67248</v>
      </c>
      <c r="F16" s="12">
        <f t="shared" si="1"/>
        <v>71540.66</v>
      </c>
      <c r="G16" s="12">
        <f t="shared" si="2"/>
        <v>4292.6600000000035</v>
      </c>
      <c r="H16" s="18"/>
      <c r="I16" s="14">
        <f t="shared" si="0"/>
        <v>6.3829999999999998E-2</v>
      </c>
    </row>
    <row r="17" spans="1:9" x14ac:dyDescent="0.25">
      <c r="A17" s="6" t="s">
        <v>38</v>
      </c>
      <c r="B17" s="11">
        <v>0.06</v>
      </c>
      <c r="C17" s="15">
        <v>6.3829999999999998E-2</v>
      </c>
      <c r="D17" s="12">
        <v>16236213.58</v>
      </c>
      <c r="E17" s="12">
        <v>974172.82</v>
      </c>
      <c r="F17" s="12">
        <f t="shared" si="1"/>
        <v>1036357.51</v>
      </c>
      <c r="G17" s="12">
        <f t="shared" si="2"/>
        <v>62184.690000000061</v>
      </c>
      <c r="H17" s="18"/>
      <c r="I17" s="14">
        <f t="shared" si="0"/>
        <v>6.3829999999999998E-2</v>
      </c>
    </row>
    <row r="18" spans="1:9" x14ac:dyDescent="0.25">
      <c r="A18" s="6" t="s">
        <v>39</v>
      </c>
      <c r="B18" s="11">
        <v>0.02</v>
      </c>
      <c r="C18" s="15">
        <v>2.0410000000000001E-2</v>
      </c>
      <c r="D18" s="12">
        <v>910805.22</v>
      </c>
      <c r="E18" s="12">
        <v>18216.09</v>
      </c>
      <c r="F18" s="12">
        <f t="shared" si="1"/>
        <v>18589.53</v>
      </c>
      <c r="G18" s="12">
        <f t="shared" si="2"/>
        <v>373.43999999999869</v>
      </c>
      <c r="H18" s="18"/>
      <c r="I18" s="14">
        <f t="shared" si="0"/>
        <v>2.0410000000000001E-2</v>
      </c>
    </row>
    <row r="19" spans="1:9" x14ac:dyDescent="0.25">
      <c r="D19" s="13">
        <f>SUM(D2:D18)</f>
        <v>69833289.370000005</v>
      </c>
      <c r="E19" s="13">
        <f t="shared" ref="E19:G19" si="3">SUM(E2:E18)</f>
        <v>4311794.38</v>
      </c>
      <c r="F19" s="13">
        <f t="shared" si="3"/>
        <v>4526093.8100000005</v>
      </c>
      <c r="G19" s="13">
        <f t="shared" si="3"/>
        <v>214299.42999999996</v>
      </c>
      <c r="H19" s="19"/>
    </row>
  </sheetData>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5C3CFD26ABD1C4682694B88C61FD168" ma:contentTypeVersion="76" ma:contentTypeDescription="" ma:contentTypeScope="" ma:versionID="bb89bb20d45fa842aa55fe04159f6b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2018-09-26T07:00:00+00:00</OpenedDate>
    <SignificantOrder xmlns="dc463f71-b30c-4ab2-9473-d307f9d35888">false</SignificantOrder>
    <Date1 xmlns="dc463f71-b30c-4ab2-9473-d307f9d35888">2018-10-01T07:00:00+00:00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180818</DocketNumber>
    <DelegatedOrder xmlns="dc463f71-b30c-4ab2-9473-d307f9d35888">false</DelegatedOrder>
  </documentManagement>
</p:properties>
</file>

<file path=customXml/itemProps1.xml><?xml version="1.0" encoding="utf-8"?>
<ds:datastoreItem xmlns:ds="http://schemas.openxmlformats.org/officeDocument/2006/customXml" ds:itemID="{C102BFDD-C5C7-4950-88C5-E50D0F0C151F}"/>
</file>

<file path=customXml/itemProps2.xml><?xml version="1.0" encoding="utf-8"?>
<ds:datastoreItem xmlns:ds="http://schemas.openxmlformats.org/officeDocument/2006/customXml" ds:itemID="{B425DF06-C96F-4E02-B350-A5C9A07DBA73}"/>
</file>

<file path=customXml/itemProps3.xml><?xml version="1.0" encoding="utf-8"?>
<ds:datastoreItem xmlns:ds="http://schemas.openxmlformats.org/officeDocument/2006/customXml" ds:itemID="{CC2BF400-97FF-4572-B6DE-6A9D83D9834F}"/>
</file>

<file path=customXml/itemProps4.xml><?xml version="1.0" encoding="utf-8"?>
<ds:datastoreItem xmlns:ds="http://schemas.openxmlformats.org/officeDocument/2006/customXml" ds:itemID="{8BAECE23-9C1D-40A6-9455-204B906712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Gross revenue definitions</vt:lpstr>
      <vt:lpstr>Exposure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2018-10-01T18:15:35Z</dcterms:created>
  <dcterms:modified xsi:type="dcterms:W3CDTF">2018-10-01T19:59:06Z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0x0101006E56B4D1795A2E4DB2F0B01679ED314A00E5C3CFD26ABD1C4682694B88C61FD168</vt:lpwstr>
  </property>
  <property fmtid="{D5CDD505-2E9C-101B-9397-08002B2CF9AE}" pid="3" name="_docset_NoMedatataSyncRequired">
    <vt:lpwstr>False</vt:lpwstr>
  </property>
  <property fmtid="{D5CDD505-2E9C-101B-9397-08002B2CF9AE}" pid="4" name="IsEFSEC">
    <vt:bool>false</vt:bool>
  </property>
</Properties>
</file>