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912" yWindow="1080" windowWidth="17352" windowHeight="10440"/>
  </bookViews>
  <sheets>
    <sheet name="Elect. Customer Counts Pg 10a " sheetId="1" r:id="rId1"/>
    <sheet name="Gas Customer Counts Pg 10b" sheetId="3" r:id="rId2"/>
  </sheets>
  <definedNames>
    <definedName name="data" localSheetId="1">#REF!</definedName>
    <definedName name="data">#REF!</definedName>
    <definedName name="data12" localSheetId="1">#REF!</definedName>
    <definedName name="data12">#REF!</definedName>
    <definedName name="MONTH" localSheetId="1">#REF!</definedName>
    <definedName name="MONTH">#REF!</definedName>
    <definedName name="_xlnm.Print_Area" localSheetId="0">'Elect. Customer Counts Pg 10a '!$A$1:$J$54</definedName>
    <definedName name="_xlnm.Print_Area" localSheetId="1">'Gas Customer Counts Pg 10b'!$A$1:$J$50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YEAR">#REF!</definedName>
    <definedName name="Z_2334DAF2_F92A_4F64_8BCA_D8CF0F89B21C_.wvu.PrintArea" localSheetId="0" hidden="1">'Elect. Customer Counts Pg 10a '!$B$1:$J$53</definedName>
    <definedName name="Z_35584FC9_E0EF_4D54_AEC5_A721F3358284_.wvu.PrintArea" localSheetId="0" hidden="1">'Elect. Customer Counts Pg 10a '!$B$1:$J$53</definedName>
    <definedName name="Z_47D0F261_F43B_4751_8C61_1FB1BD5F2805_.wvu.PrintArea" localSheetId="0" hidden="1">'Elect. Customer Counts Pg 10a '!$B$1:$J$53</definedName>
    <definedName name="Z_49153C58_1CF3_499A_A2AA_3AC07FAD1405_.wvu.PrintArea" localSheetId="0" hidden="1">'Elect. Customer Counts Pg 10a '!$B$1:$J$53</definedName>
    <definedName name="Z_B9AD8F6D_DA71_409D_9D5B_33F3A1818990_.wvu.PrintArea" localSheetId="0" hidden="1">'Elect. Customer Counts Pg 10a '!$B$1:$J$53</definedName>
    <definedName name="Z_EB6D400B_3175_492E_99DF_E9CF317CF31F_.wvu.PrintArea" localSheetId="0" hidden="1">'Elect. Customer Counts Pg 10a '!$B$1:$J$53</definedName>
  </definedNames>
  <calcPr calcId="145621"/>
</workbook>
</file>

<file path=xl/calcChain.xml><?xml version="1.0" encoding="utf-8"?>
<calcChain xmlns="http://schemas.openxmlformats.org/spreadsheetml/2006/main">
  <c r="B4" i="3" l="1"/>
  <c r="D20" i="1"/>
  <c r="E20" i="1"/>
  <c r="E20" i="3" l="1"/>
  <c r="H50" i="3"/>
  <c r="E50" i="3"/>
  <c r="D50" i="3"/>
  <c r="I49" i="3"/>
  <c r="J49" i="3" s="1"/>
  <c r="F49" i="3"/>
  <c r="G49" i="3" s="1"/>
  <c r="I48" i="3"/>
  <c r="J48" i="3" s="1"/>
  <c r="F48" i="3"/>
  <c r="G48" i="3" s="1"/>
  <c r="I47" i="3"/>
  <c r="J47" i="3" s="1"/>
  <c r="F47" i="3"/>
  <c r="G47" i="3" s="1"/>
  <c r="I46" i="3"/>
  <c r="J46" i="3" s="1"/>
  <c r="F46" i="3"/>
  <c r="G46" i="3" s="1"/>
  <c r="I45" i="3"/>
  <c r="J45" i="3" s="1"/>
  <c r="F45" i="3"/>
  <c r="G45" i="3" s="1"/>
  <c r="I44" i="3"/>
  <c r="J44" i="3" s="1"/>
  <c r="F44" i="3"/>
  <c r="G44" i="3" s="1"/>
  <c r="H40" i="3"/>
  <c r="E40" i="3"/>
  <c r="D40" i="3"/>
  <c r="I39" i="3"/>
  <c r="J39" i="3" s="1"/>
  <c r="F39" i="3"/>
  <c r="G39" i="3" s="1"/>
  <c r="I38" i="3"/>
  <c r="J38" i="3" s="1"/>
  <c r="F38" i="3"/>
  <c r="G38" i="3" s="1"/>
  <c r="I37" i="3"/>
  <c r="J37" i="3" s="1"/>
  <c r="F37" i="3"/>
  <c r="G37" i="3" s="1"/>
  <c r="I36" i="3"/>
  <c r="J36" i="3" s="1"/>
  <c r="F36" i="3"/>
  <c r="G36" i="3" s="1"/>
  <c r="I35" i="3"/>
  <c r="J35" i="3" s="1"/>
  <c r="F35" i="3"/>
  <c r="G35" i="3" s="1"/>
  <c r="I34" i="3"/>
  <c r="F34" i="3"/>
  <c r="G34" i="3" s="1"/>
  <c r="H30" i="3"/>
  <c r="E30" i="3"/>
  <c r="D30" i="3"/>
  <c r="I29" i="3"/>
  <c r="J29" i="3" s="1"/>
  <c r="F29" i="3"/>
  <c r="G29" i="3" s="1"/>
  <c r="I28" i="3"/>
  <c r="J28" i="3" s="1"/>
  <c r="F28" i="3"/>
  <c r="G28" i="3" s="1"/>
  <c r="I27" i="3"/>
  <c r="J27" i="3" s="1"/>
  <c r="F27" i="3"/>
  <c r="G27" i="3" s="1"/>
  <c r="I26" i="3"/>
  <c r="J26" i="3" s="1"/>
  <c r="F26" i="3"/>
  <c r="G26" i="3" s="1"/>
  <c r="I25" i="3"/>
  <c r="J25" i="3" s="1"/>
  <c r="F25" i="3"/>
  <c r="G25" i="3" s="1"/>
  <c r="I24" i="3"/>
  <c r="J24" i="3" s="1"/>
  <c r="F24" i="3"/>
  <c r="G24" i="3" s="1"/>
  <c r="H20" i="3"/>
  <c r="D20" i="3"/>
  <c r="I19" i="3"/>
  <c r="J19" i="3" s="1"/>
  <c r="F19" i="3"/>
  <c r="G19" i="3" s="1"/>
  <c r="I18" i="3"/>
  <c r="J18" i="3" s="1"/>
  <c r="F18" i="3"/>
  <c r="G18" i="3" s="1"/>
  <c r="I17" i="3"/>
  <c r="J17" i="3" s="1"/>
  <c r="F17" i="3"/>
  <c r="G17" i="3" s="1"/>
  <c r="I16" i="3"/>
  <c r="J16" i="3" s="1"/>
  <c r="F16" i="3"/>
  <c r="G16" i="3" s="1"/>
  <c r="I15" i="3"/>
  <c r="J15" i="3" s="1"/>
  <c r="F15" i="3"/>
  <c r="G15" i="3" s="1"/>
  <c r="I14" i="3"/>
  <c r="J14" i="3" s="1"/>
  <c r="F14" i="3"/>
  <c r="G14" i="3" s="1"/>
  <c r="F40" i="3" l="1"/>
  <c r="G40" i="3" s="1"/>
  <c r="F20" i="3"/>
  <c r="G20" i="3" s="1"/>
  <c r="F50" i="3"/>
  <c r="G50" i="3" s="1"/>
  <c r="I50" i="3"/>
  <c r="J50" i="3" s="1"/>
  <c r="I40" i="3"/>
  <c r="J40" i="3" s="1"/>
  <c r="F30" i="3"/>
  <c r="G30" i="3" s="1"/>
  <c r="I30" i="3"/>
  <c r="J30" i="3" s="1"/>
  <c r="I20" i="3"/>
  <c r="J20" i="3" s="1"/>
  <c r="J34" i="3"/>
  <c r="F14" i="1" l="1"/>
  <c r="G14" i="1" s="1"/>
  <c r="I14" i="1" l="1"/>
  <c r="J14" i="1" s="1"/>
  <c r="F15" i="1"/>
  <c r="G15" i="1" s="1"/>
  <c r="I15" i="1"/>
  <c r="J15" i="1" s="1"/>
  <c r="H31" i="1" l="1"/>
  <c r="E31" i="1"/>
  <c r="D31" i="1"/>
  <c r="I30" i="1"/>
  <c r="J30" i="1" s="1"/>
  <c r="F30" i="1"/>
  <c r="G30" i="1" s="1"/>
  <c r="I29" i="1"/>
  <c r="J29" i="1" s="1"/>
  <c r="F29" i="1"/>
  <c r="G29" i="1" s="1"/>
  <c r="I28" i="1"/>
  <c r="J28" i="1" s="1"/>
  <c r="F28" i="1"/>
  <c r="G28" i="1" s="1"/>
  <c r="I27" i="1"/>
  <c r="J27" i="1" s="1"/>
  <c r="F27" i="1"/>
  <c r="G27" i="1" s="1"/>
  <c r="I26" i="1"/>
  <c r="J26" i="1" s="1"/>
  <c r="F26" i="1"/>
  <c r="G26" i="1" s="1"/>
  <c r="I25" i="1"/>
  <c r="F25" i="1"/>
  <c r="G25" i="1" s="1"/>
  <c r="I31" i="1" l="1"/>
  <c r="J31" i="1" s="1"/>
  <c r="F31" i="1"/>
  <c r="G31" i="1" s="1"/>
  <c r="J25" i="1"/>
  <c r="H42" i="1"/>
  <c r="E42" i="1"/>
  <c r="D42" i="1"/>
  <c r="I41" i="1"/>
  <c r="J41" i="1" s="1"/>
  <c r="F41" i="1"/>
  <c r="G41" i="1" s="1"/>
  <c r="I40" i="1"/>
  <c r="J40" i="1" s="1"/>
  <c r="F40" i="1"/>
  <c r="G40" i="1" s="1"/>
  <c r="I39" i="1"/>
  <c r="J39" i="1" s="1"/>
  <c r="F39" i="1"/>
  <c r="G39" i="1" s="1"/>
  <c r="I38" i="1"/>
  <c r="J38" i="1" s="1"/>
  <c r="F38" i="1"/>
  <c r="G38" i="1" s="1"/>
  <c r="I37" i="1"/>
  <c r="J37" i="1" s="1"/>
  <c r="F37" i="1"/>
  <c r="G37" i="1" s="1"/>
  <c r="I36" i="1"/>
  <c r="F36" i="1"/>
  <c r="F42" i="1" l="1"/>
  <c r="G42" i="1" s="1"/>
  <c r="I42" i="1"/>
  <c r="J42" i="1" s="1"/>
  <c r="J36" i="1"/>
  <c r="G36" i="1"/>
  <c r="F52" i="1" l="1"/>
  <c r="G52" i="1" s="1"/>
  <c r="I51" i="1"/>
  <c r="J51" i="1" s="1"/>
  <c r="F51" i="1"/>
  <c r="G51" i="1" s="1"/>
  <c r="F50" i="1"/>
  <c r="G50" i="1" s="1"/>
  <c r="F49" i="1"/>
  <c r="G49" i="1" s="1"/>
  <c r="F48" i="1"/>
  <c r="G48" i="1" s="1"/>
  <c r="H53" i="1"/>
  <c r="E53" i="1"/>
  <c r="I47" i="1"/>
  <c r="F19" i="1"/>
  <c r="G19" i="1" s="1"/>
  <c r="I18" i="1"/>
  <c r="J18" i="1" s="1"/>
  <c r="F17" i="1"/>
  <c r="G17" i="1" s="1"/>
  <c r="F16" i="1"/>
  <c r="G16" i="1" s="1"/>
  <c r="H20" i="1"/>
  <c r="J47" i="1" l="1"/>
  <c r="I16" i="1"/>
  <c r="J16" i="1" s="1"/>
  <c r="I17" i="1"/>
  <c r="J17" i="1" s="1"/>
  <c r="F18" i="1"/>
  <c r="G18" i="1" s="1"/>
  <c r="I19" i="1"/>
  <c r="J19" i="1" s="1"/>
  <c r="F47" i="1"/>
  <c r="I48" i="1"/>
  <c r="J48" i="1" s="1"/>
  <c r="I49" i="1"/>
  <c r="J49" i="1" s="1"/>
  <c r="I50" i="1"/>
  <c r="J50" i="1" s="1"/>
  <c r="I52" i="1"/>
  <c r="J52" i="1" s="1"/>
  <c r="D53" i="1"/>
  <c r="G47" i="1" l="1"/>
  <c r="F53" i="1"/>
  <c r="G53" i="1" s="1"/>
  <c r="F20" i="1"/>
  <c r="G20" i="1" s="1"/>
  <c r="I20" i="1"/>
  <c r="J20" i="1" s="1"/>
  <c r="I53" i="1"/>
  <c r="J53" i="1" s="1"/>
</calcChain>
</file>

<file path=xl/sharedStrings.xml><?xml version="1.0" encoding="utf-8"?>
<sst xmlns="http://schemas.openxmlformats.org/spreadsheetml/2006/main" count="180" uniqueCount="42">
  <si>
    <t>PUGET SOUND ENERGY, INC.</t>
  </si>
  <si>
    <t>AVERAGE NUMBER OF CUSTOMERS</t>
  </si>
  <si>
    <t>ELECTRIC</t>
  </si>
  <si>
    <t>Month Ended</t>
  </si>
  <si>
    <t xml:space="preserve">  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</si>
  <si>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</si>
  <si>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</si>
  <si>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</si>
  <si>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</si>
  <si>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</si>
  <si>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</si>
  <si>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</si>
  <si>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</si>
  <si>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</si>
  <si>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</si>
  <si>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</si>
  <si>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</si>
  <si>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</si>
  <si>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Outdoor Lighting</t>
  </si>
  <si>
    <t>Transportation - Electric</t>
  </si>
  <si>
    <t>Total Number of Customers</t>
  </si>
  <si>
    <t>Twelve Months Ended</t>
  </si>
  <si>
    <t>Year-To-Date</t>
  </si>
  <si>
    <t>Quarter-to-Date</t>
  </si>
  <si>
    <t>(A)</t>
  </si>
  <si>
    <t>(B)</t>
  </si>
  <si>
    <t>(A) - (B)</t>
  </si>
  <si>
    <t>(C)</t>
  </si>
  <si>
    <t>(D)</t>
  </si>
  <si>
    <t>(E)</t>
  </si>
  <si>
    <t>(F)</t>
  </si>
  <si>
    <t>(G)</t>
  </si>
  <si>
    <t xml:space="preserve"> </t>
  </si>
  <si>
    <t>(C) / (B)</t>
  </si>
  <si>
    <t>(A) - (E)</t>
  </si>
  <si>
    <t>(F) / (E)</t>
  </si>
  <si>
    <t>GAS</t>
  </si>
  <si>
    <t>Gas Transportation</t>
  </si>
  <si>
    <t>Commercial</t>
  </si>
  <si>
    <t>Industrial</t>
  </si>
  <si>
    <t>Electric Sales for Resale</t>
  </si>
  <si>
    <t>5/31/2018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</si>
</sst>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% &quot;"/>
    <numFmt numFmtId="166" formatCode="0.0%\ ;\(0.0%\);&quot;0.00% &quot;"/>
    <numFmt numFmtId="167" formatCode="mm/dd/yy"/>
    <numFmt numFmtId="168" formatCode="mmmm\ yyyy"/>
    <numFmt numFmtId="169" formatCode="_([$€-2]* #,##0.00_);_([$€-2]* \(#,##0.00\);_([$€-2]* &quot;-&quot;??_)"/>
    <numFmt numFmtId="170" formatCode="0.00_)"/>
  </numFmts>
  <fonts count="50" x14ac:knownFonts="1"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Book Antiqua"/>
      <family val="1"/>
    </font>
    <font>
      <b/>
      <sz val="11"/>
      <name val="Book Antiqua"/>
      <family val="1"/>
    </font>
    <font>
      <b/>
      <u/>
      <sz val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10"/>
      <name val="Book Antiqua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</font>
    <font>
      <b/>
      <i/>
      <sz val="16"/>
      <name val="Helv"/>
    </font>
    <font>
      <sz val="1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2">
    <xf numFmtId="0" fontId="0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2" fillId="0" borderId="0"/>
    <xf numFmtId="0" fontId="6" fillId="2" borderId="2" applyNumberFormat="0" applyFont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20" borderId="0" applyNumberFormat="0" applyBorder="0" applyAlignment="0" applyProtection="0"/>
    <xf numFmtId="0" fontId="27" fillId="4" borderId="0" applyNumberFormat="0" applyBorder="0" applyAlignment="0" applyProtection="0"/>
    <xf numFmtId="0" fontId="28" fillId="21" borderId="5" applyNumberFormat="0" applyAlignment="0" applyProtection="0"/>
    <xf numFmtId="0" fontId="29" fillId="22" borderId="6" applyNumberFormat="0" applyAlignment="0" applyProtection="0"/>
    <xf numFmtId="0" fontId="30" fillId="0" borderId="0" applyNumberFormat="0" applyFill="0" applyBorder="0" applyAlignment="0" applyProtection="0"/>
    <xf numFmtId="0" fontId="31" fillId="5" borderId="0" applyNumberFormat="0" applyBorder="0" applyAlignment="0" applyProtection="0"/>
    <xf numFmtId="0" fontId="32" fillId="0" borderId="7" applyNumberFormat="0" applyFill="0" applyAlignment="0" applyProtection="0"/>
    <xf numFmtId="0" fontId="33" fillId="0" borderId="8" applyNumberFormat="0" applyFill="0" applyAlignment="0" applyProtection="0"/>
    <xf numFmtId="0" fontId="34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5" applyNumberFormat="0" applyAlignment="0" applyProtection="0"/>
    <xf numFmtId="0" fontId="36" fillId="0" borderId="10" applyNumberFormat="0" applyFill="0" applyAlignment="0" applyProtection="0"/>
    <xf numFmtId="0" fontId="37" fillId="23" borderId="0" applyNumberFormat="0" applyBorder="0" applyAlignment="0" applyProtection="0"/>
    <xf numFmtId="0" fontId="5" fillId="0" borderId="0"/>
    <xf numFmtId="0" fontId="38" fillId="21" borderId="11" applyNumberFormat="0" applyAlignment="0" applyProtection="0"/>
    <xf numFmtId="0" fontId="39" fillId="0" borderId="0" applyNumberFormat="0" applyFill="0" applyBorder="0" applyAlignment="0" applyProtection="0"/>
    <xf numFmtId="0" fontId="40" fillId="0" borderId="12" applyNumberFormat="0" applyFill="0" applyAlignment="0" applyProtection="0"/>
    <xf numFmtId="0" fontId="41" fillId="0" borderId="0" applyNumberFormat="0" applyFill="0" applyBorder="0" applyAlignment="0" applyProtection="0"/>
    <xf numFmtId="0" fontId="43" fillId="0" borderId="0"/>
    <xf numFmtId="0" fontId="44" fillId="0" borderId="0"/>
    <xf numFmtId="0" fontId="45" fillId="0" borderId="0"/>
    <xf numFmtId="0" fontId="35" fillId="8" borderId="5" applyNumberFormat="0" applyAlignment="0" applyProtection="0"/>
    <xf numFmtId="0" fontId="4" fillId="0" borderId="0"/>
    <xf numFmtId="0" fontId="46" fillId="0" borderId="0"/>
    <xf numFmtId="43" fontId="46" fillId="0" borderId="0" applyFont="0" applyFill="0" applyBorder="0" applyAlignment="0" applyProtection="0"/>
    <xf numFmtId="0" fontId="6" fillId="0" borderId="0"/>
    <xf numFmtId="0" fontId="4" fillId="0" borderId="0"/>
    <xf numFmtId="169" fontId="6" fillId="0" borderId="0" applyFont="0" applyFill="0" applyBorder="0" applyAlignment="0" applyProtection="0"/>
    <xf numFmtId="38" fontId="21" fillId="24" borderId="0" applyNumberFormat="0" applyBorder="0" applyAlignment="0" applyProtection="0"/>
    <xf numFmtId="10" fontId="21" fillId="25" borderId="13" applyNumberFormat="0" applyBorder="0" applyAlignment="0" applyProtection="0"/>
    <xf numFmtId="170" fontId="47" fillId="0" borderId="0"/>
    <xf numFmtId="10" fontId="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" fillId="0" borderId="0"/>
    <xf numFmtId="0" fontId="6" fillId="0" borderId="0"/>
    <xf numFmtId="0" fontId="35" fillId="8" borderId="5" applyNumberFormat="0" applyAlignment="0" applyProtection="0"/>
    <xf numFmtId="43" fontId="6" fillId="0" borderId="0" applyFont="0" applyFill="0" applyBorder="0" applyAlignment="0" applyProtection="0"/>
    <xf numFmtId="0" fontId="35" fillId="8" borderId="5" applyNumberFormat="0" applyAlignment="0" applyProtection="0"/>
    <xf numFmtId="0" fontId="5" fillId="0" borderId="0"/>
    <xf numFmtId="0" fontId="6" fillId="2" borderId="2" applyNumberFormat="0" applyFont="0" applyAlignment="0" applyProtection="0"/>
    <xf numFmtId="0" fontId="45" fillId="0" borderId="0"/>
    <xf numFmtId="0" fontId="35" fillId="8" borderId="5" applyNumberFormat="0" applyAlignment="0" applyProtection="0"/>
    <xf numFmtId="0" fontId="35" fillId="8" borderId="5" applyNumberFormat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8" fillId="0" borderId="0"/>
    <xf numFmtId="0" fontId="35" fillId="8" borderId="5" applyNumberFormat="0" applyAlignment="0" applyProtection="0"/>
    <xf numFmtId="0" fontId="35" fillId="8" borderId="5" applyNumberFormat="0" applyAlignment="0" applyProtection="0"/>
    <xf numFmtId="0" fontId="35" fillId="8" borderId="5" applyNumberFormat="0" applyAlignment="0" applyProtection="0"/>
    <xf numFmtId="0" fontId="35" fillId="8" borderId="5" applyNumberFormat="0" applyAlignment="0" applyProtection="0"/>
    <xf numFmtId="0" fontId="35" fillId="8" borderId="5" applyNumberFormat="0" applyAlignment="0" applyProtection="0"/>
    <xf numFmtId="0" fontId="35" fillId="8" borderId="5" applyNumberFormat="0" applyAlignment="0" applyProtection="0"/>
    <xf numFmtId="0" fontId="35" fillId="8" borderId="5" applyNumberFormat="0" applyAlignment="0" applyProtection="0"/>
    <xf numFmtId="0" fontId="35" fillId="8" borderId="5" applyNumberFormat="0" applyAlignment="0" applyProtection="0"/>
    <xf numFmtId="0" fontId="35" fillId="8" borderId="5" applyNumberFormat="0" applyAlignment="0" applyProtection="0"/>
    <xf numFmtId="0" fontId="35" fillId="8" borderId="5" applyNumberFormat="0" applyAlignment="0" applyProtection="0"/>
    <xf numFmtId="0" fontId="35" fillId="8" borderId="5" applyNumberFormat="0" applyAlignment="0" applyProtection="0"/>
    <xf numFmtId="0" fontId="35" fillId="8" borderId="5" applyNumberFormat="0" applyAlignment="0" applyProtection="0"/>
    <xf numFmtId="0" fontId="35" fillId="8" borderId="5" applyNumberFormat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5" fillId="8" borderId="5" applyNumberFormat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5" fillId="8" borderId="5" applyNumberFormat="0" applyAlignment="0" applyProtection="0"/>
    <xf numFmtId="0" fontId="3" fillId="0" borderId="0"/>
    <xf numFmtId="0" fontId="35" fillId="8" borderId="5" applyNumberFormat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5" fillId="8" borderId="5" applyNumberFormat="0" applyAlignment="0" applyProtection="0"/>
    <xf numFmtId="0" fontId="35" fillId="8" borderId="5" applyNumberFormat="0" applyAlignment="0" applyProtection="0"/>
    <xf numFmtId="0" fontId="35" fillId="8" borderId="5" applyNumberFormat="0" applyAlignment="0" applyProtection="0"/>
    <xf numFmtId="0" fontId="35" fillId="8" borderId="5" applyNumberFormat="0" applyAlignment="0" applyProtection="0"/>
    <xf numFmtId="0" fontId="35" fillId="8" borderId="5" applyNumberFormat="0" applyAlignment="0" applyProtection="0"/>
    <xf numFmtId="0" fontId="35" fillId="8" borderId="5" applyNumberFormat="0" applyAlignment="0" applyProtection="0"/>
    <xf numFmtId="0" fontId="35" fillId="8" borderId="5" applyNumberFormat="0" applyAlignment="0" applyProtection="0"/>
    <xf numFmtId="0" fontId="35" fillId="8" borderId="5" applyNumberFormat="0" applyAlignment="0" applyProtection="0"/>
    <xf numFmtId="0" fontId="35" fillId="8" borderId="5" applyNumberFormat="0" applyAlignment="0" applyProtection="0"/>
    <xf numFmtId="0" fontId="35" fillId="8" borderId="5" applyNumberFormat="0" applyAlignment="0" applyProtection="0"/>
    <xf numFmtId="0" fontId="35" fillId="8" borderId="5" applyNumberFormat="0" applyAlignment="0" applyProtection="0"/>
    <xf numFmtId="0" fontId="48" fillId="0" borderId="0"/>
    <xf numFmtId="0" fontId="48" fillId="0" borderId="0"/>
    <xf numFmtId="0" fontId="48" fillId="0" borderId="0"/>
    <xf numFmtId="0" fontId="35" fillId="8" borderId="5" applyNumberFormat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" fillId="0" borderId="0"/>
    <xf numFmtId="0" fontId="2" fillId="0" borderId="0"/>
    <xf numFmtId="0" fontId="35" fillId="8" borderId="5" applyNumberFormat="0" applyAlignment="0" applyProtection="0"/>
    <xf numFmtId="0" fontId="35" fillId="8" borderId="5" applyNumberFormat="0" applyAlignment="0" applyProtection="0"/>
    <xf numFmtId="0" fontId="2" fillId="0" borderId="0"/>
    <xf numFmtId="0" fontId="35" fillId="8" borderId="5" applyNumberFormat="0" applyAlignment="0" applyProtection="0"/>
    <xf numFmtId="0" fontId="35" fillId="8" borderId="5" applyNumberFormat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0" fontId="35" fillId="8" borderId="5" applyNumberFormat="0" applyAlignment="0" applyProtection="0"/>
    <xf numFmtId="0" fontId="35" fillId="8" borderId="5" applyNumberFormat="0" applyAlignment="0" applyProtection="0"/>
    <xf numFmtId="0" fontId="35" fillId="8" borderId="5" applyNumberFormat="0" applyAlignment="0" applyProtection="0"/>
    <xf numFmtId="0" fontId="35" fillId="8" borderId="5" applyNumberFormat="0" applyAlignment="0" applyProtection="0"/>
    <xf numFmtId="0" fontId="35" fillId="8" borderId="5" applyNumberFormat="0" applyAlignment="0" applyProtection="0"/>
    <xf numFmtId="0" fontId="35" fillId="8" borderId="5" applyNumberFormat="0" applyAlignment="0" applyProtection="0"/>
    <xf numFmtId="0" fontId="35" fillId="8" borderId="5" applyNumberFormat="0" applyAlignment="0" applyProtection="0"/>
    <xf numFmtId="0" fontId="35" fillId="8" borderId="5" applyNumberFormat="0" applyAlignment="0" applyProtection="0"/>
    <xf numFmtId="0" fontId="35" fillId="8" borderId="5" applyNumberFormat="0" applyAlignment="0" applyProtection="0"/>
    <xf numFmtId="0" fontId="49" fillId="0" borderId="0"/>
    <xf numFmtId="0" fontId="35" fillId="8" borderId="5" applyNumberFormat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35" fillId="8" borderId="5" applyNumberFormat="0" applyAlignment="0" applyProtection="0"/>
    <xf numFmtId="0" fontId="1" fillId="0" borderId="0"/>
    <xf numFmtId="0" fontId="35" fillId="8" borderId="5" applyNumberFormat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</cellStyleXfs>
  <cellXfs count="115">
    <xf numFmtId="0" fontId="0" fillId="0" borderId="0" xfId="0"/>
    <xf numFmtId="15" fontId="7" fillId="0" borderId="0" xfId="0" quotePrefix="1" applyNumberFormat="1" applyFont="1" applyFill="1"/>
    <xf numFmtId="0" fontId="7" fillId="0" borderId="0" xfId="0" applyFont="1" applyFill="1"/>
    <xf numFmtId="0" fontId="8" fillId="0" borderId="0" xfId="0" applyFont="1" applyFill="1"/>
    <xf numFmtId="0" fontId="8" fillId="0" borderId="0" xfId="0" applyFont="1"/>
    <xf numFmtId="0" fontId="9" fillId="0" borderId="0" xfId="0" applyFont="1" applyAlignment="1">
      <alignment horizontal="center"/>
    </xf>
    <xf numFmtId="14" fontId="10" fillId="0" borderId="0" xfId="0" quotePrefix="1" applyNumberFormat="1" applyFont="1" applyAlignment="1">
      <alignment horizontal="left"/>
    </xf>
    <xf numFmtId="164" fontId="9" fillId="0" borderId="0" xfId="0" quotePrefix="1" applyNumberFormat="1" applyFont="1" applyAlignment="1">
      <alignment horizontal="center"/>
    </xf>
    <xf numFmtId="14" fontId="11" fillId="0" borderId="0" xfId="0" quotePrefix="1" applyNumberFormat="1" applyFont="1" applyFill="1" applyAlignment="1">
      <alignment horizontal="centerContinuous"/>
    </xf>
    <xf numFmtId="0" fontId="6" fillId="0" borderId="0" xfId="0" applyFont="1" applyFill="1" applyAlignment="1">
      <alignment horizontal="centerContinuous"/>
    </xf>
    <xf numFmtId="0" fontId="6" fillId="0" borderId="0" xfId="0" applyFont="1"/>
    <xf numFmtId="0" fontId="12" fillId="0" borderId="0" xfId="0" applyFont="1" applyAlignment="1">
      <alignment horizontal="center"/>
    </xf>
    <xf numFmtId="0" fontId="13" fillId="0" borderId="0" xfId="0" applyNumberFormat="1" applyFont="1" applyAlignment="1">
      <alignment horizontal="center"/>
    </xf>
    <xf numFmtId="0" fontId="14" fillId="0" borderId="0" xfId="0" applyFont="1"/>
    <xf numFmtId="0" fontId="15" fillId="0" borderId="0" xfId="0" applyFont="1"/>
    <xf numFmtId="0" fontId="13" fillId="0" borderId="0" xfId="0" applyFont="1" applyFill="1"/>
    <xf numFmtId="0" fontId="12" fillId="0" borderId="0" xfId="0" applyFont="1" applyFill="1"/>
    <xf numFmtId="37" fontId="12" fillId="0" borderId="0" xfId="0" applyNumberFormat="1" applyFont="1" applyFill="1" applyAlignment="1">
      <alignment horizontal="center"/>
    </xf>
    <xf numFmtId="37" fontId="16" fillId="0" borderId="0" xfId="0" applyNumberFormat="1" applyFont="1" applyAlignment="1">
      <alignment horizontal="center"/>
    </xf>
    <xf numFmtId="0" fontId="17" fillId="0" borderId="0" xfId="0" applyFont="1" applyFill="1"/>
    <xf numFmtId="0" fontId="17" fillId="0" borderId="0" xfId="0" applyFont="1" applyFill="1" applyAlignment="1">
      <alignment horizontal="center"/>
    </xf>
    <xf numFmtId="41" fontId="17" fillId="0" borderId="0" xfId="1" applyNumberFormat="1" applyFont="1" applyFill="1"/>
    <xf numFmtId="165" fontId="18" fillId="0" borderId="0" xfId="0" applyNumberFormat="1" applyFont="1" applyFill="1" applyProtection="1">
      <protection locked="0"/>
    </xf>
    <xf numFmtId="0" fontId="19" fillId="0" borderId="0" xfId="0" applyFont="1" applyFill="1" applyAlignment="1">
      <alignment horizontal="center"/>
    </xf>
    <xf numFmtId="41" fontId="17" fillId="0" borderId="1" xfId="1" applyNumberFormat="1" applyFont="1" applyFill="1" applyBorder="1"/>
    <xf numFmtId="165" fontId="18" fillId="0" borderId="1" xfId="0" applyNumberFormat="1" applyFont="1" applyFill="1" applyBorder="1" applyProtection="1">
      <protection locked="0"/>
    </xf>
    <xf numFmtId="0" fontId="20" fillId="0" borderId="0" xfId="0" applyFont="1"/>
    <xf numFmtId="37" fontId="17" fillId="0" borderId="0" xfId="0" applyNumberFormat="1" applyFont="1" applyFill="1"/>
    <xf numFmtId="37" fontId="6" fillId="0" borderId="0" xfId="0" applyNumberFormat="1" applyFont="1"/>
    <xf numFmtId="0" fontId="17" fillId="0" borderId="1" xfId="0" applyFont="1" applyFill="1" applyBorder="1"/>
    <xf numFmtId="0" fontId="13" fillId="0" borderId="0" xfId="0" applyFont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/>
    </xf>
    <xf numFmtId="41" fontId="17" fillId="0" borderId="0" xfId="1" applyNumberFormat="1" applyFont="1"/>
    <xf numFmtId="37" fontId="17" fillId="0" borderId="0" xfId="0" applyNumberFormat="1" applyFont="1"/>
    <xf numFmtId="165" fontId="18" fillId="0" borderId="0" xfId="0" applyNumberFormat="1" applyFont="1" applyProtection="1">
      <protection locked="0"/>
    </xf>
    <xf numFmtId="0" fontId="21" fillId="0" borderId="0" xfId="0" applyFont="1"/>
    <xf numFmtId="0" fontId="17" fillId="0" borderId="1" xfId="0" applyFont="1" applyFill="1" applyBorder="1" applyAlignment="1">
      <alignment horizontal="center"/>
    </xf>
    <xf numFmtId="37" fontId="17" fillId="0" borderId="1" xfId="0" applyNumberFormat="1" applyFont="1" applyFill="1" applyBorder="1"/>
    <xf numFmtId="0" fontId="12" fillId="0" borderId="0" xfId="0" applyFont="1" applyFill="1" applyAlignment="1">
      <alignment horizontal="center"/>
    </xf>
    <xf numFmtId="0" fontId="23" fillId="0" borderId="0" xfId="0" applyFont="1"/>
    <xf numFmtId="0" fontId="23" fillId="0" borderId="1" xfId="0" applyFont="1" applyFill="1" applyBorder="1" applyAlignment="1">
      <alignment horizontal="center"/>
    </xf>
    <xf numFmtId="0" fontId="23" fillId="0" borderId="0" xfId="0" applyFont="1" applyFill="1"/>
    <xf numFmtId="0" fontId="23" fillId="0" borderId="0" xfId="0" applyFont="1" applyFill="1" applyAlignment="1">
      <alignment horizontal="center"/>
    </xf>
    <xf numFmtId="0" fontId="0" fillId="0" borderId="0" xfId="0" applyFont="1"/>
    <xf numFmtId="0" fontId="24" fillId="0" borderId="0" xfId="0" applyFont="1"/>
    <xf numFmtId="0" fontId="23" fillId="0" borderId="3" xfId="0" applyFont="1" applyBorder="1"/>
    <xf numFmtId="41" fontId="17" fillId="0" borderId="1" xfId="1" applyNumberFormat="1" applyFont="1" applyFill="1" applyBorder="1"/>
    <xf numFmtId="165" fontId="18" fillId="0" borderId="1" xfId="0" applyNumberFormat="1" applyFont="1" applyFill="1" applyBorder="1" applyProtection="1">
      <protection locked="0"/>
    </xf>
    <xf numFmtId="0" fontId="9" fillId="0" borderId="0" xfId="0" applyFont="1" applyAlignment="1">
      <alignment horizontal="center"/>
    </xf>
    <xf numFmtId="14" fontId="11" fillId="0" borderId="0" xfId="0" quotePrefix="1" applyNumberFormat="1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13" fillId="0" borderId="0" xfId="0" applyFont="1" applyAlignment="1"/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right"/>
    </xf>
    <xf numFmtId="37" fontId="12" fillId="0" borderId="0" xfId="0" applyNumberFormat="1" applyFont="1" applyAlignment="1">
      <alignment horizontal="center"/>
    </xf>
    <xf numFmtId="166" fontId="18" fillId="0" borderId="0" xfId="0" applyNumberFormat="1" applyFont="1" applyAlignment="1" applyProtection="1">
      <alignment horizontal="right"/>
      <protection locked="0"/>
    </xf>
    <xf numFmtId="41" fontId="17" fillId="0" borderId="1" xfId="1" applyNumberFormat="1" applyFont="1" applyBorder="1"/>
    <xf numFmtId="165" fontId="18" fillId="0" borderId="1" xfId="0" applyNumberFormat="1" applyFont="1" applyBorder="1" applyProtection="1">
      <protection locked="0"/>
    </xf>
    <xf numFmtId="166" fontId="18" fillId="0" borderId="1" xfId="0" applyNumberFormat="1" applyFont="1" applyBorder="1" applyAlignment="1" applyProtection="1">
      <alignment horizontal="right"/>
      <protection locked="0"/>
    </xf>
    <xf numFmtId="166" fontId="18" fillId="0" borderId="0" xfId="0" applyNumberFormat="1" applyFont="1" applyBorder="1" applyAlignment="1" applyProtection="1">
      <alignment horizontal="right"/>
      <protection locked="0"/>
    </xf>
    <xf numFmtId="166" fontId="17" fillId="0" borderId="0" xfId="0" applyNumberFormat="1" applyFont="1" applyBorder="1"/>
    <xf numFmtId="0" fontId="17" fillId="0" borderId="0" xfId="0" applyFont="1" applyBorder="1"/>
    <xf numFmtId="0" fontId="13" fillId="0" borderId="0" xfId="0" applyFont="1" applyFill="1" applyAlignment="1"/>
    <xf numFmtId="167" fontId="23" fillId="0" borderId="0" xfId="0" applyNumberFormat="1" applyFont="1"/>
    <xf numFmtId="167" fontId="23" fillId="0" borderId="0" xfId="0" applyNumberFormat="1" applyFont="1" applyFill="1"/>
    <xf numFmtId="0" fontId="42" fillId="0" borderId="0" xfId="0" applyFont="1"/>
    <xf numFmtId="0" fontId="23" fillId="0" borderId="0" xfId="0" applyFont="1" applyBorder="1"/>
    <xf numFmtId="41" fontId="17" fillId="0" borderId="0" xfId="1" applyNumberFormat="1" applyFont="1" applyFill="1"/>
    <xf numFmtId="41" fontId="17" fillId="0" borderId="1" xfId="1" applyNumberFormat="1" applyFont="1" applyFill="1" applyBorder="1"/>
    <xf numFmtId="41" fontId="17" fillId="0" borderId="0" xfId="1" applyNumberFormat="1" applyFont="1" applyFill="1"/>
    <xf numFmtId="41" fontId="17" fillId="0" borderId="1" xfId="1" applyNumberFormat="1" applyFont="1" applyFill="1" applyBorder="1"/>
    <xf numFmtId="41" fontId="17" fillId="0" borderId="0" xfId="1" applyNumberFormat="1" applyFont="1"/>
    <xf numFmtId="41" fontId="17" fillId="0" borderId="1" xfId="1" applyNumberFormat="1" applyFont="1" applyBorder="1"/>
    <xf numFmtId="41" fontId="17" fillId="0" borderId="0" xfId="1" applyNumberFormat="1" applyFont="1" applyFill="1"/>
    <xf numFmtId="41" fontId="17" fillId="0" borderId="1" xfId="1" applyNumberFormat="1" applyFont="1" applyBorder="1"/>
    <xf numFmtId="41" fontId="17" fillId="0" borderId="0" xfId="1" applyNumberFormat="1" applyFont="1" applyFill="1"/>
    <xf numFmtId="41" fontId="17" fillId="0" borderId="1" xfId="1" applyNumberFormat="1" applyFont="1" applyFill="1" applyBorder="1"/>
    <xf numFmtId="41" fontId="17" fillId="0" borderId="0" xfId="1" applyNumberFormat="1" applyFont="1" applyFill="1"/>
    <xf numFmtId="41" fontId="17" fillId="0" borderId="1" xfId="1" applyNumberFormat="1" applyFont="1" applyFill="1" applyBorder="1"/>
    <xf numFmtId="41" fontId="17" fillId="0" borderId="0" xfId="1" applyNumberFormat="1" applyFont="1" applyFill="1"/>
    <xf numFmtId="41" fontId="17" fillId="0" borderId="1" xfId="1" applyNumberFormat="1" applyFont="1" applyFill="1" applyBorder="1"/>
    <xf numFmtId="41" fontId="17" fillId="0" borderId="0" xfId="1" applyNumberFormat="1" applyFont="1" applyFill="1"/>
    <xf numFmtId="41" fontId="17" fillId="0" borderId="1" xfId="1" applyNumberFormat="1" applyFont="1" applyFill="1" applyBorder="1"/>
    <xf numFmtId="41" fontId="17" fillId="0" borderId="0" xfId="1" applyNumberFormat="1" applyFont="1" applyFill="1"/>
    <xf numFmtId="41" fontId="17" fillId="0" borderId="1" xfId="1" applyNumberFormat="1" applyFont="1" applyFill="1" applyBorder="1"/>
    <xf numFmtId="41" fontId="17" fillId="0" borderId="0" xfId="1" applyNumberFormat="1" applyFont="1" applyFill="1"/>
    <xf numFmtId="41" fontId="17" fillId="0" borderId="1" xfId="1" applyNumberFormat="1" applyFont="1" applyFill="1" applyBorder="1"/>
    <xf numFmtId="41" fontId="17" fillId="0" borderId="0" xfId="1" applyNumberFormat="1" applyFont="1"/>
    <xf numFmtId="41" fontId="17" fillId="0" borderId="0" xfId="1" applyNumberFormat="1" applyFont="1" applyFill="1"/>
    <xf numFmtId="41" fontId="17" fillId="0" borderId="1" xfId="1" applyNumberFormat="1" applyFont="1" applyBorder="1"/>
    <xf numFmtId="41" fontId="17" fillId="0" borderId="1" xfId="1" applyNumberFormat="1" applyFont="1" applyFill="1" applyBorder="1"/>
    <xf numFmtId="41" fontId="17" fillId="0" borderId="0" xfId="1" applyNumberFormat="1" applyFont="1" applyFill="1"/>
    <xf numFmtId="41" fontId="17" fillId="0" borderId="1" xfId="1" applyNumberFormat="1" applyFont="1" applyBorder="1"/>
    <xf numFmtId="41" fontId="17" fillId="0" borderId="0" xfId="1" applyNumberFormat="1" applyFont="1"/>
    <xf numFmtId="41" fontId="17" fillId="0" borderId="1" xfId="1" applyNumberFormat="1" applyFont="1" applyBorder="1"/>
    <xf numFmtId="41" fontId="17" fillId="0" borderId="0" xfId="1" applyNumberFormat="1" applyFont="1" applyFill="1"/>
    <xf numFmtId="41" fontId="17" fillId="0" borderId="1" xfId="1" applyNumberFormat="1" applyFont="1" applyBorder="1"/>
    <xf numFmtId="41" fontId="17" fillId="0" borderId="0" xfId="1" applyNumberFormat="1" applyFont="1"/>
    <xf numFmtId="41" fontId="17" fillId="0" borderId="1" xfId="1" applyNumberFormat="1" applyFont="1" applyBorder="1"/>
    <xf numFmtId="41" fontId="17" fillId="0" borderId="0" xfId="1" applyNumberFormat="1" applyFont="1" applyFill="1"/>
    <xf numFmtId="41" fontId="17" fillId="0" borderId="1" xfId="1" applyNumberFormat="1" applyFont="1" applyBorder="1"/>
    <xf numFmtId="0" fontId="12" fillId="0" borderId="0" xfId="0" applyFont="1" applyFill="1" applyAlignment="1">
      <alignment horizontal="right"/>
    </xf>
    <xf numFmtId="0" fontId="9" fillId="0" borderId="0" xfId="0" applyFont="1" applyAlignment="1">
      <alignment horizontal="center"/>
    </xf>
    <xf numFmtId="168" fontId="9" fillId="0" borderId="0" xfId="0" quotePrefix="1" applyNumberFormat="1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13" fillId="0" borderId="0" xfId="0" applyNumberFormat="1" applyFont="1" applyFill="1" applyAlignment="1">
      <alignment horizontal="center"/>
    </xf>
    <xf numFmtId="0" fontId="13" fillId="0" borderId="4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2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</cellXfs>
  <cellStyles count="182">
    <cellStyle name="20% - Accent1 2" xfId="6"/>
    <cellStyle name="20% - Accent2 2" xfId="7"/>
    <cellStyle name="20% - Accent3 2" xfId="8"/>
    <cellStyle name="20% - Accent4 2" xfId="9"/>
    <cellStyle name="20% - Accent5 2" xfId="10"/>
    <cellStyle name="20% - Accent6 2" xfId="11"/>
    <cellStyle name="40% - Accent1 2" xfId="12"/>
    <cellStyle name="40% - Accent2 2" xfId="13"/>
    <cellStyle name="40% - Accent3 2" xfId="14"/>
    <cellStyle name="40% - Accent4 2" xfId="15"/>
    <cellStyle name="40% - Accent5 2" xfId="16"/>
    <cellStyle name="40% - Accent6 2" xfId="17"/>
    <cellStyle name="60% - Accent1 2" xfId="18"/>
    <cellStyle name="60% - Accent2 2" xfId="19"/>
    <cellStyle name="60% - Accent3 2" xfId="20"/>
    <cellStyle name="60% - Accent4 2" xfId="21"/>
    <cellStyle name="60% - Accent5 2" xfId="22"/>
    <cellStyle name="60% - Accent6 2" xfId="23"/>
    <cellStyle name="Accent1 2" xfId="24"/>
    <cellStyle name="Accent2 2" xfId="25"/>
    <cellStyle name="Accent3 2" xfId="26"/>
    <cellStyle name="Accent4 2" xfId="27"/>
    <cellStyle name="Accent5 2" xfId="28"/>
    <cellStyle name="Accent6 2" xfId="29"/>
    <cellStyle name="Bad 2" xfId="30"/>
    <cellStyle name="Calculation 2" xfId="31"/>
    <cellStyle name="Check Cell 2" xfId="32"/>
    <cellStyle name="Comma" xfId="1" builtinId="3"/>
    <cellStyle name="Comma 2" xfId="2"/>
    <cellStyle name="Comma 3" xfId="3"/>
    <cellStyle name="Comma 3 2" xfId="53"/>
    <cellStyle name="Comma 3 3" xfId="74"/>
    <cellStyle name="Euro" xfId="56"/>
    <cellStyle name="Explanatory Text 2" xfId="33"/>
    <cellStyle name="Good 2" xfId="34"/>
    <cellStyle name="Grey" xfId="57"/>
    <cellStyle name="Heading 1 2" xfId="35"/>
    <cellStyle name="Heading 2 2" xfId="36"/>
    <cellStyle name="Heading 3 2" xfId="37"/>
    <cellStyle name="Heading 4 2" xfId="38"/>
    <cellStyle name="Input [yellow]" xfId="58"/>
    <cellStyle name="Input 10" xfId="94"/>
    <cellStyle name="Input 11" xfId="89"/>
    <cellStyle name="Input 12" xfId="95"/>
    <cellStyle name="Input 13" xfId="88"/>
    <cellStyle name="Input 14" xfId="96"/>
    <cellStyle name="Input 15" xfId="87"/>
    <cellStyle name="Input 16" xfId="97"/>
    <cellStyle name="Input 17" xfId="86"/>
    <cellStyle name="Input 18" xfId="98"/>
    <cellStyle name="Input 19" xfId="92"/>
    <cellStyle name="Input 2" xfId="39"/>
    <cellStyle name="Input 20" xfId="104"/>
    <cellStyle name="Input 21" xfId="91"/>
    <cellStyle name="Input 22" xfId="114"/>
    <cellStyle name="Input 23" xfId="112"/>
    <cellStyle name="Input 24" xfId="127"/>
    <cellStyle name="Input 25" xfId="124"/>
    <cellStyle name="Input 26" xfId="128"/>
    <cellStyle name="Input 27" xfId="123"/>
    <cellStyle name="Input 28" xfId="129"/>
    <cellStyle name="Input 29" xfId="122"/>
    <cellStyle name="Input 3" xfId="73"/>
    <cellStyle name="Input 30" xfId="130"/>
    <cellStyle name="Input 31" xfId="121"/>
    <cellStyle name="Input 32" xfId="131"/>
    <cellStyle name="Input 33" xfId="126"/>
    <cellStyle name="Input 34" xfId="135"/>
    <cellStyle name="Input 35" xfId="125"/>
    <cellStyle name="Input 36" xfId="146"/>
    <cellStyle name="Input 37" xfId="143"/>
    <cellStyle name="Input 38" xfId="147"/>
    <cellStyle name="Input 39" xfId="144"/>
    <cellStyle name="Input 4" xfId="80"/>
    <cellStyle name="Input 40" xfId="161"/>
    <cellStyle name="Input 41" xfId="158"/>
    <cellStyle name="Input 42" xfId="162"/>
    <cellStyle name="Input 43" xfId="157"/>
    <cellStyle name="Input 44" xfId="163"/>
    <cellStyle name="Input 45" xfId="156"/>
    <cellStyle name="Input 46" xfId="164"/>
    <cellStyle name="Input 47" xfId="160"/>
    <cellStyle name="Input 48" xfId="166"/>
    <cellStyle name="Input 49" xfId="159"/>
    <cellStyle name="Input 5" xfId="50"/>
    <cellStyle name="Input 50" xfId="176"/>
    <cellStyle name="Input 51" xfId="174"/>
    <cellStyle name="Input 6" xfId="79"/>
    <cellStyle name="Input 7" xfId="75"/>
    <cellStyle name="Input 8" xfId="93"/>
    <cellStyle name="Input 9" xfId="90"/>
    <cellStyle name="Linked Cell 2" xfId="40"/>
    <cellStyle name="Neutral 2" xfId="41"/>
    <cellStyle name="Normal" xfId="0" builtinId="0"/>
    <cellStyle name="Normal - Style1" xfId="59"/>
    <cellStyle name="Normal 10" xfId="68"/>
    <cellStyle name="Normal 11" xfId="64"/>
    <cellStyle name="Normal 12" xfId="69"/>
    <cellStyle name="Normal 13" xfId="70"/>
    <cellStyle name="Normal 14" xfId="51"/>
    <cellStyle name="Normal 14 2" xfId="110"/>
    <cellStyle name="Normal 14 3" xfId="141"/>
    <cellStyle name="Normal 14 4" xfId="172"/>
    <cellStyle name="Normal 15" xfId="55"/>
    <cellStyle name="Normal 15 2" xfId="111"/>
    <cellStyle name="Normal 15 3" xfId="142"/>
    <cellStyle name="Normal 15 4" xfId="173"/>
    <cellStyle name="Normal 16" xfId="72"/>
    <cellStyle name="Normal 17" xfId="71"/>
    <cellStyle name="Normal 17 2" xfId="113"/>
    <cellStyle name="Normal 17 3" xfId="145"/>
    <cellStyle name="Normal 17 4" xfId="175"/>
    <cellStyle name="Normal 18" xfId="78"/>
    <cellStyle name="Normal 19" xfId="81"/>
    <cellStyle name="Normal 2" xfId="4"/>
    <cellStyle name="Normal 2 2" xfId="42"/>
    <cellStyle name="Normal 2 2 2" xfId="54"/>
    <cellStyle name="Normal 2 3" xfId="76"/>
    <cellStyle name="Normal 20" xfId="82"/>
    <cellStyle name="Normal 21" xfId="83"/>
    <cellStyle name="Normal 22" xfId="84"/>
    <cellStyle name="Normal 23" xfId="85"/>
    <cellStyle name="Normal 24" xfId="99"/>
    <cellStyle name="Normal 25" xfId="100"/>
    <cellStyle name="Normal 26" xfId="101"/>
    <cellStyle name="Normal 27" xfId="102"/>
    <cellStyle name="Normal 28" xfId="103"/>
    <cellStyle name="Normal 29" xfId="105"/>
    <cellStyle name="Normal 3" xfId="47"/>
    <cellStyle name="Normal 3 2" xfId="52"/>
    <cellStyle name="Normal 30" xfId="106"/>
    <cellStyle name="Normal 31" xfId="107"/>
    <cellStyle name="Normal 32" xfId="108"/>
    <cellStyle name="Normal 33" xfId="109"/>
    <cellStyle name="Normal 34" xfId="115"/>
    <cellStyle name="Normal 35" xfId="116"/>
    <cellStyle name="Normal 36" xfId="117"/>
    <cellStyle name="Normal 37" xfId="118"/>
    <cellStyle name="Normal 38" xfId="119"/>
    <cellStyle name="Normal 39" xfId="120"/>
    <cellStyle name="Normal 4" xfId="48"/>
    <cellStyle name="Normal 4 2" xfId="61"/>
    <cellStyle name="Normal 40" xfId="132"/>
    <cellStyle name="Normal 41" xfId="133"/>
    <cellStyle name="Normal 42" xfId="134"/>
    <cellStyle name="Normal 43" xfId="136"/>
    <cellStyle name="Normal 44" xfId="137"/>
    <cellStyle name="Normal 45" xfId="138"/>
    <cellStyle name="Normal 46" xfId="139"/>
    <cellStyle name="Normal 47" xfId="140"/>
    <cellStyle name="Normal 48" xfId="148"/>
    <cellStyle name="Normal 49" xfId="149"/>
    <cellStyle name="Normal 5" xfId="49"/>
    <cellStyle name="Normal 5 2" xfId="63"/>
    <cellStyle name="Normal 50" xfId="150"/>
    <cellStyle name="Normal 51" xfId="151"/>
    <cellStyle name="Normal 52" xfId="152"/>
    <cellStyle name="Normal 53" xfId="153"/>
    <cellStyle name="Normal 54" xfId="154"/>
    <cellStyle name="Normal 55" xfId="155"/>
    <cellStyle name="Normal 56" xfId="165"/>
    <cellStyle name="Normal 57" xfId="167"/>
    <cellStyle name="Normal 58" xfId="168"/>
    <cellStyle name="Normal 59" xfId="169"/>
    <cellStyle name="Normal 6" xfId="62"/>
    <cellStyle name="Normal 60" xfId="170"/>
    <cellStyle name="Normal 61" xfId="171"/>
    <cellStyle name="Normal 62" xfId="177"/>
    <cellStyle name="Normal 63" xfId="178"/>
    <cellStyle name="Normal 64" xfId="179"/>
    <cellStyle name="Normal 65" xfId="180"/>
    <cellStyle name="Normal 66" xfId="181"/>
    <cellStyle name="Normal 7" xfId="65"/>
    <cellStyle name="Normal 8" xfId="66"/>
    <cellStyle name="Normal 9" xfId="67"/>
    <cellStyle name="Note 2" xfId="5"/>
    <cellStyle name="Note 3" xfId="77"/>
    <cellStyle name="Output 2" xfId="43"/>
    <cellStyle name="Percent [2]" xfId="60"/>
    <cellStyle name="Title 2" xfId="44"/>
    <cellStyle name="Total 2" xfId="45"/>
    <cellStyle name="Warning Text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61"/>
  <sheetViews>
    <sheetView tabSelected="1" zoomScale="70" zoomScaleNormal="70" zoomScaleSheetLayoutView="70" workbookViewId="0">
      <selection activeCell="L46" sqref="L46"/>
    </sheetView>
  </sheetViews>
  <sheetFormatPr defaultColWidth="8.88671875" defaultRowHeight="14.4" x14ac:dyDescent="0.3"/>
  <cols>
    <col min="1" max="1" width="3.5546875" style="40" customWidth="1"/>
    <col min="2" max="2" width="41.109375" style="4" customWidth="1"/>
    <col min="3" max="3" width="1.109375" style="4" customWidth="1"/>
    <col min="4" max="4" width="15.5546875" style="4" bestFit="1" customWidth="1"/>
    <col min="5" max="5" width="15.5546875" style="3" customWidth="1"/>
    <col min="6" max="7" width="15.5546875" style="4" customWidth="1"/>
    <col min="8" max="8" width="15.5546875" style="3" bestFit="1" customWidth="1"/>
    <col min="9" max="9" width="15.5546875" style="4" bestFit="1" customWidth="1"/>
    <col min="10" max="10" width="13.6640625" style="4" customWidth="1"/>
    <col min="11" max="11" width="12.44140625" style="4" customWidth="1"/>
    <col min="12" max="16384" width="8.88671875" style="4"/>
  </cols>
  <sheetData>
    <row r="1" spans="1:14" x14ac:dyDescent="0.3">
      <c r="B1" s="1"/>
      <c r="C1" s="1"/>
      <c r="D1" s="2"/>
      <c r="E1" s="2"/>
      <c r="F1" s="2"/>
      <c r="G1" s="2"/>
      <c r="I1" s="3"/>
      <c r="J1" s="3"/>
    </row>
    <row r="2" spans="1:14" ht="21" x14ac:dyDescent="0.4">
      <c r="B2" s="104" t="s">
        <v>0</v>
      </c>
      <c r="C2" s="104"/>
      <c r="D2" s="104"/>
      <c r="E2" s="104"/>
      <c r="F2" s="104"/>
      <c r="G2" s="104"/>
      <c r="H2" s="104"/>
      <c r="I2" s="104"/>
      <c r="J2" s="104"/>
      <c r="K2" s="5"/>
      <c r="L2" s="6"/>
      <c r="M2" s="6"/>
      <c r="N2" s="6"/>
    </row>
    <row r="3" spans="1:14" ht="21" x14ac:dyDescent="0.4">
      <c r="B3" s="104" t="s">
        <v>1</v>
      </c>
      <c r="C3" s="104"/>
      <c r="D3" s="104"/>
      <c r="E3" s="104"/>
      <c r="F3" s="104"/>
      <c r="G3" s="104"/>
      <c r="H3" s="104"/>
      <c r="I3" s="104"/>
      <c r="J3" s="104"/>
      <c r="K3" s="5"/>
    </row>
    <row r="4" spans="1:14" ht="21" x14ac:dyDescent="0.4">
      <c r="B4" s="105" t="s">
        <v>41</v>
      </c>
      <c r="C4" s="105"/>
      <c r="D4" s="105"/>
      <c r="E4" s="105"/>
      <c r="F4" s="105"/>
      <c r="G4" s="105"/>
      <c r="H4" s="105"/>
      <c r="I4" s="105"/>
      <c r="J4" s="105"/>
      <c r="K4" s="7"/>
    </row>
    <row r="5" spans="1:14" ht="15.6" x14ac:dyDescent="0.3">
      <c r="B5" s="8"/>
      <c r="C5" s="8"/>
      <c r="D5" s="9"/>
      <c r="E5" s="9"/>
      <c r="F5" s="9"/>
      <c r="G5" s="9"/>
      <c r="H5" s="9"/>
      <c r="I5" s="9"/>
      <c r="J5" s="9"/>
      <c r="K5" s="10"/>
    </row>
    <row r="6" spans="1:14" ht="17.399999999999999" x14ac:dyDescent="0.3">
      <c r="B6" s="106" t="s">
        <v>2</v>
      </c>
      <c r="C6" s="106"/>
      <c r="D6" s="106"/>
      <c r="E6" s="106"/>
      <c r="F6" s="106"/>
      <c r="G6" s="106"/>
      <c r="H6" s="106"/>
      <c r="I6" s="106"/>
      <c r="J6" s="106"/>
      <c r="K6" s="11"/>
    </row>
    <row r="7" spans="1:14" ht="17.399999999999999" x14ac:dyDescent="0.3">
      <c r="B7" s="39"/>
      <c r="C7" s="39"/>
      <c r="D7" s="39"/>
      <c r="E7" s="39"/>
      <c r="F7" s="39"/>
      <c r="G7" s="39"/>
      <c r="H7" s="39"/>
      <c r="I7" s="39"/>
      <c r="J7" s="39"/>
      <c r="K7" s="11"/>
    </row>
    <row r="8" spans="1:14" s="40" customFormat="1" ht="17.399999999999999" x14ac:dyDescent="0.3">
      <c r="B8" s="39"/>
      <c r="C8" s="39"/>
      <c r="D8" s="41" t="s">
        <v>24</v>
      </c>
      <c r="E8" s="41" t="s">
        <v>25</v>
      </c>
      <c r="F8" s="41" t="s">
        <v>27</v>
      </c>
      <c r="G8" s="41" t="s">
        <v>28</v>
      </c>
      <c r="H8" s="41" t="s">
        <v>29</v>
      </c>
      <c r="I8" s="41" t="s">
        <v>30</v>
      </c>
      <c r="J8" s="41" t="s">
        <v>31</v>
      </c>
      <c r="K8" s="11"/>
    </row>
    <row r="9" spans="1:14" s="40" customFormat="1" ht="13.8" x14ac:dyDescent="0.25">
      <c r="B9" s="42"/>
      <c r="C9" s="42"/>
      <c r="D9" s="43" t="s">
        <v>24</v>
      </c>
      <c r="E9" s="43" t="s">
        <v>25</v>
      </c>
      <c r="F9" s="43" t="s">
        <v>26</v>
      </c>
      <c r="G9" s="43" t="s">
        <v>33</v>
      </c>
      <c r="H9" s="43"/>
      <c r="I9" s="43" t="s">
        <v>34</v>
      </c>
      <c r="J9" s="43" t="s">
        <v>35</v>
      </c>
      <c r="K9" s="44"/>
    </row>
    <row r="10" spans="1:14" s="40" customFormat="1" ht="13.8" x14ac:dyDescent="0.25">
      <c r="B10" s="42"/>
      <c r="C10" s="42"/>
      <c r="D10" s="43"/>
      <c r="E10" s="43"/>
      <c r="F10" s="43"/>
      <c r="G10" s="43"/>
      <c r="H10" s="43"/>
      <c r="I10" s="43"/>
      <c r="J10" s="43"/>
      <c r="K10" s="44"/>
    </row>
    <row r="11" spans="1:14" s="14" customFormat="1" ht="17.399999999999999" x14ac:dyDescent="0.3">
      <c r="A11" s="45"/>
      <c r="B11" s="107" t="s">
        <v>3</v>
      </c>
      <c r="C11" s="107"/>
      <c r="D11" s="107"/>
      <c r="E11" s="107"/>
      <c r="F11" s="107"/>
      <c r="G11" s="107"/>
      <c r="H11" s="107"/>
      <c r="I11" s="107"/>
      <c r="J11" s="107"/>
      <c r="K11" s="12"/>
    </row>
    <row r="12" spans="1:14" s="14" customFormat="1" ht="17.399999999999999" x14ac:dyDescent="0.3">
      <c r="A12" s="45"/>
      <c r="B12" s="15"/>
      <c r="C12" s="15" t="s">
        <v>4</v>
      </c>
      <c r="D12" s="15"/>
      <c r="E12" s="15"/>
      <c r="F12" s="16" t="s">
        <v>5</v>
      </c>
      <c r="G12" s="15"/>
      <c r="H12" s="103" t="s">
        <v>6</v>
      </c>
      <c r="I12" s="103"/>
      <c r="J12" s="103"/>
      <c r="K12" s="13"/>
    </row>
    <row r="13" spans="1:14" s="14" customFormat="1" ht="17.399999999999999" x14ac:dyDescent="0.3">
      <c r="A13" s="45"/>
      <c r="B13" s="16" t="s">
        <v>7</v>
      </c>
      <c r="C13" s="17"/>
      <c r="D13" s="17" t="s">
        <v>8</v>
      </c>
      <c r="E13" s="17" t="s">
        <v>9</v>
      </c>
      <c r="F13" s="17" t="s">
        <v>10</v>
      </c>
      <c r="G13" s="17" t="s">
        <v>11</v>
      </c>
      <c r="H13" s="17" t="s">
        <v>12</v>
      </c>
      <c r="I13" s="17" t="s">
        <v>10</v>
      </c>
      <c r="J13" s="17" t="s">
        <v>11</v>
      </c>
      <c r="K13" s="18"/>
    </row>
    <row r="14" spans="1:14" ht="17.399999999999999" x14ac:dyDescent="0.3">
      <c r="A14" s="46">
        <v>1</v>
      </c>
      <c r="B14" s="19" t="s">
        <v>13</v>
      </c>
      <c r="C14" s="20"/>
      <c r="D14" s="77">
        <v>1008563</v>
      </c>
      <c r="E14" s="77">
        <v>1008265</v>
      </c>
      <c r="F14" s="21">
        <f>D14-E14</f>
        <v>298</v>
      </c>
      <c r="G14" s="22">
        <f>F14/E14</f>
        <v>2.9555721958016991E-4</v>
      </c>
      <c r="H14" s="79">
        <v>996651</v>
      </c>
      <c r="I14" s="21">
        <f t="shared" ref="I14:I19" si="0">+D14-H14</f>
        <v>11912</v>
      </c>
      <c r="J14" s="22">
        <f>+I14/H14</f>
        <v>1.1952027339560188E-2</v>
      </c>
      <c r="K14" s="18"/>
    </row>
    <row r="15" spans="1:14" ht="17.399999999999999" x14ac:dyDescent="0.3">
      <c r="A15" s="46">
        <v>2</v>
      </c>
      <c r="B15" s="19" t="s">
        <v>38</v>
      </c>
      <c r="C15" s="20"/>
      <c r="D15" s="77">
        <v>128781</v>
      </c>
      <c r="E15" s="77">
        <v>128835</v>
      </c>
      <c r="F15" s="21">
        <f t="shared" ref="F15:F19" si="1">D15-E15</f>
        <v>-54</v>
      </c>
      <c r="G15" s="22">
        <f t="shared" ref="G15:G20" si="2">F15/E15</f>
        <v>-4.1914076143904997E-4</v>
      </c>
      <c r="H15" s="79">
        <v>126485</v>
      </c>
      <c r="I15" s="21">
        <f t="shared" si="0"/>
        <v>2296</v>
      </c>
      <c r="J15" s="22">
        <f t="shared" ref="J15:J18" si="3">+I15/H15</f>
        <v>1.8152350081037279E-2</v>
      </c>
      <c r="K15" s="18"/>
    </row>
    <row r="16" spans="1:14" ht="17.399999999999999" x14ac:dyDescent="0.3">
      <c r="A16" s="46">
        <v>3</v>
      </c>
      <c r="B16" s="19" t="s">
        <v>39</v>
      </c>
      <c r="C16" s="20"/>
      <c r="D16" s="77">
        <v>3362</v>
      </c>
      <c r="E16" s="77">
        <v>3353</v>
      </c>
      <c r="F16" s="21">
        <f t="shared" si="1"/>
        <v>9</v>
      </c>
      <c r="G16" s="22">
        <f t="shared" si="2"/>
        <v>2.6841634357291978E-3</v>
      </c>
      <c r="H16" s="79">
        <v>3413</v>
      </c>
      <c r="I16" s="21">
        <f t="shared" si="0"/>
        <v>-51</v>
      </c>
      <c r="J16" s="22">
        <f t="shared" si="3"/>
        <v>-1.4942865514210372E-2</v>
      </c>
      <c r="K16" s="18"/>
    </row>
    <row r="17" spans="1:11" ht="17.399999999999999" x14ac:dyDescent="0.3">
      <c r="A17" s="46">
        <v>4</v>
      </c>
      <c r="B17" s="19" t="s">
        <v>18</v>
      </c>
      <c r="C17" s="20"/>
      <c r="D17" s="77">
        <v>6961</v>
      </c>
      <c r="E17" s="77">
        <v>7048</v>
      </c>
      <c r="F17" s="21">
        <f t="shared" si="1"/>
        <v>-87</v>
      </c>
      <c r="G17" s="22">
        <f t="shared" si="2"/>
        <v>-1.2343927355278093E-2</v>
      </c>
      <c r="H17" s="79">
        <v>6676</v>
      </c>
      <c r="I17" s="21">
        <f t="shared" si="0"/>
        <v>285</v>
      </c>
      <c r="J17" s="22">
        <f t="shared" si="3"/>
        <v>4.2690233672858E-2</v>
      </c>
      <c r="K17" s="18"/>
    </row>
    <row r="18" spans="1:11" ht="17.399999999999999" x14ac:dyDescent="0.3">
      <c r="A18" s="46">
        <v>5</v>
      </c>
      <c r="B18" s="19" t="s">
        <v>40</v>
      </c>
      <c r="C18" s="23"/>
      <c r="D18" s="77">
        <v>8</v>
      </c>
      <c r="E18" s="77">
        <v>8</v>
      </c>
      <c r="F18" s="21">
        <f t="shared" si="1"/>
        <v>0</v>
      </c>
      <c r="G18" s="22">
        <f t="shared" si="2"/>
        <v>0</v>
      </c>
      <c r="H18" s="79">
        <v>8</v>
      </c>
      <c r="I18" s="21">
        <f t="shared" si="0"/>
        <v>0</v>
      </c>
      <c r="J18" s="22">
        <f t="shared" si="3"/>
        <v>0</v>
      </c>
      <c r="K18" s="18"/>
    </row>
    <row r="19" spans="1:11" ht="17.399999999999999" x14ac:dyDescent="0.3">
      <c r="A19" s="46">
        <v>6</v>
      </c>
      <c r="B19" s="19" t="s">
        <v>19</v>
      </c>
      <c r="C19" s="23"/>
      <c r="D19" s="78">
        <v>16</v>
      </c>
      <c r="E19" s="78">
        <v>16</v>
      </c>
      <c r="F19" s="24">
        <f t="shared" si="1"/>
        <v>0</v>
      </c>
      <c r="G19" s="25">
        <f t="shared" si="2"/>
        <v>0</v>
      </c>
      <c r="H19" s="80">
        <v>16</v>
      </c>
      <c r="I19" s="24">
        <f t="shared" si="0"/>
        <v>0</v>
      </c>
      <c r="J19" s="25">
        <f>+I19/H19</f>
        <v>0</v>
      </c>
      <c r="K19" s="26"/>
    </row>
    <row r="20" spans="1:11" ht="17.399999999999999" x14ac:dyDescent="0.3">
      <c r="A20" s="46">
        <v>7</v>
      </c>
      <c r="B20" s="19" t="s">
        <v>20</v>
      </c>
      <c r="C20" s="20"/>
      <c r="D20" s="27">
        <f>SUM(D14:D19)</f>
        <v>1147691</v>
      </c>
      <c r="E20" s="27">
        <f>SUM(E14:E19)</f>
        <v>1147525</v>
      </c>
      <c r="F20" s="27">
        <f>SUM(F14:F19)</f>
        <v>166</v>
      </c>
      <c r="G20" s="22">
        <f t="shared" si="2"/>
        <v>1.446591577525544E-4</v>
      </c>
      <c r="H20" s="27">
        <f>SUM(H14:H19)</f>
        <v>1133249</v>
      </c>
      <c r="I20" s="27">
        <f>SUM(I14:I19)</f>
        <v>14442</v>
      </c>
      <c r="J20" s="22">
        <f>+I20/H20</f>
        <v>1.27438894717754E-2</v>
      </c>
      <c r="K20" s="28"/>
    </row>
    <row r="21" spans="1:11" ht="17.399999999999999" x14ac:dyDescent="0.3">
      <c r="A21" s="46">
        <v>8</v>
      </c>
      <c r="B21" s="29"/>
      <c r="C21" s="29"/>
      <c r="D21" s="29" t="s">
        <v>32</v>
      </c>
      <c r="E21" s="29"/>
      <c r="F21" s="29"/>
      <c r="G21" s="29"/>
      <c r="H21" s="29"/>
      <c r="I21" s="29"/>
      <c r="J21" s="29"/>
      <c r="K21" s="26"/>
    </row>
    <row r="22" spans="1:11" ht="17.399999999999999" hidden="1" x14ac:dyDescent="0.3">
      <c r="A22" s="46">
        <v>9</v>
      </c>
      <c r="B22" s="109" t="s">
        <v>23</v>
      </c>
      <c r="C22" s="109"/>
      <c r="D22" s="109"/>
      <c r="E22" s="109"/>
      <c r="F22" s="109"/>
      <c r="G22" s="109"/>
      <c r="H22" s="109"/>
      <c r="I22" s="109"/>
      <c r="J22" s="109"/>
      <c r="K22" s="30"/>
    </row>
    <row r="23" spans="1:11" s="14" customFormat="1" ht="17.399999999999999" hidden="1" x14ac:dyDescent="0.3">
      <c r="A23" s="46">
        <v>10</v>
      </c>
      <c r="B23" s="15"/>
      <c r="C23" s="15"/>
      <c r="D23" s="15"/>
      <c r="E23" s="15"/>
      <c r="F23" s="16" t="s">
        <v>5</v>
      </c>
      <c r="G23" s="15"/>
      <c r="H23" s="103" t="s">
        <v>6</v>
      </c>
      <c r="I23" s="103"/>
      <c r="J23" s="103"/>
      <c r="K23" s="26"/>
    </row>
    <row r="24" spans="1:11" s="14" customFormat="1" ht="17.399999999999999" hidden="1" x14ac:dyDescent="0.3">
      <c r="A24" s="46">
        <v>11</v>
      </c>
      <c r="B24" s="16" t="s">
        <v>7</v>
      </c>
      <c r="C24" s="17"/>
      <c r="D24" s="17" t="s">
        <v>8</v>
      </c>
      <c r="E24" s="17" t="s">
        <v>9</v>
      </c>
      <c r="F24" s="17" t="s">
        <v>10</v>
      </c>
      <c r="G24" s="17" t="s">
        <v>11</v>
      </c>
      <c r="H24" s="17" t="s">
        <v>12</v>
      </c>
      <c r="I24" s="17" t="s">
        <v>10</v>
      </c>
      <c r="J24" s="17" t="s">
        <v>11</v>
      </c>
      <c r="K24" s="26"/>
    </row>
    <row r="25" spans="1:11" ht="17.399999999999999" hidden="1" x14ac:dyDescent="0.3">
      <c r="A25" s="46">
        <v>12</v>
      </c>
      <c r="B25" s="19" t="s">
        <v>13</v>
      </c>
      <c r="C25" s="20"/>
      <c r="D25" s="69">
        <v>1006045</v>
      </c>
      <c r="E25" s="69">
        <v>1006010</v>
      </c>
      <c r="F25" s="21">
        <f>D25-E25</f>
        <v>35</v>
      </c>
      <c r="G25" s="22">
        <f>F25/E25</f>
        <v>3.4790906651027323E-5</v>
      </c>
      <c r="H25" s="71">
        <v>994590</v>
      </c>
      <c r="I25" s="21">
        <f t="shared" ref="I25:I30" si="4">+D25-H25</f>
        <v>11455</v>
      </c>
      <c r="J25" s="22">
        <f t="shared" ref="J25:J30" si="5">+I25/H25</f>
        <v>1.1517308639740998E-2</v>
      </c>
      <c r="K25" s="26"/>
    </row>
    <row r="26" spans="1:11" ht="17.399999999999999" hidden="1" x14ac:dyDescent="0.3">
      <c r="A26" s="46">
        <v>13</v>
      </c>
      <c r="B26" s="19" t="s">
        <v>38</v>
      </c>
      <c r="C26" s="20"/>
      <c r="D26" s="69">
        <v>128085</v>
      </c>
      <c r="E26" s="69">
        <v>128095</v>
      </c>
      <c r="F26" s="21">
        <f t="shared" ref="F26:F30" si="6">D26-E26</f>
        <v>-10</v>
      </c>
      <c r="G26" s="22">
        <f t="shared" ref="G26:G31" si="7">F26/E26</f>
        <v>-7.8067059604200004E-5</v>
      </c>
      <c r="H26" s="71">
        <v>125975</v>
      </c>
      <c r="I26" s="21">
        <f t="shared" si="4"/>
        <v>2110</v>
      </c>
      <c r="J26" s="22">
        <f t="shared" si="5"/>
        <v>1.6749355030760072E-2</v>
      </c>
      <c r="K26" s="26"/>
    </row>
    <row r="27" spans="1:11" ht="17.399999999999999" hidden="1" x14ac:dyDescent="0.3">
      <c r="A27" s="46">
        <v>14</v>
      </c>
      <c r="B27" s="19" t="s">
        <v>39</v>
      </c>
      <c r="C27" s="20"/>
      <c r="D27" s="69">
        <v>3374</v>
      </c>
      <c r="E27" s="69">
        <v>3361</v>
      </c>
      <c r="F27" s="21">
        <f t="shared" si="6"/>
        <v>13</v>
      </c>
      <c r="G27" s="22">
        <f t="shared" si="7"/>
        <v>3.867896459387087E-3</v>
      </c>
      <c r="H27" s="71">
        <v>3415</v>
      </c>
      <c r="I27" s="21">
        <f t="shared" si="4"/>
        <v>-41</v>
      </c>
      <c r="J27" s="22">
        <f t="shared" si="5"/>
        <v>-1.2005856515373352E-2</v>
      </c>
    </row>
    <row r="28" spans="1:11" ht="17.399999999999999" hidden="1" x14ac:dyDescent="0.3">
      <c r="A28" s="46">
        <v>15</v>
      </c>
      <c r="B28" s="19" t="s">
        <v>18</v>
      </c>
      <c r="C28" s="20"/>
      <c r="D28" s="69">
        <v>6875</v>
      </c>
      <c r="E28" s="69">
        <v>6988</v>
      </c>
      <c r="F28" s="21">
        <f t="shared" si="6"/>
        <v>-113</v>
      </c>
      <c r="G28" s="22">
        <f t="shared" si="7"/>
        <v>-1.6170578133943903E-2</v>
      </c>
      <c r="H28" s="71">
        <v>6624</v>
      </c>
      <c r="I28" s="21">
        <f t="shared" si="4"/>
        <v>251</v>
      </c>
      <c r="J28" s="22">
        <f t="shared" si="5"/>
        <v>3.7892512077294688E-2</v>
      </c>
    </row>
    <row r="29" spans="1:11" ht="17.399999999999999" hidden="1" x14ac:dyDescent="0.3">
      <c r="A29" s="46">
        <v>16</v>
      </c>
      <c r="B29" s="19" t="s">
        <v>40</v>
      </c>
      <c r="C29" s="23"/>
      <c r="D29" s="69">
        <v>8</v>
      </c>
      <c r="E29" s="69">
        <v>8</v>
      </c>
      <c r="F29" s="21">
        <f t="shared" si="6"/>
        <v>0</v>
      </c>
      <c r="G29" s="22">
        <f t="shared" si="7"/>
        <v>0</v>
      </c>
      <c r="H29" s="71">
        <v>8</v>
      </c>
      <c r="I29" s="21">
        <f t="shared" si="4"/>
        <v>0</v>
      </c>
      <c r="J29" s="22">
        <f t="shared" si="5"/>
        <v>0</v>
      </c>
      <c r="K29" s="28"/>
    </row>
    <row r="30" spans="1:11" ht="17.399999999999999" hidden="1" x14ac:dyDescent="0.3">
      <c r="A30" s="46">
        <v>17</v>
      </c>
      <c r="B30" s="19" t="s">
        <v>19</v>
      </c>
      <c r="C30" s="23"/>
      <c r="D30" s="70">
        <v>16</v>
      </c>
      <c r="E30" s="70">
        <v>16</v>
      </c>
      <c r="F30" s="24">
        <f t="shared" si="6"/>
        <v>0</v>
      </c>
      <c r="G30" s="25">
        <f t="shared" si="7"/>
        <v>0</v>
      </c>
      <c r="H30" s="72">
        <v>16</v>
      </c>
      <c r="I30" s="24">
        <f t="shared" si="4"/>
        <v>0</v>
      </c>
      <c r="J30" s="25">
        <f t="shared" si="5"/>
        <v>0</v>
      </c>
      <c r="K30" s="26"/>
    </row>
    <row r="31" spans="1:11" ht="17.399999999999999" hidden="1" x14ac:dyDescent="0.3">
      <c r="A31" s="46">
        <v>18</v>
      </c>
      <c r="B31" s="19" t="s">
        <v>20</v>
      </c>
      <c r="C31" s="20"/>
      <c r="D31" s="21">
        <f>SUM(D25:D30)</f>
        <v>1144403</v>
      </c>
      <c r="E31" s="21">
        <f>SUM(E25:E30)</f>
        <v>1144478</v>
      </c>
      <c r="F31" s="27">
        <f>SUM(F25:F30)</f>
        <v>-75</v>
      </c>
      <c r="G31" s="22">
        <f t="shared" si="7"/>
        <v>-6.5532059157100438E-5</v>
      </c>
      <c r="H31" s="27">
        <f>SUM(H25:H30)</f>
        <v>1130628</v>
      </c>
      <c r="I31" s="27">
        <f>SUM(I25:I30)</f>
        <v>13775</v>
      </c>
      <c r="J31" s="22">
        <f>+I31/H31</f>
        <v>1.2183494482712262E-2</v>
      </c>
      <c r="K31" s="28"/>
    </row>
    <row r="32" spans="1:11" ht="17.399999999999999" hidden="1" x14ac:dyDescent="0.3">
      <c r="A32" s="46">
        <v>19</v>
      </c>
      <c r="B32" s="29"/>
      <c r="C32" s="37"/>
      <c r="D32" s="24"/>
      <c r="E32" s="24"/>
      <c r="F32" s="38"/>
      <c r="G32" s="25"/>
      <c r="H32" s="38"/>
      <c r="I32" s="38"/>
      <c r="J32" s="25"/>
      <c r="K32" s="28"/>
    </row>
    <row r="33" spans="1:11" ht="17.399999999999999" x14ac:dyDescent="0.3">
      <c r="A33" s="46">
        <v>9</v>
      </c>
      <c r="B33" s="108" t="s">
        <v>22</v>
      </c>
      <c r="C33" s="109"/>
      <c r="D33" s="109"/>
      <c r="E33" s="109"/>
      <c r="F33" s="109"/>
      <c r="G33" s="109"/>
      <c r="H33" s="109"/>
      <c r="I33" s="109"/>
      <c r="J33" s="109"/>
      <c r="K33" s="30"/>
    </row>
    <row r="34" spans="1:11" s="14" customFormat="1" ht="17.399999999999999" x14ac:dyDescent="0.3">
      <c r="A34" s="46">
        <v>10</v>
      </c>
      <c r="B34" s="15"/>
      <c r="C34" s="15"/>
      <c r="D34" s="15"/>
      <c r="E34" s="15"/>
      <c r="F34" s="16" t="s">
        <v>5</v>
      </c>
      <c r="G34" s="15"/>
      <c r="H34" s="103" t="s">
        <v>6</v>
      </c>
      <c r="I34" s="103"/>
      <c r="J34" s="103"/>
      <c r="K34" s="26"/>
    </row>
    <row r="35" spans="1:11" s="14" customFormat="1" ht="17.399999999999999" x14ac:dyDescent="0.3">
      <c r="A35" s="46">
        <v>11</v>
      </c>
      <c r="B35" s="16" t="s">
        <v>7</v>
      </c>
      <c r="C35" s="17"/>
      <c r="D35" s="17" t="s">
        <v>8</v>
      </c>
      <c r="E35" s="17" t="s">
        <v>9</v>
      </c>
      <c r="F35" s="17" t="s">
        <v>10</v>
      </c>
      <c r="G35" s="17" t="s">
        <v>11</v>
      </c>
      <c r="H35" s="17" t="s">
        <v>12</v>
      </c>
      <c r="I35" s="17" t="s">
        <v>10</v>
      </c>
      <c r="J35" s="17" t="s">
        <v>11</v>
      </c>
      <c r="K35" s="26"/>
    </row>
    <row r="36" spans="1:11" ht="17.399999999999999" x14ac:dyDescent="0.3">
      <c r="A36" s="46">
        <v>12</v>
      </c>
      <c r="B36" s="19" t="s">
        <v>13</v>
      </c>
      <c r="C36" s="20"/>
      <c r="D36" s="81">
        <v>1006843</v>
      </c>
      <c r="E36" s="81">
        <v>1006783</v>
      </c>
      <c r="F36" s="21">
        <f>D36-E36</f>
        <v>60</v>
      </c>
      <c r="G36" s="22">
        <f>F36/E36</f>
        <v>5.9595761946715426E-5</v>
      </c>
      <c r="H36" s="83">
        <v>995218</v>
      </c>
      <c r="I36" s="21">
        <f t="shared" ref="I36:I41" si="8">+D36-H36</f>
        <v>11625</v>
      </c>
      <c r="J36" s="22">
        <f t="shared" ref="J36:J41" si="9">+I36/H36</f>
        <v>1.1680857862297507E-2</v>
      </c>
      <c r="K36" s="26"/>
    </row>
    <row r="37" spans="1:11" ht="17.399999999999999" x14ac:dyDescent="0.3">
      <c r="A37" s="46">
        <v>13</v>
      </c>
      <c r="B37" s="19" t="s">
        <v>38</v>
      </c>
      <c r="C37" s="20"/>
      <c r="D37" s="81">
        <v>128313</v>
      </c>
      <c r="E37" s="81">
        <v>128334</v>
      </c>
      <c r="F37" s="21">
        <f t="shared" ref="F37:F41" si="10">D37-E37</f>
        <v>-21</v>
      </c>
      <c r="G37" s="22">
        <f t="shared" ref="G37:G42" si="11">F37/E37</f>
        <v>-1.6363551358174763E-4</v>
      </c>
      <c r="H37" s="83">
        <v>126135</v>
      </c>
      <c r="I37" s="21">
        <f t="shared" si="8"/>
        <v>2178</v>
      </c>
      <c r="J37" s="22">
        <f t="shared" si="9"/>
        <v>1.7267213699607563E-2</v>
      </c>
      <c r="K37" s="26"/>
    </row>
    <row r="38" spans="1:11" ht="17.399999999999999" x14ac:dyDescent="0.3">
      <c r="A38" s="46">
        <v>14</v>
      </c>
      <c r="B38" s="19" t="s">
        <v>39</v>
      </c>
      <c r="C38" s="20"/>
      <c r="D38" s="81">
        <v>3370</v>
      </c>
      <c r="E38" s="81">
        <v>3358</v>
      </c>
      <c r="F38" s="21">
        <f t="shared" si="10"/>
        <v>12</v>
      </c>
      <c r="G38" s="22">
        <f t="shared" si="11"/>
        <v>3.5735556879094698E-3</v>
      </c>
      <c r="H38" s="83">
        <v>3415</v>
      </c>
      <c r="I38" s="21">
        <f t="shared" si="8"/>
        <v>-45</v>
      </c>
      <c r="J38" s="22">
        <f t="shared" si="9"/>
        <v>-1.3177159590043924E-2</v>
      </c>
    </row>
    <row r="39" spans="1:11" ht="17.399999999999999" x14ac:dyDescent="0.3">
      <c r="A39" s="46">
        <v>15</v>
      </c>
      <c r="B39" s="19" t="s">
        <v>18</v>
      </c>
      <c r="C39" s="20"/>
      <c r="D39" s="81">
        <v>6902</v>
      </c>
      <c r="E39" s="81">
        <v>7008</v>
      </c>
      <c r="F39" s="21">
        <f t="shared" si="10"/>
        <v>-106</v>
      </c>
      <c r="G39" s="22">
        <f t="shared" si="11"/>
        <v>-1.5125570776255707E-2</v>
      </c>
      <c r="H39" s="83">
        <v>6640</v>
      </c>
      <c r="I39" s="21">
        <f t="shared" si="8"/>
        <v>262</v>
      </c>
      <c r="J39" s="22">
        <f t="shared" si="9"/>
        <v>3.9457831325301201E-2</v>
      </c>
    </row>
    <row r="40" spans="1:11" ht="17.399999999999999" x14ac:dyDescent="0.3">
      <c r="A40" s="46">
        <v>16</v>
      </c>
      <c r="B40" s="19" t="s">
        <v>40</v>
      </c>
      <c r="C40" s="23"/>
      <c r="D40" s="81">
        <v>8</v>
      </c>
      <c r="E40" s="81">
        <v>8</v>
      </c>
      <c r="F40" s="21">
        <f t="shared" si="10"/>
        <v>0</v>
      </c>
      <c r="G40" s="22">
        <f t="shared" si="11"/>
        <v>0</v>
      </c>
      <c r="H40" s="83">
        <v>8</v>
      </c>
      <c r="I40" s="21">
        <f t="shared" si="8"/>
        <v>0</v>
      </c>
      <c r="J40" s="22">
        <f t="shared" si="9"/>
        <v>0</v>
      </c>
      <c r="K40" s="28"/>
    </row>
    <row r="41" spans="1:11" ht="17.399999999999999" x14ac:dyDescent="0.3">
      <c r="A41" s="46">
        <v>17</v>
      </c>
      <c r="B41" s="19" t="s">
        <v>19</v>
      </c>
      <c r="C41" s="23"/>
      <c r="D41" s="82">
        <v>16</v>
      </c>
      <c r="E41" s="82">
        <v>16</v>
      </c>
      <c r="F41" s="47">
        <f t="shared" si="10"/>
        <v>0</v>
      </c>
      <c r="G41" s="48">
        <f t="shared" si="11"/>
        <v>0</v>
      </c>
      <c r="H41" s="84">
        <v>16</v>
      </c>
      <c r="I41" s="47">
        <f t="shared" si="8"/>
        <v>0</v>
      </c>
      <c r="J41" s="48">
        <f t="shared" si="9"/>
        <v>0</v>
      </c>
      <c r="K41" s="26"/>
    </row>
    <row r="42" spans="1:11" ht="17.399999999999999" x14ac:dyDescent="0.3">
      <c r="A42" s="46">
        <v>18</v>
      </c>
      <c r="B42" s="19" t="s">
        <v>20</v>
      </c>
      <c r="C42" s="20"/>
      <c r="D42" s="21">
        <f>SUM(D36:D41)</f>
        <v>1145452</v>
      </c>
      <c r="E42" s="21">
        <f>SUM(E36:E41)</f>
        <v>1145507</v>
      </c>
      <c r="F42" s="27">
        <f>SUM(F36:F41)</f>
        <v>-55</v>
      </c>
      <c r="G42" s="22">
        <f t="shared" si="11"/>
        <v>-4.8013674294439054E-5</v>
      </c>
      <c r="H42" s="27">
        <f>SUM(H36:H41)</f>
        <v>1131432</v>
      </c>
      <c r="I42" s="27">
        <f>SUM(I36:I41)</f>
        <v>14020</v>
      </c>
      <c r="J42" s="22">
        <f>+I42/H42</f>
        <v>1.2391376591788105E-2</v>
      </c>
      <c r="K42" s="28"/>
    </row>
    <row r="43" spans="1:11" ht="17.399999999999999" x14ac:dyDescent="0.3">
      <c r="A43" s="46">
        <v>19</v>
      </c>
      <c r="B43" s="29"/>
      <c r="C43" s="37"/>
      <c r="D43" s="24"/>
      <c r="E43" s="24"/>
      <c r="F43" s="38"/>
      <c r="G43" s="25"/>
      <c r="H43" s="38"/>
      <c r="I43" s="38"/>
      <c r="J43" s="25"/>
      <c r="K43" s="28"/>
    </row>
    <row r="44" spans="1:11" ht="17.399999999999999" x14ac:dyDescent="0.3">
      <c r="A44" s="46">
        <v>20</v>
      </c>
      <c r="B44" s="108" t="s">
        <v>21</v>
      </c>
      <c r="C44" s="109"/>
      <c r="D44" s="109"/>
      <c r="E44" s="109"/>
      <c r="F44" s="109"/>
      <c r="G44" s="109"/>
      <c r="H44" s="109"/>
      <c r="I44" s="109"/>
      <c r="J44" s="109"/>
      <c r="K44" s="28"/>
    </row>
    <row r="45" spans="1:11" ht="17.399999999999999" x14ac:dyDescent="0.3">
      <c r="A45" s="46">
        <v>21</v>
      </c>
      <c r="B45" s="15"/>
      <c r="C45" s="15"/>
      <c r="D45" s="15"/>
      <c r="E45" s="15"/>
      <c r="F45" s="16" t="s">
        <v>5</v>
      </c>
      <c r="G45" s="15"/>
      <c r="H45" s="103" t="s">
        <v>6</v>
      </c>
      <c r="I45" s="103"/>
      <c r="J45" s="103"/>
      <c r="K45" s="28"/>
    </row>
    <row r="46" spans="1:11" ht="17.399999999999999" x14ac:dyDescent="0.3">
      <c r="A46" s="46">
        <v>22</v>
      </c>
      <c r="B46" s="16" t="s">
        <v>7</v>
      </c>
      <c r="C46" s="17"/>
      <c r="D46" s="17" t="s">
        <v>8</v>
      </c>
      <c r="E46" s="17" t="s">
        <v>9</v>
      </c>
      <c r="F46" s="17" t="s">
        <v>10</v>
      </c>
      <c r="G46" s="17" t="s">
        <v>11</v>
      </c>
      <c r="H46" s="17" t="s">
        <v>12</v>
      </c>
      <c r="I46" s="17" t="s">
        <v>10</v>
      </c>
      <c r="J46" s="17" t="s">
        <v>11</v>
      </c>
      <c r="K46" s="28"/>
    </row>
    <row r="47" spans="1:11" ht="17.399999999999999" x14ac:dyDescent="0.3">
      <c r="A47" s="46">
        <v>23</v>
      </c>
      <c r="B47" s="19" t="s">
        <v>13</v>
      </c>
      <c r="C47" s="20"/>
      <c r="D47" s="85">
        <v>1002922</v>
      </c>
      <c r="E47" s="85">
        <v>1000290</v>
      </c>
      <c r="F47" s="21">
        <f>D47-E47</f>
        <v>2632</v>
      </c>
      <c r="G47" s="22">
        <f>F47/E47</f>
        <v>2.631236941287027E-3</v>
      </c>
      <c r="H47" s="87">
        <v>991184</v>
      </c>
      <c r="I47" s="21">
        <f t="shared" ref="I47:I52" si="12">+D47-H47</f>
        <v>11738</v>
      </c>
      <c r="J47" s="22">
        <f t="shared" ref="J47:J52" si="13">+I47/H47</f>
        <v>1.1842402621511244E-2</v>
      </c>
      <c r="K47" s="28"/>
    </row>
    <row r="48" spans="1:11" ht="17.399999999999999" x14ac:dyDescent="0.3">
      <c r="A48" s="46">
        <v>24</v>
      </c>
      <c r="B48" s="19" t="s">
        <v>38</v>
      </c>
      <c r="C48" s="20"/>
      <c r="D48" s="85">
        <v>127736</v>
      </c>
      <c r="E48" s="85">
        <v>127915</v>
      </c>
      <c r="F48" s="21">
        <f t="shared" ref="F48:F52" si="14">D48-E48</f>
        <v>-179</v>
      </c>
      <c r="G48" s="22">
        <f t="shared" ref="G48:G53" si="15">F48/E48</f>
        <v>-1.3993667669937068E-3</v>
      </c>
      <c r="H48" s="87">
        <v>125872</v>
      </c>
      <c r="I48" s="21">
        <f t="shared" si="12"/>
        <v>1864</v>
      </c>
      <c r="J48" s="22">
        <f t="shared" si="13"/>
        <v>1.4808694546841236E-2</v>
      </c>
    </row>
    <row r="49" spans="1:10" ht="17.399999999999999" x14ac:dyDescent="0.3">
      <c r="A49" s="46">
        <v>25</v>
      </c>
      <c r="B49" s="19" t="s">
        <v>39</v>
      </c>
      <c r="C49" s="20"/>
      <c r="D49" s="85">
        <v>3380</v>
      </c>
      <c r="E49" s="85">
        <v>3369</v>
      </c>
      <c r="F49" s="21">
        <f t="shared" si="14"/>
        <v>11</v>
      </c>
      <c r="G49" s="22">
        <f t="shared" si="15"/>
        <v>3.2650638171564262E-3</v>
      </c>
      <c r="H49" s="87">
        <v>3422</v>
      </c>
      <c r="I49" s="21">
        <f t="shared" si="12"/>
        <v>-42</v>
      </c>
      <c r="J49" s="22">
        <f t="shared" si="13"/>
        <v>-1.2273524254821741E-2</v>
      </c>
    </row>
    <row r="50" spans="1:10" ht="17.399999999999999" x14ac:dyDescent="0.3">
      <c r="A50" s="46">
        <v>26</v>
      </c>
      <c r="B50" s="19" t="s">
        <v>18</v>
      </c>
      <c r="C50" s="20"/>
      <c r="D50" s="85">
        <v>6824</v>
      </c>
      <c r="E50" s="85">
        <v>6486</v>
      </c>
      <c r="F50" s="21">
        <f t="shared" si="14"/>
        <v>338</v>
      </c>
      <c r="G50" s="22">
        <f t="shared" si="15"/>
        <v>5.2112241751464693E-2</v>
      </c>
      <c r="H50" s="87">
        <v>6564</v>
      </c>
      <c r="I50" s="21">
        <f t="shared" si="12"/>
        <v>260</v>
      </c>
      <c r="J50" s="22">
        <f t="shared" si="13"/>
        <v>3.9609993906154786E-2</v>
      </c>
    </row>
    <row r="51" spans="1:10" ht="17.399999999999999" x14ac:dyDescent="0.3">
      <c r="A51" s="46">
        <v>27</v>
      </c>
      <c r="B51" s="19" t="s">
        <v>40</v>
      </c>
      <c r="C51" s="23"/>
      <c r="D51" s="85">
        <v>8</v>
      </c>
      <c r="E51" s="85">
        <v>8</v>
      </c>
      <c r="F51" s="21">
        <f t="shared" si="14"/>
        <v>0</v>
      </c>
      <c r="G51" s="22">
        <f t="shared" si="15"/>
        <v>0</v>
      </c>
      <c r="H51" s="87">
        <v>8</v>
      </c>
      <c r="I51" s="21">
        <f t="shared" si="12"/>
        <v>0</v>
      </c>
      <c r="J51" s="22">
        <f t="shared" si="13"/>
        <v>0</v>
      </c>
    </row>
    <row r="52" spans="1:10" ht="17.399999999999999" x14ac:dyDescent="0.3">
      <c r="A52" s="46">
        <v>28</v>
      </c>
      <c r="B52" s="19" t="s">
        <v>19</v>
      </c>
      <c r="C52" s="23"/>
      <c r="D52" s="86">
        <v>16</v>
      </c>
      <c r="E52" s="86">
        <v>16</v>
      </c>
      <c r="F52" s="47">
        <f t="shared" si="14"/>
        <v>0</v>
      </c>
      <c r="G52" s="48">
        <f t="shared" si="15"/>
        <v>0</v>
      </c>
      <c r="H52" s="88">
        <v>16</v>
      </c>
      <c r="I52" s="47">
        <f t="shared" si="12"/>
        <v>0</v>
      </c>
      <c r="J52" s="48">
        <f t="shared" si="13"/>
        <v>0</v>
      </c>
    </row>
    <row r="53" spans="1:10" ht="17.399999999999999" x14ac:dyDescent="0.3">
      <c r="A53" s="46">
        <v>29</v>
      </c>
      <c r="B53" s="19" t="s">
        <v>20</v>
      </c>
      <c r="C53" s="20"/>
      <c r="D53" s="21">
        <f>SUM(D47:D52)</f>
        <v>1140886</v>
      </c>
      <c r="E53" s="21">
        <f t="shared" ref="E53:F53" si="16">SUM(E47:E52)</f>
        <v>1138084</v>
      </c>
      <c r="F53" s="27">
        <f t="shared" si="16"/>
        <v>2802</v>
      </c>
      <c r="G53" s="22">
        <f t="shared" si="15"/>
        <v>2.4620326794858728E-3</v>
      </c>
      <c r="H53" s="27">
        <f>SUM(H47:H52)</f>
        <v>1127066</v>
      </c>
      <c r="I53" s="27">
        <f>SUM(I47:I52)</f>
        <v>13820</v>
      </c>
      <c r="J53" s="22">
        <f>+I53/H53</f>
        <v>1.2261926098382881E-2</v>
      </c>
    </row>
    <row r="54" spans="1:10" ht="17.399999999999999" x14ac:dyDescent="0.3">
      <c r="A54" s="68"/>
      <c r="B54" s="31"/>
      <c r="C54" s="32"/>
      <c r="D54" s="33"/>
      <c r="E54" s="21"/>
      <c r="F54" s="34"/>
      <c r="G54" s="35"/>
      <c r="H54" s="27"/>
      <c r="I54" s="34"/>
      <c r="J54" s="35"/>
    </row>
    <row r="55" spans="1:10" ht="17.399999999999999" x14ac:dyDescent="0.3">
      <c r="B55" s="31"/>
      <c r="C55" s="32"/>
      <c r="D55" s="33"/>
      <c r="E55" s="21"/>
      <c r="F55" s="34"/>
      <c r="G55" s="35"/>
      <c r="H55" s="27"/>
      <c r="I55" s="34"/>
      <c r="J55" s="35"/>
    </row>
    <row r="56" spans="1:10" ht="17.399999999999999" x14ac:dyDescent="0.3">
      <c r="B56" s="31"/>
      <c r="C56" s="32"/>
      <c r="D56" s="33"/>
      <c r="E56" s="21"/>
      <c r="F56" s="34"/>
      <c r="G56" s="35"/>
      <c r="H56" s="27"/>
      <c r="I56" s="34"/>
      <c r="J56" s="35"/>
    </row>
    <row r="57" spans="1:10" ht="17.399999999999999" x14ac:dyDescent="0.3">
      <c r="B57" s="31"/>
      <c r="C57" s="32"/>
      <c r="D57" s="33"/>
      <c r="E57" s="21"/>
      <c r="F57" s="34"/>
      <c r="G57" s="35"/>
      <c r="H57" s="27"/>
      <c r="I57" s="34"/>
      <c r="J57" s="35"/>
    </row>
    <row r="58" spans="1:10" ht="17.399999999999999" x14ac:dyDescent="0.3">
      <c r="B58" s="31"/>
      <c r="C58" s="32"/>
      <c r="D58" s="33"/>
      <c r="E58" s="21"/>
      <c r="F58" s="34"/>
      <c r="G58" s="35"/>
      <c r="H58" s="27"/>
      <c r="I58" s="34"/>
      <c r="J58" s="35"/>
    </row>
    <row r="59" spans="1:10" ht="17.399999999999999" x14ac:dyDescent="0.3">
      <c r="B59" s="31"/>
      <c r="C59" s="32"/>
      <c r="D59" s="33"/>
      <c r="E59" s="21"/>
      <c r="F59" s="34"/>
      <c r="G59" s="35"/>
      <c r="H59" s="27"/>
      <c r="I59" s="34"/>
      <c r="J59" s="35"/>
    </row>
    <row r="61" spans="1:10" x14ac:dyDescent="0.3">
      <c r="B61" s="36"/>
      <c r="H61" s="3" t="s">
        <v>32</v>
      </c>
    </row>
  </sheetData>
  <mergeCells count="12">
    <mergeCell ref="H45:J45"/>
    <mergeCell ref="B2:J2"/>
    <mergeCell ref="B3:J3"/>
    <mergeCell ref="B4:J4"/>
    <mergeCell ref="B6:J6"/>
    <mergeCell ref="B11:J11"/>
    <mergeCell ref="H12:J12"/>
    <mergeCell ref="B44:J44"/>
    <mergeCell ref="B33:J33"/>
    <mergeCell ref="H34:J34"/>
    <mergeCell ref="B22:J22"/>
    <mergeCell ref="H23:J23"/>
  </mergeCells>
  <printOptions horizontalCentered="1"/>
  <pageMargins left="0.25" right="0.25" top="0.75" bottom="0.75" header="0" footer="0"/>
  <pageSetup scale="67" orientation="portrait" r:id="rId1"/>
  <headerFooter alignWithMargins="0">
    <oddFooter xml:space="preserve">&amp;L
&amp;C&amp;14 10a
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zoomScale="70" zoomScaleNormal="70" zoomScaleSheetLayoutView="70" workbookViewId="0">
      <selection activeCell="P42" sqref="P42"/>
    </sheetView>
  </sheetViews>
  <sheetFormatPr defaultColWidth="8.88671875" defaultRowHeight="14.4" x14ac:dyDescent="0.3"/>
  <cols>
    <col min="1" max="1" width="5.109375" style="40" bestFit="1" customWidth="1"/>
    <col min="2" max="2" width="36.6640625" style="4" customWidth="1"/>
    <col min="3" max="3" width="1.109375" style="4" customWidth="1"/>
    <col min="4" max="4" width="14.6640625" style="4" bestFit="1" customWidth="1"/>
    <col min="5" max="5" width="14.6640625" style="3" bestFit="1" customWidth="1"/>
    <col min="6" max="6" width="15.88671875" style="4" customWidth="1"/>
    <col min="7" max="7" width="14.5546875" style="4" customWidth="1"/>
    <col min="8" max="8" width="15.6640625" style="4" customWidth="1"/>
    <col min="9" max="9" width="15.5546875" style="4" customWidth="1"/>
    <col min="10" max="10" width="17.6640625" style="4" customWidth="1"/>
    <col min="11" max="11" width="9.5546875" style="4" customWidth="1"/>
    <col min="12" max="16384" width="8.88671875" style="4"/>
  </cols>
  <sheetData>
    <row r="1" spans="1:11" x14ac:dyDescent="0.3">
      <c r="B1" s="1"/>
      <c r="C1" s="1"/>
      <c r="D1" s="2"/>
      <c r="E1" s="2"/>
      <c r="F1" s="2"/>
      <c r="G1" s="2"/>
      <c r="H1" s="2"/>
      <c r="I1" s="2"/>
      <c r="J1" s="2"/>
      <c r="K1" s="2"/>
    </row>
    <row r="2" spans="1:11" ht="21" x14ac:dyDescent="0.4">
      <c r="B2" s="104" t="s">
        <v>0</v>
      </c>
      <c r="C2" s="104"/>
      <c r="D2" s="104"/>
      <c r="E2" s="104"/>
      <c r="F2" s="104"/>
      <c r="G2" s="104"/>
      <c r="H2" s="104"/>
      <c r="I2" s="104"/>
      <c r="J2" s="104"/>
      <c r="K2" s="49"/>
    </row>
    <row r="3" spans="1:11" ht="21" x14ac:dyDescent="0.4">
      <c r="B3" s="104" t="s">
        <v>1</v>
      </c>
      <c r="C3" s="104"/>
      <c r="D3" s="104"/>
      <c r="E3" s="104"/>
      <c r="F3" s="104"/>
      <c r="G3" s="104"/>
      <c r="H3" s="104"/>
      <c r="I3" s="104"/>
      <c r="J3" s="104"/>
      <c r="K3" s="49"/>
    </row>
    <row r="4" spans="1:11" ht="21" x14ac:dyDescent="0.4">
      <c r="B4" s="105" t="str">
        <f>'Elect. Customer Counts Pg 10a '!B4:J4</f>
        <v>5/31/2018</v>
      </c>
      <c r="C4" s="105"/>
      <c r="D4" s="105"/>
      <c r="E4" s="105"/>
      <c r="F4" s="105"/>
      <c r="G4" s="105"/>
      <c r="H4" s="105"/>
      <c r="I4" s="105"/>
      <c r="J4" s="105"/>
      <c r="K4" s="7"/>
    </row>
    <row r="5" spans="1:11" ht="15.6" x14ac:dyDescent="0.3">
      <c r="B5" s="50"/>
      <c r="C5" s="50"/>
      <c r="D5" s="51"/>
      <c r="E5" s="9"/>
      <c r="F5" s="51"/>
      <c r="G5" s="51"/>
      <c r="H5" s="51"/>
      <c r="I5" s="51"/>
      <c r="J5" s="51"/>
      <c r="K5" s="51"/>
    </row>
    <row r="6" spans="1:11" ht="17.399999999999999" x14ac:dyDescent="0.3">
      <c r="B6" s="111" t="s">
        <v>36</v>
      </c>
      <c r="C6" s="111"/>
      <c r="D6" s="111"/>
      <c r="E6" s="111"/>
      <c r="F6" s="111"/>
      <c r="G6" s="111"/>
      <c r="H6" s="111"/>
      <c r="I6" s="111"/>
      <c r="J6" s="111"/>
      <c r="K6" s="11"/>
    </row>
    <row r="7" spans="1:11" ht="17.399999999999999" x14ac:dyDescent="0.3"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s="40" customFormat="1" ht="17.399999999999999" x14ac:dyDescent="0.3">
      <c r="B8" s="11"/>
      <c r="C8" s="11"/>
      <c r="D8" s="41" t="s">
        <v>24</v>
      </c>
      <c r="E8" s="41" t="s">
        <v>25</v>
      </c>
      <c r="F8" s="41" t="s">
        <v>27</v>
      </c>
      <c r="G8" s="41" t="s">
        <v>28</v>
      </c>
      <c r="H8" s="41" t="s">
        <v>29</v>
      </c>
      <c r="I8" s="41" t="s">
        <v>30</v>
      </c>
      <c r="J8" s="41" t="s">
        <v>31</v>
      </c>
      <c r="K8" s="11"/>
    </row>
    <row r="9" spans="1:11" s="40" customFormat="1" ht="17.399999999999999" x14ac:dyDescent="0.3">
      <c r="B9" s="11"/>
      <c r="C9" s="11"/>
      <c r="D9" s="43" t="s">
        <v>24</v>
      </c>
      <c r="E9" s="43" t="s">
        <v>25</v>
      </c>
      <c r="F9" s="43" t="s">
        <v>26</v>
      </c>
      <c r="G9" s="43" t="s">
        <v>33</v>
      </c>
      <c r="H9" s="43"/>
      <c r="I9" s="43" t="s">
        <v>34</v>
      </c>
      <c r="J9" s="43" t="s">
        <v>35</v>
      </c>
      <c r="K9" s="11"/>
    </row>
    <row r="11" spans="1:11" s="14" customFormat="1" ht="17.399999999999999" x14ac:dyDescent="0.3">
      <c r="A11" s="45"/>
      <c r="B11" s="112" t="s">
        <v>3</v>
      </c>
      <c r="C11" s="112"/>
      <c r="D11" s="112"/>
      <c r="E11" s="112"/>
      <c r="F11" s="112"/>
      <c r="G11" s="112"/>
      <c r="H11" s="112"/>
      <c r="I11" s="112"/>
      <c r="J11" s="112"/>
      <c r="K11" s="12"/>
    </row>
    <row r="12" spans="1:11" s="14" customFormat="1" ht="17.399999999999999" x14ac:dyDescent="0.3">
      <c r="A12" s="45"/>
      <c r="B12" s="52"/>
      <c r="C12" s="52"/>
      <c r="D12" s="52"/>
      <c r="E12" s="15"/>
      <c r="F12" s="53" t="s">
        <v>5</v>
      </c>
      <c r="G12" s="54"/>
      <c r="H12" s="110" t="s">
        <v>6</v>
      </c>
      <c r="I12" s="110"/>
      <c r="J12" s="110"/>
      <c r="K12" s="55"/>
    </row>
    <row r="13" spans="1:11" s="14" customFormat="1" ht="17.399999999999999" x14ac:dyDescent="0.3">
      <c r="A13" s="45"/>
      <c r="B13" s="53" t="s">
        <v>7</v>
      </c>
      <c r="C13" s="53"/>
      <c r="D13" s="56" t="s">
        <v>8</v>
      </c>
      <c r="E13" s="17" t="s">
        <v>9</v>
      </c>
      <c r="F13" s="56" t="s">
        <v>10</v>
      </c>
      <c r="G13" s="56" t="s">
        <v>11</v>
      </c>
      <c r="H13" s="17" t="s">
        <v>12</v>
      </c>
      <c r="I13" s="56" t="s">
        <v>10</v>
      </c>
      <c r="J13" s="56" t="s">
        <v>11</v>
      </c>
      <c r="K13" s="56"/>
    </row>
    <row r="14" spans="1:11" ht="17.399999999999999" x14ac:dyDescent="0.3">
      <c r="A14" s="46">
        <v>1</v>
      </c>
      <c r="B14" s="31" t="s">
        <v>13</v>
      </c>
      <c r="C14" s="31"/>
      <c r="D14" s="90">
        <v>770946</v>
      </c>
      <c r="E14" s="89">
        <v>769846</v>
      </c>
      <c r="F14" s="33">
        <f t="shared" ref="F14:F20" si="0">D14-E14</f>
        <v>1100</v>
      </c>
      <c r="G14" s="35">
        <f t="shared" ref="G14:G20" si="1">F14/E14</f>
        <v>1.4288572000114308E-3</v>
      </c>
      <c r="H14" s="93">
        <v>759858</v>
      </c>
      <c r="I14" s="33">
        <f t="shared" ref="I14:I19" si="2">+D14-H14</f>
        <v>11088</v>
      </c>
      <c r="J14" s="57">
        <f t="shared" ref="J14:J20" si="3">+I14/H14</f>
        <v>1.4592200121601668E-2</v>
      </c>
      <c r="K14" s="57"/>
    </row>
    <row r="15" spans="1:11" ht="17.399999999999999" x14ac:dyDescent="0.3">
      <c r="A15" s="46">
        <v>2</v>
      </c>
      <c r="B15" s="31" t="s">
        <v>14</v>
      </c>
      <c r="C15" s="31"/>
      <c r="D15" s="90">
        <v>55730</v>
      </c>
      <c r="E15" s="89">
        <v>56294</v>
      </c>
      <c r="F15" s="33">
        <f t="shared" si="0"/>
        <v>-564</v>
      </c>
      <c r="G15" s="35">
        <f t="shared" si="1"/>
        <v>-1.0018829715422603E-2</v>
      </c>
      <c r="H15" s="93">
        <v>55365</v>
      </c>
      <c r="I15" s="33">
        <f t="shared" si="2"/>
        <v>365</v>
      </c>
      <c r="J15" s="57">
        <f t="shared" si="3"/>
        <v>6.5926126614287003E-3</v>
      </c>
      <c r="K15" s="57"/>
    </row>
    <row r="16" spans="1:11" ht="17.399999999999999" x14ac:dyDescent="0.3">
      <c r="A16" s="46">
        <v>3</v>
      </c>
      <c r="B16" s="31" t="s">
        <v>15</v>
      </c>
      <c r="C16" s="31"/>
      <c r="D16" s="90">
        <v>385</v>
      </c>
      <c r="E16" s="89">
        <v>251</v>
      </c>
      <c r="F16" s="33">
        <f t="shared" si="0"/>
        <v>134</v>
      </c>
      <c r="G16" s="35">
        <f t="shared" si="1"/>
        <v>0.53386454183266929</v>
      </c>
      <c r="H16" s="93">
        <v>389</v>
      </c>
      <c r="I16" s="33">
        <f t="shared" si="2"/>
        <v>-4</v>
      </c>
      <c r="J16" s="57">
        <f t="shared" si="3"/>
        <v>-1.0282776349614395E-2</v>
      </c>
      <c r="K16" s="57"/>
    </row>
    <row r="17" spans="1:11" ht="17.399999999999999" x14ac:dyDescent="0.3">
      <c r="A17" s="46">
        <v>4</v>
      </c>
      <c r="B17" s="31" t="s">
        <v>16</v>
      </c>
      <c r="C17" s="31"/>
      <c r="D17" s="90">
        <v>2315</v>
      </c>
      <c r="E17" s="89">
        <v>2318</v>
      </c>
      <c r="F17" s="33">
        <f t="shared" si="0"/>
        <v>-3</v>
      </c>
      <c r="G17" s="35">
        <f t="shared" si="1"/>
        <v>-1.2942191544434857E-3</v>
      </c>
      <c r="H17" s="93">
        <v>2338</v>
      </c>
      <c r="I17" s="33">
        <f t="shared" si="2"/>
        <v>-23</v>
      </c>
      <c r="J17" s="57">
        <f t="shared" si="3"/>
        <v>-9.8374679213002574E-3</v>
      </c>
      <c r="K17" s="57"/>
    </row>
    <row r="18" spans="1:11" ht="17.399999999999999" x14ac:dyDescent="0.3">
      <c r="A18" s="46">
        <v>5</v>
      </c>
      <c r="B18" s="31" t="s">
        <v>17</v>
      </c>
      <c r="C18" s="31"/>
      <c r="D18" s="90">
        <v>10</v>
      </c>
      <c r="E18" s="89">
        <v>11</v>
      </c>
      <c r="F18" s="33">
        <f t="shared" si="0"/>
        <v>-1</v>
      </c>
      <c r="G18" s="35">
        <f t="shared" si="1"/>
        <v>-9.0909090909090912E-2</v>
      </c>
      <c r="H18" s="93">
        <v>10</v>
      </c>
      <c r="I18" s="33">
        <f t="shared" si="2"/>
        <v>0</v>
      </c>
      <c r="J18" s="57">
        <f t="shared" si="3"/>
        <v>0</v>
      </c>
      <c r="K18" s="57"/>
    </row>
    <row r="19" spans="1:11" ht="17.399999999999999" x14ac:dyDescent="0.3">
      <c r="A19" s="46">
        <v>6</v>
      </c>
      <c r="B19" s="31" t="s">
        <v>37</v>
      </c>
      <c r="C19" s="31"/>
      <c r="D19" s="92">
        <v>232</v>
      </c>
      <c r="E19" s="91">
        <v>237</v>
      </c>
      <c r="F19" s="58">
        <f t="shared" si="0"/>
        <v>-5</v>
      </c>
      <c r="G19" s="59">
        <f t="shared" si="1"/>
        <v>-2.1097046413502109E-2</v>
      </c>
      <c r="H19" s="94">
        <v>226</v>
      </c>
      <c r="I19" s="58">
        <f t="shared" si="2"/>
        <v>6</v>
      </c>
      <c r="J19" s="60">
        <f t="shared" si="3"/>
        <v>2.6548672566371681E-2</v>
      </c>
      <c r="K19" s="61"/>
    </row>
    <row r="20" spans="1:11" ht="17.399999999999999" x14ac:dyDescent="0.3">
      <c r="A20" s="46">
        <v>7</v>
      </c>
      <c r="B20" s="31" t="s">
        <v>20</v>
      </c>
      <c r="C20" s="31"/>
      <c r="D20" s="34">
        <f>SUM(D14:D19)</f>
        <v>829618</v>
      </c>
      <c r="E20" s="27">
        <f>SUM(E14:E19)</f>
        <v>828957</v>
      </c>
      <c r="F20" s="34">
        <f t="shared" si="0"/>
        <v>661</v>
      </c>
      <c r="G20" s="35">
        <f t="shared" si="1"/>
        <v>7.9738756051278895E-4</v>
      </c>
      <c r="H20" s="27">
        <f>SUM(H14:H19)</f>
        <v>818186</v>
      </c>
      <c r="I20" s="34">
        <f>SUM(I14:I19)</f>
        <v>11432</v>
      </c>
      <c r="J20" s="57">
        <f t="shared" si="3"/>
        <v>1.3972373030093401E-2</v>
      </c>
      <c r="K20" s="57"/>
    </row>
    <row r="21" spans="1:11" ht="17.399999999999999" hidden="1" x14ac:dyDescent="0.3">
      <c r="A21" s="46">
        <v>8</v>
      </c>
      <c r="B21" s="114" t="s">
        <v>23</v>
      </c>
      <c r="C21" s="114"/>
      <c r="D21" s="114"/>
      <c r="E21" s="114"/>
      <c r="F21" s="114"/>
      <c r="G21" s="114"/>
      <c r="H21" s="114"/>
      <c r="I21" s="114"/>
      <c r="J21" s="114"/>
      <c r="K21" s="62"/>
    </row>
    <row r="22" spans="1:11" ht="17.399999999999999" hidden="1" x14ac:dyDescent="0.3">
      <c r="A22" s="46">
        <v>9</v>
      </c>
      <c r="B22" s="52"/>
      <c r="C22" s="52"/>
      <c r="D22" s="52"/>
      <c r="E22" s="15"/>
      <c r="F22" s="53" t="s">
        <v>5</v>
      </c>
      <c r="G22" s="54"/>
      <c r="H22" s="110" t="s">
        <v>6</v>
      </c>
      <c r="I22" s="110"/>
      <c r="J22" s="110"/>
      <c r="K22" s="62"/>
    </row>
    <row r="23" spans="1:11" ht="17.399999999999999" hidden="1" x14ac:dyDescent="0.3">
      <c r="A23" s="46">
        <v>10</v>
      </c>
      <c r="B23" s="53" t="s">
        <v>7</v>
      </c>
      <c r="C23" s="53"/>
      <c r="D23" s="56" t="s">
        <v>8</v>
      </c>
      <c r="E23" s="17" t="s">
        <v>9</v>
      </c>
      <c r="F23" s="56" t="s">
        <v>10</v>
      </c>
      <c r="G23" s="56" t="s">
        <v>11</v>
      </c>
      <c r="H23" s="17" t="s">
        <v>12</v>
      </c>
      <c r="I23" s="56" t="s">
        <v>10</v>
      </c>
      <c r="J23" s="56" t="s">
        <v>11</v>
      </c>
      <c r="K23" s="62"/>
    </row>
    <row r="24" spans="1:11" ht="17.399999999999999" hidden="1" x14ac:dyDescent="0.3">
      <c r="A24" s="46">
        <v>11</v>
      </c>
      <c r="B24" s="31" t="s">
        <v>13</v>
      </c>
      <c r="C24" s="63"/>
      <c r="D24" s="73">
        <v>769048</v>
      </c>
      <c r="E24" s="73">
        <v>768397</v>
      </c>
      <c r="F24" s="33">
        <f t="shared" ref="F24:F30" si="4">D24-E24</f>
        <v>651</v>
      </c>
      <c r="G24" s="35">
        <f t="shared" ref="G24:G30" si="5">F24/E24</f>
        <v>8.4721829991527822E-4</v>
      </c>
      <c r="H24" s="75">
        <v>758050</v>
      </c>
      <c r="I24" s="33">
        <f t="shared" ref="I24:I29" si="6">+D24-H24</f>
        <v>10998</v>
      </c>
      <c r="J24" s="57">
        <f t="shared" ref="J24:J30" si="7">+I24/H24</f>
        <v>1.4508277818085879E-2</v>
      </c>
      <c r="K24" s="62"/>
    </row>
    <row r="25" spans="1:11" ht="17.399999999999999" hidden="1" x14ac:dyDescent="0.3">
      <c r="A25" s="46">
        <v>12</v>
      </c>
      <c r="B25" s="31" t="s">
        <v>14</v>
      </c>
      <c r="C25" s="63"/>
      <c r="D25" s="73">
        <v>55723</v>
      </c>
      <c r="E25" s="73">
        <v>56192</v>
      </c>
      <c r="F25" s="33">
        <f t="shared" si="4"/>
        <v>-469</v>
      </c>
      <c r="G25" s="35">
        <f t="shared" si="5"/>
        <v>-8.3463838268792705E-3</v>
      </c>
      <c r="H25" s="75">
        <v>55438</v>
      </c>
      <c r="I25" s="33">
        <f t="shared" si="6"/>
        <v>285</v>
      </c>
      <c r="J25" s="57">
        <f t="shared" si="7"/>
        <v>5.1408780980554854E-3</v>
      </c>
      <c r="K25" s="62"/>
    </row>
    <row r="26" spans="1:11" ht="17.399999999999999" hidden="1" x14ac:dyDescent="0.3">
      <c r="A26" s="46">
        <v>13</v>
      </c>
      <c r="B26" s="31" t="s">
        <v>15</v>
      </c>
      <c r="C26" s="63"/>
      <c r="D26" s="73">
        <v>386</v>
      </c>
      <c r="E26" s="73">
        <v>254</v>
      </c>
      <c r="F26" s="33">
        <f t="shared" si="4"/>
        <v>132</v>
      </c>
      <c r="G26" s="35">
        <f t="shared" si="5"/>
        <v>0.51968503937007871</v>
      </c>
      <c r="H26" s="75">
        <v>390</v>
      </c>
      <c r="I26" s="33">
        <f t="shared" si="6"/>
        <v>-4</v>
      </c>
      <c r="J26" s="57">
        <f t="shared" si="7"/>
        <v>-1.0256410256410256E-2</v>
      </c>
      <c r="K26" s="62"/>
    </row>
    <row r="27" spans="1:11" ht="17.399999999999999" hidden="1" x14ac:dyDescent="0.3">
      <c r="A27" s="46">
        <v>14</v>
      </c>
      <c r="B27" s="31" t="s">
        <v>16</v>
      </c>
      <c r="C27" s="63"/>
      <c r="D27" s="73">
        <v>2322</v>
      </c>
      <c r="E27" s="73">
        <v>2332</v>
      </c>
      <c r="F27" s="33">
        <f t="shared" si="4"/>
        <v>-10</v>
      </c>
      <c r="G27" s="35">
        <f t="shared" si="5"/>
        <v>-4.2881646655231562E-3</v>
      </c>
      <c r="H27" s="75">
        <v>2354</v>
      </c>
      <c r="I27" s="33">
        <f t="shared" si="6"/>
        <v>-32</v>
      </c>
      <c r="J27" s="57">
        <f t="shared" si="7"/>
        <v>-1.3593882752761258E-2</v>
      </c>
      <c r="K27" s="62"/>
    </row>
    <row r="28" spans="1:11" ht="17.399999999999999" hidden="1" x14ac:dyDescent="0.3">
      <c r="A28" s="46">
        <v>15</v>
      </c>
      <c r="B28" s="31" t="s">
        <v>17</v>
      </c>
      <c r="C28" s="63"/>
      <c r="D28" s="73">
        <v>10</v>
      </c>
      <c r="E28" s="73">
        <v>11</v>
      </c>
      <c r="F28" s="33">
        <f t="shared" si="4"/>
        <v>-1</v>
      </c>
      <c r="G28" s="35">
        <f t="shared" si="5"/>
        <v>-9.0909090909090912E-2</v>
      </c>
      <c r="H28" s="75">
        <v>11</v>
      </c>
      <c r="I28" s="33">
        <f t="shared" si="6"/>
        <v>-1</v>
      </c>
      <c r="J28" s="57">
        <f t="shared" si="7"/>
        <v>-9.0909090909090912E-2</v>
      </c>
      <c r="K28" s="62"/>
    </row>
    <row r="29" spans="1:11" ht="17.399999999999999" hidden="1" x14ac:dyDescent="0.3">
      <c r="A29" s="46">
        <v>16</v>
      </c>
      <c r="B29" s="31" t="s">
        <v>37</v>
      </c>
      <c r="C29" s="63"/>
      <c r="D29" s="74">
        <v>230</v>
      </c>
      <c r="E29" s="74">
        <v>234</v>
      </c>
      <c r="F29" s="58">
        <f t="shared" si="4"/>
        <v>-4</v>
      </c>
      <c r="G29" s="59">
        <f t="shared" si="5"/>
        <v>-1.7094017094017096E-2</v>
      </c>
      <c r="H29" s="76">
        <v>227</v>
      </c>
      <c r="I29" s="58">
        <f t="shared" si="6"/>
        <v>3</v>
      </c>
      <c r="J29" s="60">
        <f t="shared" si="7"/>
        <v>1.3215859030837005E-2</v>
      </c>
      <c r="K29" s="62"/>
    </row>
    <row r="30" spans="1:11" ht="17.399999999999999" hidden="1" x14ac:dyDescent="0.3">
      <c r="A30" s="46">
        <v>17</v>
      </c>
      <c r="B30" s="31" t="s">
        <v>20</v>
      </c>
      <c r="C30" s="63"/>
      <c r="D30" s="34">
        <f>SUM(D24:D29)</f>
        <v>827719</v>
      </c>
      <c r="E30" s="27">
        <f>SUM(E24:E29)</f>
        <v>827420</v>
      </c>
      <c r="F30" s="34">
        <f t="shared" si="4"/>
        <v>299</v>
      </c>
      <c r="G30" s="35">
        <f t="shared" si="5"/>
        <v>3.6136424065166421E-4</v>
      </c>
      <c r="H30" s="27">
        <f>SUM(H24:H29)</f>
        <v>816470</v>
      </c>
      <c r="I30" s="34">
        <f>SUM(I24:I29)</f>
        <v>11249</v>
      </c>
      <c r="J30" s="57">
        <f t="shared" si="7"/>
        <v>1.377760358616973E-2</v>
      </c>
      <c r="K30" s="62"/>
    </row>
    <row r="31" spans="1:11" ht="17.399999999999999" x14ac:dyDescent="0.3">
      <c r="A31" s="46">
        <v>8</v>
      </c>
      <c r="B31" s="113" t="s">
        <v>22</v>
      </c>
      <c r="C31" s="113"/>
      <c r="D31" s="113"/>
      <c r="E31" s="113"/>
      <c r="F31" s="113"/>
      <c r="G31" s="113"/>
      <c r="H31" s="113"/>
      <c r="I31" s="113"/>
      <c r="J31" s="113"/>
      <c r="K31" s="62"/>
    </row>
    <row r="32" spans="1:11" ht="17.399999999999999" x14ac:dyDescent="0.3">
      <c r="A32" s="46">
        <v>9</v>
      </c>
      <c r="B32" s="52"/>
      <c r="C32" s="52"/>
      <c r="D32" s="52"/>
      <c r="E32" s="15"/>
      <c r="F32" s="53" t="s">
        <v>5</v>
      </c>
      <c r="G32" s="54"/>
      <c r="H32" s="110" t="s">
        <v>6</v>
      </c>
      <c r="I32" s="110"/>
      <c r="J32" s="110"/>
      <c r="K32" s="62"/>
    </row>
    <row r="33" spans="1:11" ht="17.399999999999999" x14ac:dyDescent="0.3">
      <c r="A33" s="46">
        <v>10</v>
      </c>
      <c r="B33" s="53" t="s">
        <v>7</v>
      </c>
      <c r="C33" s="53"/>
      <c r="D33" s="56" t="s">
        <v>8</v>
      </c>
      <c r="E33" s="17" t="s">
        <v>9</v>
      </c>
      <c r="F33" s="56" t="s">
        <v>10</v>
      </c>
      <c r="G33" s="56" t="s">
        <v>11</v>
      </c>
      <c r="H33" s="17" t="s">
        <v>12</v>
      </c>
      <c r="I33" s="56" t="s">
        <v>10</v>
      </c>
      <c r="J33" s="56" t="s">
        <v>11</v>
      </c>
      <c r="K33" s="62"/>
    </row>
    <row r="34" spans="1:11" ht="17.399999999999999" x14ac:dyDescent="0.3">
      <c r="A34" s="46">
        <v>11</v>
      </c>
      <c r="B34" s="31" t="s">
        <v>13</v>
      </c>
      <c r="C34" s="63"/>
      <c r="D34" s="95">
        <v>769678</v>
      </c>
      <c r="E34" s="95">
        <v>768953</v>
      </c>
      <c r="F34" s="33">
        <f t="shared" ref="F34:F40" si="8">D34-E34</f>
        <v>725</v>
      </c>
      <c r="G34" s="35">
        <f t="shared" ref="G34:G40" si="9">F34/E34</f>
        <v>9.428404596899941E-4</v>
      </c>
      <c r="H34" s="97">
        <v>758649</v>
      </c>
      <c r="I34" s="33">
        <f t="shared" ref="I34:I39" si="10">+D34-H34</f>
        <v>11029</v>
      </c>
      <c r="J34" s="57">
        <f t="shared" ref="J34:J40" si="11">+I34/H34</f>
        <v>1.4537684752764454E-2</v>
      </c>
      <c r="K34" s="62"/>
    </row>
    <row r="35" spans="1:11" ht="17.399999999999999" x14ac:dyDescent="0.3">
      <c r="A35" s="46">
        <v>12</v>
      </c>
      <c r="B35" s="31" t="s">
        <v>14</v>
      </c>
      <c r="C35" s="63"/>
      <c r="D35" s="95">
        <v>55729</v>
      </c>
      <c r="E35" s="95">
        <v>56230</v>
      </c>
      <c r="F35" s="33">
        <f t="shared" si="8"/>
        <v>-501</v>
      </c>
      <c r="G35" s="35">
        <f t="shared" si="9"/>
        <v>-8.9098346078605728E-3</v>
      </c>
      <c r="H35" s="97">
        <v>55417</v>
      </c>
      <c r="I35" s="33">
        <f t="shared" si="10"/>
        <v>312</v>
      </c>
      <c r="J35" s="57">
        <f t="shared" si="11"/>
        <v>5.6300413230597106E-3</v>
      </c>
      <c r="K35" s="62"/>
    </row>
    <row r="36" spans="1:11" ht="17.399999999999999" x14ac:dyDescent="0.3">
      <c r="A36" s="46">
        <v>13</v>
      </c>
      <c r="B36" s="31" t="s">
        <v>15</v>
      </c>
      <c r="C36" s="63"/>
      <c r="D36" s="95">
        <v>386</v>
      </c>
      <c r="E36" s="95">
        <v>253</v>
      </c>
      <c r="F36" s="33">
        <f t="shared" si="8"/>
        <v>133</v>
      </c>
      <c r="G36" s="35">
        <f t="shared" si="9"/>
        <v>0.52569169960474305</v>
      </c>
      <c r="H36" s="97">
        <v>390</v>
      </c>
      <c r="I36" s="33">
        <f t="shared" si="10"/>
        <v>-4</v>
      </c>
      <c r="J36" s="57">
        <f t="shared" si="11"/>
        <v>-1.0256410256410256E-2</v>
      </c>
      <c r="K36" s="62"/>
    </row>
    <row r="37" spans="1:11" ht="17.399999999999999" x14ac:dyDescent="0.3">
      <c r="A37" s="46">
        <v>14</v>
      </c>
      <c r="B37" s="31" t="s">
        <v>16</v>
      </c>
      <c r="C37" s="63"/>
      <c r="D37" s="95">
        <v>2320</v>
      </c>
      <c r="E37" s="95">
        <v>2328</v>
      </c>
      <c r="F37" s="33">
        <f t="shared" si="8"/>
        <v>-8</v>
      </c>
      <c r="G37" s="35">
        <f t="shared" si="9"/>
        <v>-3.4364261168384879E-3</v>
      </c>
      <c r="H37" s="97">
        <v>2350</v>
      </c>
      <c r="I37" s="33">
        <f t="shared" si="10"/>
        <v>-30</v>
      </c>
      <c r="J37" s="57">
        <f t="shared" si="11"/>
        <v>-1.276595744680851E-2</v>
      </c>
      <c r="K37" s="62"/>
    </row>
    <row r="38" spans="1:11" ht="17.399999999999999" x14ac:dyDescent="0.3">
      <c r="A38" s="46">
        <v>15</v>
      </c>
      <c r="B38" s="31" t="s">
        <v>17</v>
      </c>
      <c r="C38" s="63"/>
      <c r="D38" s="95">
        <v>10</v>
      </c>
      <c r="E38" s="95">
        <v>11</v>
      </c>
      <c r="F38" s="33">
        <f t="shared" si="8"/>
        <v>-1</v>
      </c>
      <c r="G38" s="35">
        <f t="shared" si="9"/>
        <v>-9.0909090909090912E-2</v>
      </c>
      <c r="H38" s="97">
        <v>11</v>
      </c>
      <c r="I38" s="33">
        <f t="shared" si="10"/>
        <v>-1</v>
      </c>
      <c r="J38" s="57">
        <f t="shared" si="11"/>
        <v>-9.0909090909090912E-2</v>
      </c>
      <c r="K38" s="62"/>
    </row>
    <row r="39" spans="1:11" ht="17.399999999999999" x14ac:dyDescent="0.3">
      <c r="A39" s="46">
        <v>16</v>
      </c>
      <c r="B39" s="31" t="s">
        <v>37</v>
      </c>
      <c r="C39" s="63"/>
      <c r="D39" s="96">
        <v>231</v>
      </c>
      <c r="E39" s="96">
        <v>235</v>
      </c>
      <c r="F39" s="58">
        <f t="shared" si="8"/>
        <v>-4</v>
      </c>
      <c r="G39" s="59">
        <f t="shared" si="9"/>
        <v>-1.7021276595744681E-2</v>
      </c>
      <c r="H39" s="98">
        <v>227</v>
      </c>
      <c r="I39" s="58">
        <f t="shared" si="10"/>
        <v>4</v>
      </c>
      <c r="J39" s="60">
        <f t="shared" si="11"/>
        <v>1.7621145374449341E-2</v>
      </c>
      <c r="K39" s="62"/>
    </row>
    <row r="40" spans="1:11" ht="17.399999999999999" x14ac:dyDescent="0.3">
      <c r="A40" s="46">
        <v>17</v>
      </c>
      <c r="B40" s="31" t="s">
        <v>20</v>
      </c>
      <c r="C40" s="63"/>
      <c r="D40" s="34">
        <f>SUM(D34:D39)</f>
        <v>828354</v>
      </c>
      <c r="E40" s="27">
        <f>SUM(E34:E39)</f>
        <v>828010</v>
      </c>
      <c r="F40" s="34">
        <f t="shared" si="8"/>
        <v>344</v>
      </c>
      <c r="G40" s="35">
        <f t="shared" si="9"/>
        <v>4.1545391963865172E-4</v>
      </c>
      <c r="H40" s="27">
        <f>SUM(H34:H39)</f>
        <v>817044</v>
      </c>
      <c r="I40" s="34">
        <f>SUM(I34:I39)</f>
        <v>11310</v>
      </c>
      <c r="J40" s="57">
        <f t="shared" si="11"/>
        <v>1.3842583753139365E-2</v>
      </c>
      <c r="K40" s="62"/>
    </row>
    <row r="41" spans="1:11" ht="17.399999999999999" x14ac:dyDescent="0.3">
      <c r="A41" s="46">
        <v>18</v>
      </c>
      <c r="B41" s="113" t="s">
        <v>21</v>
      </c>
      <c r="C41" s="113"/>
      <c r="D41" s="113"/>
      <c r="E41" s="113"/>
      <c r="F41" s="113"/>
      <c r="G41" s="113"/>
      <c r="H41" s="113"/>
      <c r="I41" s="113"/>
      <c r="J41" s="113"/>
      <c r="K41" s="30"/>
    </row>
    <row r="42" spans="1:11" s="14" customFormat="1" ht="17.399999999999999" x14ac:dyDescent="0.3">
      <c r="A42" s="46">
        <v>19</v>
      </c>
      <c r="B42" s="54"/>
      <c r="C42" s="54"/>
      <c r="D42" s="54"/>
      <c r="E42" s="15"/>
      <c r="F42" s="53" t="s">
        <v>5</v>
      </c>
      <c r="G42" s="54"/>
      <c r="H42" s="64"/>
      <c r="I42" s="110" t="s">
        <v>6</v>
      </c>
      <c r="J42" s="110"/>
      <c r="K42" s="55"/>
    </row>
    <row r="43" spans="1:11" s="14" customFormat="1" ht="17.399999999999999" x14ac:dyDescent="0.3">
      <c r="A43" s="46">
        <v>20</v>
      </c>
      <c r="B43" s="53" t="s">
        <v>7</v>
      </c>
      <c r="C43" s="53"/>
      <c r="D43" s="56" t="s">
        <v>8</v>
      </c>
      <c r="E43" s="17" t="s">
        <v>9</v>
      </c>
      <c r="F43" s="56" t="s">
        <v>10</v>
      </c>
      <c r="G43" s="56" t="s">
        <v>11</v>
      </c>
      <c r="H43" s="17" t="s">
        <v>12</v>
      </c>
      <c r="I43" s="56" t="s">
        <v>10</v>
      </c>
      <c r="J43" s="56" t="s">
        <v>11</v>
      </c>
      <c r="K43" s="56"/>
    </row>
    <row r="44" spans="1:11" ht="17.399999999999999" x14ac:dyDescent="0.3">
      <c r="A44" s="46">
        <v>21</v>
      </c>
      <c r="B44" s="31" t="s">
        <v>13</v>
      </c>
      <c r="C44" s="31"/>
      <c r="D44" s="99">
        <v>765605</v>
      </c>
      <c r="E44" s="99">
        <v>763441</v>
      </c>
      <c r="F44" s="33">
        <f t="shared" ref="F44:F50" si="12">D44-E44</f>
        <v>2164</v>
      </c>
      <c r="G44" s="35">
        <f t="shared" ref="G44:G50" si="13">F44/E44</f>
        <v>2.8345346922682957E-3</v>
      </c>
      <c r="H44" s="101">
        <v>754896</v>
      </c>
      <c r="I44" s="33">
        <f t="shared" ref="I44:I49" si="14">+D44-H44</f>
        <v>10709</v>
      </c>
      <c r="J44" s="57">
        <f t="shared" ref="J44:J50" si="15">+I44/H44</f>
        <v>1.4186060066552214E-2</v>
      </c>
      <c r="K44" s="57"/>
    </row>
    <row r="45" spans="1:11" ht="17.399999999999999" x14ac:dyDescent="0.3">
      <c r="A45" s="46">
        <v>22</v>
      </c>
      <c r="B45" s="31" t="s">
        <v>14</v>
      </c>
      <c r="C45" s="31"/>
      <c r="D45" s="99">
        <v>55502</v>
      </c>
      <c r="E45" s="99">
        <v>55886</v>
      </c>
      <c r="F45" s="33">
        <f t="shared" si="12"/>
        <v>-384</v>
      </c>
      <c r="G45" s="35">
        <f t="shared" si="13"/>
        <v>-6.87113051569266E-3</v>
      </c>
      <c r="H45" s="101">
        <v>55192</v>
      </c>
      <c r="I45" s="33">
        <f t="shared" si="14"/>
        <v>310</v>
      </c>
      <c r="J45" s="57">
        <f t="shared" si="15"/>
        <v>5.6167560516016818E-3</v>
      </c>
      <c r="K45" s="57"/>
    </row>
    <row r="46" spans="1:11" ht="17.399999999999999" x14ac:dyDescent="0.3">
      <c r="A46" s="46">
        <v>23</v>
      </c>
      <c r="B46" s="31" t="s">
        <v>15</v>
      </c>
      <c r="C46" s="31"/>
      <c r="D46" s="99">
        <v>386</v>
      </c>
      <c r="E46" s="99">
        <v>261</v>
      </c>
      <c r="F46" s="33">
        <f t="shared" si="12"/>
        <v>125</v>
      </c>
      <c r="G46" s="35">
        <f t="shared" si="13"/>
        <v>0.47892720306513409</v>
      </c>
      <c r="H46" s="101">
        <v>393</v>
      </c>
      <c r="I46" s="33">
        <f t="shared" si="14"/>
        <v>-7</v>
      </c>
      <c r="J46" s="57">
        <f t="shared" si="15"/>
        <v>-1.7811704834605598E-2</v>
      </c>
      <c r="K46" s="57"/>
    </row>
    <row r="47" spans="1:11" ht="17.399999999999999" x14ac:dyDescent="0.3">
      <c r="A47" s="46">
        <v>24</v>
      </c>
      <c r="B47" s="31" t="s">
        <v>16</v>
      </c>
      <c r="C47" s="31"/>
      <c r="D47" s="99">
        <v>2318</v>
      </c>
      <c r="E47" s="99">
        <v>2329</v>
      </c>
      <c r="F47" s="33">
        <f t="shared" si="12"/>
        <v>-11</v>
      </c>
      <c r="G47" s="35">
        <f t="shared" si="13"/>
        <v>-4.7230571060541005E-3</v>
      </c>
      <c r="H47" s="101">
        <v>2357</v>
      </c>
      <c r="I47" s="33">
        <f t="shared" si="14"/>
        <v>-39</v>
      </c>
      <c r="J47" s="57">
        <f t="shared" si="15"/>
        <v>-1.6546457361052185E-2</v>
      </c>
      <c r="K47" s="57"/>
    </row>
    <row r="48" spans="1:11" ht="17.399999999999999" x14ac:dyDescent="0.3">
      <c r="A48" s="46">
        <v>25</v>
      </c>
      <c r="B48" s="31" t="s">
        <v>17</v>
      </c>
      <c r="C48" s="31"/>
      <c r="D48" s="99">
        <v>10</v>
      </c>
      <c r="E48" s="99">
        <v>14</v>
      </c>
      <c r="F48" s="33">
        <f t="shared" si="12"/>
        <v>-4</v>
      </c>
      <c r="G48" s="35">
        <f t="shared" si="13"/>
        <v>-0.2857142857142857</v>
      </c>
      <c r="H48" s="101">
        <v>11</v>
      </c>
      <c r="I48" s="33">
        <f t="shared" si="14"/>
        <v>-1</v>
      </c>
      <c r="J48" s="57">
        <f t="shared" si="15"/>
        <v>-9.0909090909090912E-2</v>
      </c>
      <c r="K48" s="57"/>
    </row>
    <row r="49" spans="1:11" ht="17.399999999999999" x14ac:dyDescent="0.3">
      <c r="A49" s="46">
        <v>26</v>
      </c>
      <c r="B49" s="31" t="s">
        <v>37</v>
      </c>
      <c r="C49" s="31"/>
      <c r="D49" s="100">
        <v>228</v>
      </c>
      <c r="E49" s="100">
        <v>223</v>
      </c>
      <c r="F49" s="58">
        <f t="shared" si="12"/>
        <v>5</v>
      </c>
      <c r="G49" s="59">
        <f t="shared" si="13"/>
        <v>2.2421524663677129E-2</v>
      </c>
      <c r="H49" s="102">
        <v>227</v>
      </c>
      <c r="I49" s="58">
        <f t="shared" si="14"/>
        <v>1</v>
      </c>
      <c r="J49" s="60">
        <f t="shared" si="15"/>
        <v>4.4052863436123352E-3</v>
      </c>
      <c r="K49" s="61"/>
    </row>
    <row r="50" spans="1:11" ht="17.399999999999999" x14ac:dyDescent="0.3">
      <c r="A50" s="46">
        <v>27</v>
      </c>
      <c r="B50" s="31" t="s">
        <v>20</v>
      </c>
      <c r="C50" s="31"/>
      <c r="D50" s="34">
        <f>SUM(D44:D49)</f>
        <v>824049</v>
      </c>
      <c r="E50" s="27">
        <f>SUM(E44:E49)</f>
        <v>822154</v>
      </c>
      <c r="F50" s="34">
        <f t="shared" si="12"/>
        <v>1895</v>
      </c>
      <c r="G50" s="35">
        <f t="shared" si="13"/>
        <v>2.3049209758755659E-3</v>
      </c>
      <c r="H50" s="27">
        <f>SUM(H44:H49)</f>
        <v>813076</v>
      </c>
      <c r="I50" s="34">
        <f>SUM(I44:I49)</f>
        <v>10973</v>
      </c>
      <c r="J50" s="57">
        <f t="shared" si="15"/>
        <v>1.349566338202087E-2</v>
      </c>
      <c r="K50" s="57"/>
    </row>
    <row r="51" spans="1:11" x14ac:dyDescent="0.3">
      <c r="H51" s="3"/>
    </row>
    <row r="52" spans="1:11" x14ac:dyDescent="0.3">
      <c r="H52" s="3"/>
    </row>
    <row r="53" spans="1:11" x14ac:dyDescent="0.3">
      <c r="H53" s="3"/>
    </row>
    <row r="54" spans="1:11" x14ac:dyDescent="0.3">
      <c r="H54" s="3"/>
    </row>
    <row r="55" spans="1:11" x14ac:dyDescent="0.3">
      <c r="H55" s="3"/>
    </row>
    <row r="56" spans="1:11" x14ac:dyDescent="0.3">
      <c r="H56" s="3"/>
    </row>
    <row r="59" spans="1:11" x14ac:dyDescent="0.3">
      <c r="B59" s="45"/>
      <c r="D59" s="40"/>
      <c r="E59" s="42"/>
      <c r="F59" s="40"/>
      <c r="G59" s="40"/>
    </row>
    <row r="60" spans="1:11" x14ac:dyDescent="0.3">
      <c r="B60" s="45"/>
      <c r="D60" s="65"/>
      <c r="E60" s="66"/>
      <c r="F60" s="65"/>
      <c r="G60" s="65"/>
    </row>
    <row r="61" spans="1:11" x14ac:dyDescent="0.3">
      <c r="C61" s="67"/>
    </row>
    <row r="64" spans="1:11" x14ac:dyDescent="0.3">
      <c r="B64" s="36"/>
    </row>
  </sheetData>
  <mergeCells count="12">
    <mergeCell ref="B41:J41"/>
    <mergeCell ref="I42:J42"/>
    <mergeCell ref="B21:J21"/>
    <mergeCell ref="H22:J22"/>
    <mergeCell ref="B31:J31"/>
    <mergeCell ref="H32:J32"/>
    <mergeCell ref="H12:J12"/>
    <mergeCell ref="B2:J2"/>
    <mergeCell ref="B3:J3"/>
    <mergeCell ref="B4:J4"/>
    <mergeCell ref="B6:J6"/>
    <mergeCell ref="B11:J11"/>
  </mergeCells>
  <printOptions horizontalCentered="1"/>
  <pageMargins left="0.25" right="0.25" top="0.75" bottom="1" header="0.5" footer="0.5"/>
  <pageSetup scale="68" orientation="portrait" r:id="rId1"/>
  <headerFooter alignWithMargins="0">
    <oddFooter xml:space="preserve">&amp;L
&amp;C&amp;14 10b
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4E57C3F3D19F0449AF79753F4889E58" ma:contentTypeVersion="76" ma:contentTypeDescription="" ma:contentTypeScope="" ma:versionID="f83670961e9f2cc5f6e25bc9c63732c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2018-08-14T07:00:00+00:00</OpenedDate>
    <SignificantOrder xmlns="dc463f71-b30c-4ab2-9473-d307f9d35888">false</SignificantOrder>
    <Date1 xmlns="dc463f71-b30c-4ab2-9473-d307f9d35888">2018-08-14T07:00:00+00:00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180688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0992165-36F1-40E3-84BF-EB6ED5D2013A}"/>
</file>

<file path=customXml/itemProps2.xml><?xml version="1.0" encoding="utf-8"?>
<ds:datastoreItem xmlns:ds="http://schemas.openxmlformats.org/officeDocument/2006/customXml" ds:itemID="{108D181C-7828-4C38-8C1A-CAE60A1E68BA}"/>
</file>

<file path=customXml/itemProps3.xml><?xml version="1.0" encoding="utf-8"?>
<ds:datastoreItem xmlns:ds="http://schemas.openxmlformats.org/officeDocument/2006/customXml" ds:itemID="{851007A3-4DA1-4E7A-A20D-93AFE1B004C6}"/>
</file>

<file path=customXml/itemProps4.xml><?xml version="1.0" encoding="utf-8"?>
<ds:datastoreItem xmlns:ds="http://schemas.openxmlformats.org/officeDocument/2006/customXml" ds:itemID="{D323CF45-008C-4A4C-B818-FAF458FC0D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Elect. Customer Counts Pg 10a </vt:lpstr>
      <vt:lpstr>Gas Customer Counts Pg 10b</vt:lpstr>
      <vt:lpstr>'Elect. Customer Counts Pg 10a '!Print_Area</vt:lpstr>
      <vt:lpstr>'Gas Customer Counts Pg 10b'!Print_Area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npeder</cp:lastModifiedBy>
  <cp:lastPrinted>2018-06-01T19:51:42Z</cp:lastPrinted>
  <dcterms:created xsi:type="dcterms:W3CDTF">2014-01-09T00:48:14Z</dcterms:created>
  <dcterms:modified xsi:type="dcterms:W3CDTF">2018-08-09T21:17:55Z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0x0101006E56B4D1795A2E4DB2F0B01679ED314A0084E57C3F3D19F0449AF79753F4889E58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