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ovember 2017\Nov 13\170485\"/>
    </mc:Choice>
  </mc:AlternateContent>
  <bookViews>
    <workbookView xWindow="0" yWindow="0" windowWidth="28800" windowHeight="12135"/>
  </bookViews>
  <sheets>
    <sheet name="Electric" sheetId="1" r:id="rId1"/>
    <sheet name="Natural Gas" sheetId="2" r:id="rId2"/>
  </sheets>
  <definedNames>
    <definedName name="_xlnm.Print_Area" localSheetId="0">Electric!$A$1:$T$79</definedName>
    <definedName name="_xlnm.Print_Area" localSheetId="1">'Natural Gas'!$A$1:$Q$70</definedName>
    <definedName name="_xlnm.Print_Titles" localSheetId="0">Electric!$1:$6</definedName>
    <definedName name="_xlnm.Print_Titles" localSheetId="1">'Natural Gas'!$1:$7</definedName>
  </definedNames>
  <calcPr calcId="152511"/>
</workbook>
</file>

<file path=xl/calcChain.xml><?xml version="1.0" encoding="utf-8"?>
<calcChain xmlns="http://schemas.openxmlformats.org/spreadsheetml/2006/main">
  <c r="J52" i="1" l="1"/>
  <c r="I52" i="1"/>
  <c r="J49" i="1"/>
  <c r="I49" i="1"/>
  <c r="L45" i="2"/>
  <c r="K45" i="2"/>
  <c r="O45" i="2" l="1"/>
  <c r="N45" i="2"/>
  <c r="M45" i="2"/>
  <c r="J45" i="2" l="1"/>
  <c r="I45" i="2"/>
  <c r="O52" i="1" l="1"/>
  <c r="M52" i="1"/>
  <c r="L52" i="1"/>
  <c r="K52" i="1"/>
  <c r="E52" i="1"/>
  <c r="O49" i="1"/>
  <c r="N49" i="1"/>
  <c r="M49" i="1"/>
  <c r="L49" i="1"/>
  <c r="K49" i="1"/>
  <c r="E45" i="2" l="1"/>
  <c r="A9" i="2"/>
  <c r="A11" i="1" l="1"/>
  <c r="F49" i="1" l="1"/>
  <c r="F52" i="1" s="1"/>
  <c r="E49" i="1"/>
  <c r="F45" i="2" l="1"/>
  <c r="A10" i="2"/>
  <c r="A11" i="2" s="1"/>
  <c r="A12" i="2" s="1"/>
  <c r="A13" i="2" s="1"/>
  <c r="A14" i="2" s="1"/>
  <c r="A15" i="2" s="1"/>
  <c r="A16" i="2" s="1"/>
  <c r="A17" i="2" s="1"/>
  <c r="A18" i="2" s="1"/>
  <c r="A19" i="2" s="1"/>
  <c r="A20" i="2" s="1"/>
  <c r="A21" i="2" s="1"/>
  <c r="A22" i="2" s="1"/>
  <c r="A23" i="2" s="1"/>
  <c r="A24" i="2" s="1"/>
  <c r="A25" i="2" s="1"/>
  <c r="A26" i="2" l="1"/>
  <c r="A27" i="2" s="1"/>
  <c r="A28" i="2" s="1"/>
  <c r="A30" i="2" s="1"/>
  <c r="A31" i="2" s="1"/>
  <c r="A32" i="2" s="1"/>
  <c r="A33" i="2" s="1"/>
  <c r="A34" i="2" s="1"/>
  <c r="A35" i="2" s="1"/>
  <c r="A36" i="2" s="1"/>
  <c r="A37" i="2" s="1"/>
  <c r="A38" i="2" s="1"/>
  <c r="A39" i="2" s="1"/>
  <c r="A41" i="2" s="1"/>
  <c r="A42" i="2" s="1"/>
  <c r="A12" i="1"/>
  <c r="A13" i="1" s="1"/>
  <c r="A43" i="2" l="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14" i="1"/>
  <c r="A15" i="1" s="1"/>
  <c r="A16" i="1" s="1"/>
  <c r="A17" i="1" s="1"/>
  <c r="A18" i="1" s="1"/>
  <c r="A19" i="1" s="1"/>
  <c r="A20" i="1" s="1"/>
  <c r="A21" i="1" s="1"/>
  <c r="A22" i="1" s="1"/>
  <c r="A23" i="1" s="1"/>
  <c r="A24" i="1" s="1"/>
  <c r="A25" i="1" s="1"/>
  <c r="A26" i="1" s="1"/>
  <c r="A27" i="1" s="1"/>
  <c r="A28" i="1" s="1"/>
  <c r="A29" i="1" s="1"/>
  <c r="A30" i="1" s="1"/>
  <c r="A31" i="1" s="1"/>
  <c r="A33" i="1" s="1"/>
  <c r="A34" i="1" s="1"/>
  <c r="A35" i="1" s="1"/>
  <c r="A36" i="1" s="1"/>
  <c r="A37" i="1" s="1"/>
  <c r="A38" i="1" l="1"/>
  <c r="A39" i="1" s="1"/>
  <c r="A40" i="1" l="1"/>
  <c r="A41" i="1" s="1"/>
  <c r="A42" i="1" l="1"/>
  <c r="A43" i="1" l="1"/>
  <c r="A44" i="1" s="1"/>
  <c r="A45" i="1" s="1"/>
  <c r="A46" i="1" s="1"/>
  <c r="A47" i="1" s="1"/>
  <c r="A48" i="1" s="1"/>
  <c r="A49" i="1" s="1"/>
  <c r="A50" i="1" s="1"/>
  <c r="A51" i="1" s="1"/>
  <c r="A52" i="1" s="1"/>
  <c r="A53" i="1" s="1"/>
  <c r="A54" i="1" s="1"/>
  <c r="A55" i="1" s="1"/>
  <c r="A56" i="1" s="1"/>
  <c r="A57" i="1" s="1"/>
  <c r="A58" i="1" s="1"/>
  <c r="A59" i="1" s="1"/>
  <c r="A60" i="1" s="1"/>
  <c r="A61" i="1" s="1"/>
  <c r="A62" i="1" s="1"/>
  <c r="A63" i="1" s="1"/>
  <c r="A64" i="1" l="1"/>
  <c r="A65" i="1" s="1"/>
  <c r="A66" i="1" s="1"/>
  <c r="A67" i="1" s="1"/>
  <c r="A68" i="1" s="1"/>
  <c r="A69" i="1" s="1"/>
  <c r="A70" i="1" s="1"/>
  <c r="A71" i="1" s="1"/>
  <c r="A72" i="1" s="1"/>
  <c r="A73" i="1" s="1"/>
  <c r="A74" i="1" s="1"/>
  <c r="A75" i="1" s="1"/>
  <c r="A76" i="1" s="1"/>
  <c r="A77" i="1" s="1"/>
  <c r="A78" i="1" s="1"/>
  <c r="A79" i="1" s="1"/>
</calcChain>
</file>

<file path=xl/sharedStrings.xml><?xml version="1.0" encoding="utf-8"?>
<sst xmlns="http://schemas.openxmlformats.org/spreadsheetml/2006/main" count="297" uniqueCount="182">
  <si>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</si>
  <si>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</si>
  <si>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</si>
  <si>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</si>
  <si>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</si>
  <si>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</si>
  <si>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</si>
  <si>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</si>
  <si>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</si>
  <si>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</si>
  <si>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</si>
  <si>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</si>
  <si>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</si>
  <si>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</si>
  <si>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</si>
  <si>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</si>
  <si>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</si>
  <si>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</si>
  <si>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</si>
  <si>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</si>
  <si>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</si>
  <si>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</si>
  <si>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</si>
  <si>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</si>
  <si>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</si>
  <si>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</si>
  <si>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</si>
  <si>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</si>
  <si>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</si>
  <si>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</si>
  <si>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</si>
  <si>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</si>
  <si>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</si>
  <si>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</si>
  <si>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</si>
  <si>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</si>
  <si>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</si>
  <si>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</si>
  <si>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</si>
  <si>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</si>
  <si>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</si>
  <si>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</si>
  <si>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</si>
  <si>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</si>
  <si>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</si>
  <si>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</si>
  <si>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</si>
  <si>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</si>
  <si>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</si>
  <si>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</si>
  <si>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</si>
  <si>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</si>
  <si>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</si>
  <si>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</si>
  <si>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</si>
  <si>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</si>
  <si>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</si>
  <si>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Pro Forma O&amp;M Offsets</t>
  </si>
  <si>
    <t>Uncollectable Expense</t>
  </si>
  <si>
    <t>Miscellaneous Restating Expenses</t>
  </si>
  <si>
    <t>Eliminate WA Power Cost Deferral</t>
  </si>
  <si>
    <t>Restate Incentive Expenses</t>
  </si>
  <si>
    <t>PF Major Maint Normalize CS2/Colstrip</t>
  </si>
  <si>
    <t>Pro Forma Property Tax Expense</t>
  </si>
  <si>
    <t>Rounding (immaterial)</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</si>
  <si>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</si>
  <si>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NOI</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</si>
  <si>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</si>
  <si>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</si>
  <si>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</si>
  <si>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</si>
  <si>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</si>
  <si>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</si>
  <si>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</si>
  <si>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</si>
  <si>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</si>
  <si>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</si>
  <si>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</si>
  <si>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</si>
  <si>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</si>
  <si>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</si>
  <si>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</si>
  <si>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Includes the revenue repricing of the 2016 authorized rates approved in Docket No.  UG-150205.</t>
  </si>
  <si>
    <t>Pro Forma Regulatory Amortization</t>
  </si>
  <si>
    <t>AVISTA</t>
  </si>
  <si>
    <t xml:space="preserve"> </t>
  </si>
  <si>
    <t>Rate Design - Schedule 101</t>
  </si>
  <si>
    <t>Rate Design - Schedule 111</t>
  </si>
  <si>
    <t>Rate Design - Schedule 121</t>
  </si>
  <si>
    <t>Rate Design - Schedule 131</t>
  </si>
  <si>
    <t>Rate Design - Schedule 146</t>
  </si>
  <si>
    <t>DOCKETS UE-170485 &amp; UG-170486</t>
  </si>
  <si>
    <t>Normalize CS2/Colstrip Major Maintence</t>
  </si>
  <si>
    <t>Authorized Power Supply</t>
  </si>
  <si>
    <t>Pro Forma Incentive Expense</t>
  </si>
  <si>
    <t>Pro Forma IS/IT Expense</t>
  </si>
  <si>
    <t>Pro Forma Def. Debits, Credits &amp; Regulatory Amorts</t>
  </si>
  <si>
    <t>Pro Forma 2017 Threshold Capital Adds</t>
  </si>
  <si>
    <t>Pro Forma Director Fees Exp</t>
  </si>
  <si>
    <t>Pro Forma Underground Equip Inspections</t>
  </si>
  <si>
    <t>Pro Forma Power Supply &amp; Transm Revs</t>
  </si>
  <si>
    <t>EOP 2017 Capital Net Rate Base</t>
  </si>
  <si>
    <t>Pro Forma 2017 Threshhold Capital Additions</t>
  </si>
  <si>
    <t>PRO FORMA STUDY/EOP STUDY</t>
  </si>
  <si>
    <t>Results of Operations - actual operating results and total net rate base experienced by the Company for the twelve-month period ending December 31, 2016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</si>
  <si>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</si>
  <si>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</si>
  <si>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Restates the accrued property tax during the test period to actual property tax paid during 2016. </t>
  </si>
  <si>
    <t xml:space="preserve">Restates recorded regulatory expense for the twelve-months-ended December 31, 2016 to reflect the UTC assessment rates applied to revenues for the test period and the actual levels of FERC fees paid during the test period.  </t>
  </si>
  <si>
    <t>Adjusts the FIT and DFIT calculated at 35% within Results of Operations. This adjustment also adjusts the appropriate level of production tax credits and investment tax credits on qualified generation.</t>
  </si>
  <si>
    <t>Ten-year amortization of net gains realized from the sale of real property disposed of between 2007 and December 31, 2016.</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</si>
  <si>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</si>
  <si>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</si>
  <si>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</si>
  <si>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 xml:space="preserve">This adjustment restates actual O&amp;M incentive compensation expense recorded in 2016 to reflect a six-year average (2011-2016) of target payout.  Target payout is based on salary levels in effect as of December 31, 2016.  </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</si>
  <si>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</si>
  <si>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This adjustment restates the actual power supply costs for the test year ending December 31, 2016 to the level currently authorized in Case No. UE-150204. This includes includes Washington’s share using the current authorized Production/Transmission Ratio (P/T Ratio) of 64.71%.</t>
  </si>
  <si>
    <t>Pro Forma Transmission/Power Supply/         Non-ERM Revenue and Expense</t>
  </si>
  <si>
    <t>This adjustment includes pro forma transmission expenses and power supply (non-ERM related) revenues and expenses.  Pro forma transmission and power supply revenues and expenses have been segregated into two separate adjustments: those representing 1) costs tracked through the Company’s ERM (Pro Forma adjustment 4.00); and 2) those costs not tracked through the ERM (Pro Forma Adjustment 3.01).</t>
  </si>
  <si>
    <t>Reflects  changes to test period union and non-union wages and salaries to reflect increases through 2018. Union salary increases for 2018 are also included in accordance with union contract terms.</t>
  </si>
  <si>
    <t>Reflects changes to reflect an annualized 2017 level of allocated executive officer salaries. Base pay is allocated approximately 90% to utility operations and 10% to non-utility operations based on actual timesheet allocations as of December 31, 2016 per order UE-150204/UG-150205.</t>
  </si>
  <si>
    <t xml:space="preserve">This adjustment pro forms increases in variable pay/incentive compensation expense, from the year ending 2016 to the rate year amounts in effect, by approximately 2.8% per year, consistent with base pay increases in adjustment 3.02 Pro-Forma Labor Non-Exec.  </t>
  </si>
  <si>
    <t xml:space="preserve">This adjustment adjusts the actual level of information services and technology expense included in the 2016 test year to that expected during the rate period beginning May 1, 2018. </t>
  </si>
  <si>
    <t>This adjustment adjusts January 2016 through December 2016 test period customers and usage for any known and measurable (pro forma) changes.  In addition, the adjustment re-prices billed, unbilled, and weather adjusted usage at the base tariff rates approved for 2016, as if the January 11, 2016 base tariff rates were effective for the full 12-months of the test year.</t>
  </si>
  <si>
    <t xml:space="preserve">This adjustment adjusts certain items included in restating adjustment (1.02), which is included on an AMA 2016 commission basis level, to the level in effect for the rate period beginning May 1, 2018.  </t>
  </si>
  <si>
    <t xml:space="preserve">This adjustment reflects increases related to certain 2017 identified electric capital additions that met the threshold of one-half of one percent of the Company’s rate base , together with associated A/D and ADFIT.  This adjustment also includes associated depreciation expense for these 2017 additions.  </t>
  </si>
  <si>
    <t xml:space="preserve">For this adjustment, the Company reviewed large capital additions in 2017 to determine any offsets (e.g., reduced O&amp;M costs, reduced load losses, etc.) resulting in rate period reductions effective May 1, 2018.  </t>
  </si>
  <si>
    <t xml:space="preserve">This adjustment reflects an increase in director fee expense to reflect a 97% utility / 3% non-utility split.  Avista proposes to reflect director fee expense based on annual surveys of the Board of Directors of their time split between utility/non-utility operations, which reflect a 97% utility / 3% non-utility.   </t>
  </si>
  <si>
    <t>This adjustment reflects an increase to the normalized major maintenance expense included above in restating adjustment (2.16), which reflected normalized CS2/Colstrip major maintenance for the 2016 historical test period. This adjustment reflects the normalized level of major maintenance related to the Company’s Colstrip Units 3 &amp; 4 facilities, expected during the rate period effective beginning May 1, 2018.</t>
  </si>
  <si>
    <t xml:space="preserve">This adjusmtent reflects underground equipment inspection expenses for Washington planned during the rate year.  </t>
  </si>
  <si>
    <t>• Increase Basic Charge to $10.00/month in 2018, no change 2019 or 2020
• Uniform % increase to Blocks in 2018
• Uniform ¢ increase to Blocks in 2019 &amp; 2020</t>
  </si>
  <si>
    <t>• Increase Customer Charge from $18.00 to $20.00 in 2018, no change 2019 or 2020
• Increase Demand from $6.00 to $6.50/kW in 2018, no change 2018 or 2020
• Uniform % Blocks in 2018
• Uniform ¢ Blocks in 2019 &amp; 2020</t>
  </si>
  <si>
    <t>• Minimum Demand remains at $500
• Increase Demand from $6.00 to $6.50/kW in 2018, no change 2019 or 2020
• Uniform % Blocks in 2018
• Uniform ¢ Blocks in 2019 &amp; 2020</t>
  </si>
  <si>
    <t>• Minimum Demand from $21000 to $24000 in 2018, no change in 2019 or 2020
• Increase Demand from $6.00 to $6.50/kVA in 2018, no change 2019 or 2020
• Uniform % Blocks in 2018
• Uniform ¢ Blocks in 2019 &amp; 2020</t>
  </si>
  <si>
    <t>• Increase Customer Charge from $18.00 to $20.00 in 2018, no change 2019 or 2020
• Uniform % Blocks in 2018
• Uniform ¢ Blocks in 2019 &amp; 2020</t>
  </si>
  <si>
    <t>• Uniform % Increase in 2018
• Uniform ¢ Increase in 2019 &amp; 2020
• HPS Lights No Longer Available for Schedules 42 &amp; 47
• Add custom area light calculation to Schedule 47</t>
  </si>
  <si>
    <t>• Basic Charge to $10.00/month in 2018, no change 2019 or 2020
• Uniform percentage to Blocks 1 and 2 in 2018
• Uniform cents to Blocks 1 and 2 in 2019 &amp; 2020</t>
  </si>
  <si>
    <t>• Increase Minimum Charge and Block 1 based on Schedule 101 Basic &amp; Volumetric Changes in 2018
• Uniform percentage to Blocks 2 and 3 in 2018
• Uniform cents to all blocks in 2019 &amp; 2020</t>
  </si>
  <si>
    <t>• Increase Minimum Charge and Block 1 based on Schedule 101 Basic &amp; Volumetric Changes in 2018
• Uniform percentage to all other blocks in 2018
• Uniform cents to all blocks in 2019 &amp; 2020</t>
  </si>
  <si>
    <t>• Uniform percentage to the first three blocks in 2018
• Uniform cents to all blocks in 2019 &amp; 2020</t>
  </si>
  <si>
    <t>• Increase Minimum Demand from $525 to $550 in 2018, no change 2019 or 2020
• Remaining to blocks on uniform percentage basis in 2018
• Remaining to blocks on uniform cents basis in 2019 &amp; 2020</t>
  </si>
  <si>
    <r>
      <rPr>
        <b/>
        <u/>
        <sz val="10.8"/>
        <color theme="1"/>
        <rFont val="Calibri"/>
        <family val="2"/>
      </rPr>
      <t>2018:</t>
    </r>
    <r>
      <rPr>
        <sz val="12"/>
        <color theme="1"/>
        <rFont val="Calibri"/>
        <family val="2"/>
        <scheme val="minor"/>
      </rPr>
      <t xml:space="preserve">
Schedule 1/2 106% of overall base revenue % increase  
Schedule 11/12 80% of overall base revenue % increase 
Equal % of revenue increase to all other schedules
</t>
    </r>
    <r>
      <rPr>
        <b/>
        <u/>
        <sz val="12"/>
        <color theme="1"/>
        <rFont val="Calibri"/>
        <family val="2"/>
        <scheme val="minor"/>
      </rPr>
      <t>2019 &amp; 2020:</t>
    </r>
    <r>
      <rPr>
        <sz val="12"/>
        <color theme="1"/>
        <rFont val="Calibri"/>
        <family val="2"/>
        <scheme val="minor"/>
      </rPr>
      <t xml:space="preserve">
Pro-rata allocation of 2018 increase, admininstered through a separate tariff (Schedule 96) on uniform ¢ to the blocks </t>
    </r>
  </si>
  <si>
    <t xml:space="preserve">This adjustment includes pro forma power supply related revenue and expenses to reflect the twelve-month period May 1, 2018 through April 30, 2019, using 2016 historical loads.  </t>
  </si>
  <si>
    <t>Non-Energy EOP Pro Forma Sub-total</t>
  </si>
  <si>
    <t xml:space="preserve">This adjustment adjusts the Traditional Pro Forma Study (Ex. EMA-2) net plant after ADFIT balances to a 2017 EOP basis.  </t>
  </si>
  <si>
    <t>EOP Pro Forma Including Power Supply Revenue Requirement Effective 5/1/2018</t>
  </si>
  <si>
    <t>50% Equity / 50% Debt</t>
  </si>
  <si>
    <t xml:space="preserve">K Factor </t>
  </si>
  <si>
    <t>Rate Year 2</t>
  </si>
  <si>
    <t>Effective 5/1/2019</t>
  </si>
  <si>
    <t>Rate Year 3</t>
  </si>
  <si>
    <t>Effective 5/1/2020</t>
  </si>
  <si>
    <t>PRO FORMA STUDY</t>
  </si>
  <si>
    <t xml:space="preserve">Includes Working Capital using the Investor Supplied Working Capital (ISWC) methodology consistent with Docket No. UE-150204 and UE-150205.  In addition, ISWC was revised to properly reflect the effect of Investment Tax Credit (ITC) in 2016. </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</si>
  <si>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t>
  </si>
  <si>
    <t xml:space="preserve">This adjustment includes the regulatory amortization expense included during the 2016 test period for regulatory purposes.  A two-year amortization schedule (2016-2017) was established within Docket No. UG-150205.  (This regulatory amortization expense is removed in Adjustment (3.09) “Pro Forma Regulatory Amortizations,” as discussed below, to reflect this amortization is $0 during the rate year effective May 1, 2018.) </t>
  </si>
  <si>
    <t>Pro Forma Atmospheric Testing and Leak Survey</t>
  </si>
  <si>
    <t xml:space="preserve">Adjusts the test period expense for atmospheric corrosion and leak survey expense to reflect the inspection costs and follow-up remedial actions expected during the rate year, based on an inspection cycle that will be completed one third of each jurisdiction per year. 
</t>
  </si>
  <si>
    <t xml:space="preserve">This adjustment restates the 2016 level of property tax expense included in adjustment (2.02) Restate 2016 Property tax, to the level of property tax expense the Company will experience during the rate year.  The property on which the tax is calculated is the property value as of December 31, 2017.  </t>
  </si>
  <si>
    <t xml:space="preserve">This adjustment removes the regulatory amortization expense (included in restating adjustment (2.13)) related to the “Project Compass Deferral."  </t>
  </si>
  <si>
    <t>Pro Forma LEAP Deferral Gas Line Ext. Deferral</t>
  </si>
  <si>
    <t xml:space="preserve">This adjustment reflects the proposed annual LEAP deferral amortization expense and rate base associated with the five-year recovery period of the existing LEAP gas line extension deferral balance. Per Docket UG-152394, Order 01, the Commission approved the changes to the Company’s natural gas line extension tariff Schedule 151, for a temporary three-year period.  The Company is proposing in this case to amortize this balance over five years beginning May 1, 2018 through April 30, 2023.  </t>
  </si>
  <si>
    <t xml:space="preserve">This adjustment adjusts the Traditional Pro Forma Study (Ex. EMA-6) net plant after ADFIT balances to a 2017 EOP basis.  </t>
  </si>
  <si>
    <t>EOP Pro Forma Revenue Requirement Effective 5/1/2018</t>
  </si>
  <si>
    <t xml:space="preserve">Uniform % of Margin increase to all schedules for 2018.  Pro-rata allocation of 2018 increase for 2019 &amp; 2020 admininstered through a separate tariff (Schedule 196) on uniform cents to the blocks </t>
  </si>
  <si>
    <t>51.6% Debt/48.4% Equity</t>
  </si>
  <si>
    <r>
      <rPr>
        <sz val="14"/>
        <color theme="1"/>
        <rFont val="Calibri"/>
        <family val="2"/>
        <scheme val="minor"/>
      </rPr>
      <t xml:space="preserve">Changes to Avista's embedded cost of service ("ECOS") study methodology, per Stephens, Exh. RRS-1CT, including: </t>
    </r>
    <r>
      <rPr>
        <sz val="12"/>
        <color theme="1"/>
        <rFont val="Calibri"/>
        <family val="2"/>
        <scheme val="minor"/>
      </rPr>
      <t xml:space="preserve">  
• Allocating production fixed costs in the more traditional peak demand approach and discontinuing “Peak Credit” classification
o If Peak Credit classification approach retained, modify the demand allocator to more accurately address capacity cost causation;
• Use of the “Summer and Winter Peak Method”</t>
    </r>
    <r>
      <rPr>
        <sz val="12"/>
        <color rgb="FFFF0000"/>
        <rFont val="Calibri"/>
        <family val="2"/>
        <scheme val="minor"/>
      </rPr>
      <t xml:space="preserve"> </t>
    </r>
    <r>
      <rPr>
        <sz val="12"/>
        <color theme="1"/>
        <rFont val="Calibri"/>
        <family val="2"/>
        <scheme val="minor"/>
      </rPr>
      <t xml:space="preserve">for allocating production; and
• Use of the 12 CP demand allocation method for allocating transmission.
</t>
    </r>
  </si>
  <si>
    <t xml:space="preserve">• Support Avista’s proposed rate spread for 2018, in part, if Avista’s full revenue requirement is approved.  
• If Avista does not receive its requested revenue requirement, then the reduction should flow to the rate schedules other than Schedule 1/2
</t>
  </si>
  <si>
    <r>
      <t>Alternative Rate Plan Recommendations (</t>
    </r>
    <r>
      <rPr>
        <u/>
        <sz val="12"/>
        <color theme="1"/>
        <rFont val="Calibri"/>
        <family val="2"/>
        <scheme val="minor"/>
      </rPr>
      <t>see</t>
    </r>
    <r>
      <rPr>
        <sz val="12"/>
        <color theme="1"/>
        <rFont val="Calibri"/>
        <family val="2"/>
        <scheme val="minor"/>
      </rPr>
      <t xml:space="preserve"> Mullins, BGM-1T at 20-21; BGM-5)</t>
    </r>
  </si>
  <si>
    <t>n/a</t>
  </si>
  <si>
    <t>48.5% Equity / 51.5% Debt</t>
  </si>
  <si>
    <t>'(A) For items that Public Counsel is neutral on in Direct or Cross-Answering testimony, Public Counsel may support the positions of other parties on brief.</t>
  </si>
  <si>
    <t>TEP does not support adoption of a three year rate plan</t>
  </si>
  <si>
    <t xml:space="preserve">TEP takes issue with the level of increase overall  </t>
  </si>
  <si>
    <t>Miscellaneos Items</t>
  </si>
  <si>
    <t>TEP proposes an increase in Avista’s low-income weatherization budget by $350,000 per year for each year of an approved rate plan (if allowed).</t>
  </si>
  <si>
    <t>Support ICNU</t>
  </si>
  <si>
    <t>AVISTA - Rebuttal</t>
  </si>
  <si>
    <t>Restate Plant From AMA to EOP</t>
  </si>
  <si>
    <t>Restate Plant from AMA to EOP</t>
  </si>
  <si>
    <t>November 13, 2017</t>
  </si>
  <si>
    <t>Staff Proposed Restating adjustment to adjust 2016 AMA Rate base to EOP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</si>
</sst>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b/>
      <sz val="14"/>
      <color theme="1"/>
      <name val="Calibri"/>
      <family val="2"/>
      <scheme val="minor"/>
    </font>
    <font>
      <b/>
      <sz val="12"/>
      <name val="Calibri"/>
      <family val="2"/>
      <scheme val="minor"/>
    </font>
    <font>
      <sz val="12"/>
      <name val="Calibri"/>
      <family val="2"/>
      <scheme val="minor"/>
    </font>
    <font>
      <b/>
      <sz val="14"/>
      <name val="Calibri"/>
      <family val="2"/>
      <scheme val="minor"/>
    </font>
    <font>
      <b/>
      <u/>
      <sz val="10.8"/>
      <color theme="1"/>
      <name val="Calibri"/>
      <family val="2"/>
    </font>
    <font>
      <b/>
      <u/>
      <sz val="12"/>
      <color theme="1"/>
      <name val="Calibri"/>
      <family val="2"/>
      <scheme val="minor"/>
    </font>
    <font>
      <sz val="14"/>
      <color theme="1"/>
      <name val="Calibri"/>
      <family val="2"/>
      <scheme val="minor"/>
    </font>
    <font>
      <u/>
      <sz val="12"/>
      <color theme="1"/>
      <name val="Calibri"/>
      <family val="2"/>
      <scheme val="minor"/>
    </font>
    <font>
      <sz val="12"/>
      <color rgb="FFFF0000"/>
      <name val="Calibri"/>
      <family val="2"/>
      <scheme val="minor"/>
    </font>
  </fonts>
  <fills count="3">
    <fill>
      <patternFill patternType="none"/>
    </fill>
    <fill>
      <patternFill patternType="gray125"/>
    </fill>
    <fill>
      <patternFill patternType="solid">
        <fgColor indexed="4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57">
    <xf numFmtId="0" fontId="0" fillId="0" borderId="0" xfId="0"/>
    <xf numFmtId="0" fontId="2" fillId="0" borderId="1" xfId="0" applyFont="1" applyFill="1" applyBorder="1" applyAlignment="1">
      <alignment horizontal="center" vertical="center"/>
    </xf>
    <xf numFmtId="3" fontId="3" fillId="0" borderId="1" xfId="0" applyNumberFormat="1" applyFont="1" applyFill="1" applyBorder="1" applyAlignment="1">
      <alignment horizontal="left" vertical="center" wrapText="1"/>
    </xf>
    <xf numFmtId="43" fontId="3" fillId="0" borderId="1" xfId="2" applyFont="1" applyFill="1" applyBorder="1" applyAlignment="1">
      <alignment horizontal="center" vertical="center"/>
    </xf>
    <xf numFmtId="0" fontId="3" fillId="0" borderId="1" xfId="0" applyFont="1" applyFill="1" applyBorder="1" applyAlignment="1">
      <alignment horizontal="left"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43" fontId="3" fillId="0" borderId="0" xfId="2" applyFont="1" applyFill="1" applyAlignment="1">
      <alignment vertical="center"/>
    </xf>
    <xf numFmtId="43" fontId="2" fillId="0" borderId="1" xfId="2" applyFont="1" applyFill="1" applyBorder="1" applyAlignment="1">
      <alignment horizontal="center" vertic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10" fontId="3" fillId="0" borderId="1" xfId="0" applyNumberFormat="1" applyFont="1" applyFill="1" applyBorder="1" applyAlignment="1">
      <alignment horizontal="left" vertical="center"/>
    </xf>
    <xf numFmtId="10"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xf>
    <xf numFmtId="3" fontId="3" fillId="0" borderId="1" xfId="0" applyNumberFormat="1" applyFont="1" applyFill="1" applyBorder="1" applyAlignment="1">
      <alignment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3" fontId="3" fillId="0" borderId="1" xfId="0" applyNumberFormat="1"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43" fontId="3" fillId="0" borderId="5" xfId="2" applyFont="1" applyFill="1" applyBorder="1" applyAlignment="1">
      <alignment horizontal="center" vertical="center"/>
    </xf>
    <xf numFmtId="5" fontId="2" fillId="0" borderId="4" xfId="0" applyNumberFormat="1" applyFont="1" applyFill="1" applyBorder="1" applyAlignment="1">
      <alignment horizontal="center" vertical="center"/>
    </xf>
    <xf numFmtId="0" fontId="3" fillId="0" borderId="1" xfId="0" applyFont="1" applyFill="1" applyBorder="1" applyAlignment="1">
      <alignment horizontal="left"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wrapText="1"/>
    </xf>
    <xf numFmtId="0" fontId="3" fillId="0" borderId="2" xfId="0" applyFont="1" applyFill="1" applyBorder="1" applyAlignment="1">
      <alignment vertical="center" wrapText="1"/>
    </xf>
    <xf numFmtId="3"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44" fontId="2" fillId="0" borderId="1" xfId="3" applyFont="1" applyFill="1" applyBorder="1" applyAlignment="1">
      <alignment vertical="center"/>
    </xf>
    <xf numFmtId="164" fontId="2" fillId="0" borderId="1" xfId="3" applyNumberFormat="1"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5" xfId="0" applyNumberFormat="1" applyFont="1" applyFill="1" applyBorder="1" applyAlignment="1">
      <alignment horizontal="center" vertical="center"/>
    </xf>
    <xf numFmtId="0" fontId="2" fillId="0" borderId="2" xfId="0"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43" fontId="3" fillId="0" borderId="4" xfId="2" applyFont="1" applyFill="1" applyBorder="1" applyAlignment="1">
      <alignment horizontal="center" vertical="center"/>
    </xf>
    <xf numFmtId="0" fontId="3" fillId="0" borderId="4" xfId="0" applyFont="1" applyFill="1" applyBorder="1" applyAlignment="1">
      <alignment horizontal="left" vertical="center"/>
    </xf>
    <xf numFmtId="5" fontId="3" fillId="0"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quotePrefix="1" applyFont="1" applyFill="1" applyBorder="1" applyAlignment="1">
      <alignment horizontal="left" vertical="top" wrapText="1"/>
    </xf>
    <xf numFmtId="0" fontId="2" fillId="0" borderId="5" xfId="0" applyFont="1" applyFill="1" applyBorder="1" applyAlignment="1">
      <alignment horizontal="center" vertical="center"/>
    </xf>
    <xf numFmtId="0" fontId="2" fillId="0" borderId="1" xfId="0" quotePrefix="1"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5" fontId="3" fillId="0" borderId="14"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5" fontId="2" fillId="0" borderId="16"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3" fillId="0" borderId="0" xfId="0" applyFont="1" applyFill="1" applyBorder="1" applyAlignment="1">
      <alignment vertical="center"/>
    </xf>
    <xf numFmtId="43" fontId="3" fillId="0" borderId="2" xfId="2" applyFont="1" applyFill="1" applyBorder="1" applyAlignment="1">
      <alignment horizontal="center" vertical="center"/>
    </xf>
    <xf numFmtId="3" fontId="2" fillId="0" borderId="2" xfId="0" applyNumberFormat="1" applyFont="1" applyFill="1" applyBorder="1" applyAlignment="1">
      <alignment vertical="center"/>
    </xf>
    <xf numFmtId="10" fontId="3" fillId="0" borderId="2" xfId="0" applyNumberFormat="1" applyFont="1" applyFill="1" applyBorder="1" applyAlignment="1">
      <alignment horizontal="left" vertical="center"/>
    </xf>
    <xf numFmtId="43" fontId="3" fillId="0" borderId="6" xfId="2" applyFont="1" applyFill="1" applyBorder="1" applyAlignment="1">
      <alignment horizontal="center" vertical="center"/>
    </xf>
    <xf numFmtId="10" fontId="3" fillId="0" borderId="6" xfId="0" applyNumberFormat="1" applyFont="1" applyFill="1" applyBorder="1" applyAlignment="1">
      <alignment horizontal="left" vertical="center"/>
    </xf>
    <xf numFmtId="3" fontId="3" fillId="0" borderId="5" xfId="0" applyNumberFormat="1" applyFont="1" applyFill="1" applyBorder="1" applyAlignment="1">
      <alignment vertical="center" wrapText="1"/>
    </xf>
    <xf numFmtId="43" fontId="3" fillId="0" borderId="8" xfId="2" applyFont="1" applyFill="1" applyBorder="1" applyAlignment="1">
      <alignment horizontal="center" vertical="center"/>
    </xf>
    <xf numFmtId="10" fontId="3" fillId="0" borderId="8" xfId="0" applyNumberFormat="1" applyFont="1" applyFill="1" applyBorder="1" applyAlignment="1">
      <alignment horizontal="left" vertical="center"/>
    </xf>
    <xf numFmtId="3" fontId="3" fillId="0" borderId="16" xfId="0" applyNumberFormat="1" applyFont="1" applyFill="1" applyBorder="1" applyAlignment="1">
      <alignment vertical="center" wrapText="1"/>
    </xf>
    <xf numFmtId="10" fontId="3" fillId="0" borderId="1" xfId="0" applyNumberFormat="1" applyFont="1" applyFill="1" applyBorder="1" applyAlignment="1">
      <alignment horizontal="left" vertical="center" wrapText="1"/>
    </xf>
    <xf numFmtId="3" fontId="3" fillId="0" borderId="5" xfId="0" applyNumberFormat="1" applyFont="1" applyFill="1" applyBorder="1" applyAlignment="1">
      <alignment vertical="center"/>
    </xf>
    <xf numFmtId="0" fontId="3" fillId="0" borderId="6" xfId="0" applyFont="1" applyFill="1" applyBorder="1" applyAlignment="1">
      <alignmen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3" fillId="0" borderId="1" xfId="0" applyFont="1" applyFill="1" applyBorder="1" applyAlignment="1">
      <alignment horizontal="center" vertical="center" wrapText="1"/>
    </xf>
    <xf numFmtId="0" fontId="3" fillId="0" borderId="3" xfId="0" applyFont="1" applyFill="1" applyBorder="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5" fontId="1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64" fontId="3" fillId="0" borderId="5" xfId="3" applyNumberFormat="1" applyFont="1" applyFill="1" applyBorder="1" applyAlignment="1">
      <alignment vertical="center"/>
    </xf>
    <xf numFmtId="164" fontId="3" fillId="0" borderId="1" xfId="3" applyNumberFormat="1"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5" fontId="3" fillId="0" borderId="0"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3" fontId="3" fillId="0" borderId="3" xfId="0" applyNumberFormat="1"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5" fontId="3" fillId="0" borderId="16" xfId="0" applyNumberFormat="1" applyFont="1" applyFill="1" applyBorder="1" applyAlignment="1">
      <alignment horizontal="center" vertical="center"/>
    </xf>
    <xf numFmtId="0" fontId="3" fillId="0" borderId="14" xfId="0" applyFont="1" applyFill="1" applyBorder="1" applyAlignment="1">
      <alignment vertical="center"/>
    </xf>
    <xf numFmtId="10" fontId="3" fillId="0" borderId="3" xfId="1" applyNumberFormat="1" applyFont="1" applyFill="1" applyBorder="1" applyAlignment="1">
      <alignment horizontal="left" vertical="center" wrapText="1"/>
    </xf>
    <xf numFmtId="10" fontId="3" fillId="0" borderId="1" xfId="1"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0" xfId="0" applyFont="1" applyFill="1" applyAlignment="1">
      <alignment vertical="center"/>
    </xf>
    <xf numFmtId="0" fontId="2" fillId="0" borderId="4"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5" fontId="3" fillId="0" borderId="2" xfId="0" applyNumberFormat="1" applyFont="1" applyFill="1" applyBorder="1" applyAlignment="1">
      <alignment horizontal="center" vertical="center"/>
    </xf>
    <xf numFmtId="0" fontId="3" fillId="0" borderId="4" xfId="0" applyFont="1" applyFill="1" applyBorder="1" applyAlignment="1">
      <alignment vertical="center"/>
    </xf>
    <xf numFmtId="5" fontId="3" fillId="0" borderId="1" xfId="0" applyNumberFormat="1" applyFont="1" applyFill="1" applyBorder="1" applyAlignment="1">
      <alignment horizontal="center" vertical="center" wrapText="1"/>
    </xf>
    <xf numFmtId="41" fontId="3" fillId="0" borderId="1" xfId="0" applyNumberFormat="1" applyFont="1" applyFill="1" applyBorder="1" applyAlignment="1">
      <alignment vertical="top" wrapText="1"/>
    </xf>
    <xf numFmtId="41" fontId="2" fillId="0" borderId="1" xfId="0" applyNumberFormat="1" applyFont="1" applyFill="1" applyBorder="1" applyAlignment="1">
      <alignment vertical="top" wrapText="1"/>
    </xf>
    <xf numFmtId="9" fontId="2" fillId="0" borderId="1" xfId="0" applyNumberFormat="1" applyFont="1" applyFill="1" applyBorder="1" applyAlignment="1">
      <alignment vertical="top" wrapText="1"/>
    </xf>
    <xf numFmtId="44" fontId="2" fillId="0" borderId="1" xfId="3" applyFont="1" applyFill="1" applyBorder="1" applyAlignment="1">
      <alignment vertical="top" wrapText="1"/>
    </xf>
    <xf numFmtId="5" fontId="3" fillId="0" borderId="1" xfId="0" applyNumberFormat="1" applyFont="1" applyFill="1" applyBorder="1" applyAlignment="1">
      <alignment horizontal="center" vertical="center"/>
    </xf>
    <xf numFmtId="5" fontId="2" fillId="0" borderId="4"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5" fontId="3" fillId="0" borderId="1" xfId="0" applyNumberFormat="1" applyFont="1" applyFill="1" applyBorder="1" applyAlignment="1">
      <alignment horizontal="center" vertical="center"/>
    </xf>
    <xf numFmtId="164" fontId="2" fillId="0" borderId="1" xfId="3" applyNumberFormat="1" applyFont="1" applyFill="1" applyBorder="1" applyAlignment="1">
      <alignment vertical="center"/>
    </xf>
    <xf numFmtId="164" fontId="2" fillId="0" borderId="1" xfId="3" applyNumberFormat="1" applyFont="1" applyFill="1" applyBorder="1" applyAlignment="1">
      <alignment vertical="center"/>
    </xf>
    <xf numFmtId="0" fontId="2" fillId="0" borderId="1" xfId="0"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3" fontId="2" fillId="0" borderId="1" xfId="0" applyNumberFormat="1" applyFont="1" applyFill="1" applyBorder="1" applyAlignment="1">
      <alignment vertical="center" wrapText="1"/>
    </xf>
    <xf numFmtId="0" fontId="2" fillId="0" borderId="4" xfId="0" applyFont="1" applyFill="1" applyBorder="1" applyAlignment="1">
      <alignment horizontal="center" vertical="center"/>
    </xf>
    <xf numFmtId="44" fontId="2" fillId="0" borderId="1" xfId="3" applyFont="1" applyFill="1" applyBorder="1" applyAlignment="1">
      <alignment vertical="center"/>
    </xf>
    <xf numFmtId="0" fontId="3" fillId="0" borderId="1" xfId="0" quotePrefix="1" applyFont="1" applyFill="1" applyBorder="1" applyAlignment="1">
      <alignment horizontal="left" vertical="top" wrapText="1"/>
    </xf>
    <xf numFmtId="5" fontId="2" fillId="0" borderId="16"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10" fontId="3" fillId="0" borderId="4" xfId="0" applyNumberFormat="1" applyFont="1" applyFill="1" applyBorder="1" applyAlignment="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2" fillId="0" borderId="0" xfId="0" quotePrefix="1" applyFont="1" applyFill="1" applyAlignment="1">
      <alignment vertical="top" wrapText="1"/>
    </xf>
    <xf numFmtId="0" fontId="3" fillId="0" borderId="10" xfId="0" applyFont="1" applyFill="1" applyBorder="1" applyAlignment="1">
      <alignment vertical="top"/>
    </xf>
    <xf numFmtId="0" fontId="3" fillId="0" borderId="0" xfId="0" applyFont="1" applyFill="1" applyBorder="1" applyAlignment="1">
      <alignment vertical="top"/>
    </xf>
    <xf numFmtId="0" fontId="3" fillId="0" borderId="11" xfId="0" applyFont="1" applyFill="1" applyBorder="1" applyAlignment="1">
      <alignment vertical="top"/>
    </xf>
    <xf numFmtId="0" fontId="3" fillId="0" borderId="13" xfId="0" applyFont="1" applyFill="1" applyBorder="1" applyAlignment="1">
      <alignment vertical="top"/>
    </xf>
    <xf numFmtId="0" fontId="3" fillId="0" borderId="9" xfId="0" applyFont="1" applyFill="1" applyBorder="1" applyAlignment="1">
      <alignment vertical="top"/>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5" fontId="3" fillId="0" borderId="17" xfId="0" applyNumberFormat="1" applyFont="1" applyFill="1" applyBorder="1" applyAlignment="1">
      <alignment horizontal="center" vertical="center"/>
    </xf>
    <xf numFmtId="0" fontId="3"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2" xfId="0" applyFont="1" applyFill="1" applyBorder="1" applyAlignment="1">
      <alignment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5" fontId="2" fillId="0" borderId="16" xfId="0" applyNumberFormat="1" applyFont="1" applyFill="1" applyBorder="1" applyAlignment="1">
      <alignment horizontal="center" vertical="center"/>
    </xf>
    <xf numFmtId="5" fontId="3" fillId="0" borderId="18" xfId="0" applyNumberFormat="1" applyFont="1" applyFill="1" applyBorder="1" applyAlignment="1">
      <alignment horizontal="center" vertical="center"/>
    </xf>
    <xf numFmtId="0" fontId="3" fillId="0" borderId="19" xfId="0" applyFont="1" applyFill="1" applyBorder="1" applyAlignment="1">
      <alignment vertical="center"/>
    </xf>
    <xf numFmtId="10" fontId="2" fillId="0" borderId="1" xfId="3" applyNumberFormat="1"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4" xfId="0" quotePrefix="1" applyFont="1" applyFill="1" applyBorder="1" applyAlignment="1">
      <alignment horizontal="center" vertical="top" wrapText="1"/>
    </xf>
    <xf numFmtId="0" fontId="2" fillId="0" borderId="3" xfId="0" quotePrefix="1" applyFont="1" applyFill="1" applyBorder="1" applyAlignment="1">
      <alignment horizontal="center" vertical="top" wrapText="1"/>
    </xf>
    <xf numFmtId="0" fontId="2" fillId="0" borderId="16" xfId="0" applyFont="1" applyFill="1" applyBorder="1" applyAlignment="1">
      <alignment horizontal="center" vertical="center"/>
    </xf>
    <xf numFmtId="1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10" fontId="3" fillId="0" borderId="4" xfId="0" applyNumberFormat="1" applyFont="1" applyFill="1" applyBorder="1" applyAlignment="1">
      <alignment horizontal="left" vertical="center" wrapText="1"/>
    </xf>
    <xf numFmtId="10" fontId="3" fillId="0" borderId="3"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top" wrapText="1"/>
    </xf>
    <xf numFmtId="0" fontId="3" fillId="0" borderId="1" xfId="0" quotePrefix="1" applyFont="1" applyFill="1" applyBorder="1" applyAlignment="1">
      <alignment horizontal="center" vertical="top" wrapText="1"/>
    </xf>
    <xf numFmtId="0" fontId="2" fillId="0" borderId="3" xfId="0" applyFont="1" applyFill="1" applyBorder="1" applyAlignment="1">
      <alignment horizontal="center" vertical="center"/>
    </xf>
    <xf numFmtId="0" fontId="3"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10" fillId="0" borderId="2" xfId="0" quotePrefix="1" applyFont="1" applyFill="1" applyBorder="1" applyAlignment="1">
      <alignment horizontal="center" vertical="top" wrapText="1"/>
    </xf>
    <xf numFmtId="0" fontId="10" fillId="0" borderId="3" xfId="0" quotePrefix="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10" fontId="3" fillId="0" borderId="1" xfId="1"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2" fillId="0" borderId="2" xfId="0" applyFont="1" applyFill="1" applyBorder="1" applyAlignment="1">
      <alignment horizontal="center" vertical="center" wrapText="1"/>
    </xf>
    <xf numFmtId="10" fontId="3" fillId="0" borderId="2" xfId="0" applyNumberFormat="1" applyFont="1" applyFill="1" applyBorder="1" applyAlignment="1">
      <alignment horizontal="left" vertical="top" wrapText="1"/>
    </xf>
    <xf numFmtId="10" fontId="3" fillId="0" borderId="4" xfId="0" applyNumberFormat="1" applyFont="1" applyFill="1" applyBorder="1" applyAlignment="1">
      <alignment horizontal="left" vertical="top" wrapText="1"/>
    </xf>
    <xf numFmtId="10" fontId="3" fillId="0" borderId="3" xfId="0" applyNumberFormat="1" applyFont="1" applyFill="1" applyBorder="1" applyAlignment="1">
      <alignment horizontal="left" vertical="top" wrapText="1"/>
    </xf>
    <xf numFmtId="10" fontId="10" fillId="0" borderId="2" xfId="0" applyNumberFormat="1" applyFont="1" applyFill="1" applyBorder="1" applyAlignment="1">
      <alignment horizontal="center" vertical="center" wrapText="1"/>
    </xf>
    <xf numFmtId="10" fontId="10" fillId="0" borderId="4"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1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10" fontId="3" fillId="0" borderId="7"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 xfId="0" quotePrefix="1"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23">
    <cellStyle name="Comma" xfId="2" builtinId="3"/>
    <cellStyle name="Comma [0] 2" xfId="22"/>
    <cellStyle name="Comma 2" xfId="17"/>
    <cellStyle name="Comma 3" xfId="5"/>
    <cellStyle name="Comma 4" xfId="21"/>
    <cellStyle name="Currency" xfId="3" builtinId="4"/>
    <cellStyle name="Currency [0] 2" xfId="20"/>
    <cellStyle name="Currency 2" xfId="7"/>
    <cellStyle name="Currency 3" xfId="6"/>
    <cellStyle name="Currency 4" xfId="19"/>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 name="Percent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W79"/>
  <sheetViews>
    <sheetView tabSelected="1" topLeftCell="B1" zoomScale="85" zoomScaleNormal="85" zoomScaleSheetLayoutView="100" workbookViewId="0">
      <selection activeCell="D33" sqref="D33"/>
    </sheetView>
  </sheetViews>
  <sheetFormatPr defaultColWidth="9.140625" defaultRowHeight="15.75" x14ac:dyDescent="0.25"/>
  <cols>
    <col min="1" max="1" width="6.28515625" style="7" bestFit="1" customWidth="1"/>
    <col min="2" max="2" width="11.5703125" style="8" customWidth="1"/>
    <col min="3" max="3" width="43.42578125" style="7" customWidth="1"/>
    <col min="4" max="4" width="59" style="13" customWidth="1"/>
    <col min="5" max="5" width="12.28515625" style="14" bestFit="1" customWidth="1"/>
    <col min="6" max="6" width="16.140625" style="14" customWidth="1"/>
    <col min="7" max="7" width="10.5703125" style="14" bestFit="1" customWidth="1"/>
    <col min="8" max="8" width="16.42578125" style="14" customWidth="1"/>
    <col min="9" max="9" width="13.85546875" style="14" customWidth="1"/>
    <col min="10" max="10" width="15.140625" style="14" customWidth="1"/>
    <col min="11" max="11" width="13" style="52" customWidth="1"/>
    <col min="12" max="12" width="13.85546875" style="52" customWidth="1"/>
    <col min="13" max="13" width="13.140625" style="124" customWidth="1"/>
    <col min="14" max="14" width="10.7109375" style="124" hidden="1" customWidth="1"/>
    <col min="15" max="15" width="14.28515625" style="124" customWidth="1"/>
    <col min="16" max="16" width="11.140625" style="52" hidden="1" customWidth="1"/>
    <col min="17" max="17" width="11.140625" style="145" hidden="1" customWidth="1"/>
    <col min="18" max="18" width="9.140625" style="52" hidden="1" customWidth="1"/>
    <col min="19" max="19" width="9.5703125" style="7" customWidth="1"/>
    <col min="20" max="20" width="7.7109375" style="7" customWidth="1"/>
    <col min="21" max="21" width="8" style="7" customWidth="1"/>
    <col min="22" max="283" width="9.140625" style="84"/>
    <col min="284" max="16384" width="9.140625" style="7"/>
  </cols>
  <sheetData>
    <row r="1" spans="1:283" x14ac:dyDescent="0.25">
      <c r="C1" s="216" t="s">
        <v>91</v>
      </c>
      <c r="D1" s="216"/>
      <c r="E1" s="216"/>
      <c r="F1" s="216"/>
      <c r="G1" s="216"/>
      <c r="H1" s="216"/>
      <c r="I1" s="216"/>
      <c r="J1" s="216"/>
      <c r="K1" s="216"/>
      <c r="L1" s="216"/>
      <c r="M1" s="216"/>
      <c r="N1" s="216"/>
      <c r="O1" s="216"/>
      <c r="P1" s="216"/>
      <c r="Q1" s="216"/>
      <c r="R1" s="216"/>
      <c r="S1" s="216"/>
      <c r="T1" s="216"/>
      <c r="U1" s="84"/>
    </row>
    <row r="2" spans="1:283" x14ac:dyDescent="0.25">
      <c r="C2" s="216" t="s">
        <v>25</v>
      </c>
      <c r="D2" s="216"/>
      <c r="E2" s="216"/>
      <c r="F2" s="216"/>
      <c r="G2" s="216"/>
      <c r="H2" s="216"/>
      <c r="I2" s="216"/>
      <c r="J2" s="216"/>
      <c r="K2" s="216"/>
      <c r="L2" s="216"/>
      <c r="M2" s="216"/>
      <c r="N2" s="216"/>
      <c r="O2" s="216"/>
      <c r="P2" s="216"/>
      <c r="Q2" s="216"/>
      <c r="R2" s="216"/>
      <c r="S2" s="216"/>
      <c r="T2" s="216"/>
      <c r="U2" s="84"/>
    </row>
    <row r="3" spans="1:283" x14ac:dyDescent="0.25">
      <c r="C3" s="217" t="s">
        <v>180</v>
      </c>
      <c r="D3" s="217"/>
      <c r="E3" s="217"/>
      <c r="F3" s="217"/>
      <c r="G3" s="217"/>
      <c r="H3" s="217"/>
      <c r="I3" s="217"/>
      <c r="J3" s="217"/>
      <c r="K3" s="216"/>
      <c r="L3" s="216"/>
      <c r="M3" s="216"/>
      <c r="N3" s="216"/>
      <c r="O3" s="216"/>
      <c r="P3" s="216"/>
      <c r="Q3" s="216"/>
      <c r="R3" s="216"/>
      <c r="S3" s="216"/>
      <c r="T3" s="216"/>
      <c r="U3" s="84"/>
    </row>
    <row r="4" spans="1:283" x14ac:dyDescent="0.25">
      <c r="U4" s="84"/>
    </row>
    <row r="5" spans="1:283" s="1" customFormat="1" ht="50.25" customHeight="1" x14ac:dyDescent="0.25">
      <c r="B5" s="9" t="s">
        <v>33</v>
      </c>
      <c r="C5" s="1" t="s">
        <v>0</v>
      </c>
      <c r="D5" s="10" t="s">
        <v>34</v>
      </c>
      <c r="E5" s="192" t="s">
        <v>27</v>
      </c>
      <c r="F5" s="192"/>
      <c r="G5" s="193" t="s">
        <v>177</v>
      </c>
      <c r="H5" s="201"/>
      <c r="I5" s="193" t="s">
        <v>1</v>
      </c>
      <c r="J5" s="201"/>
      <c r="K5" s="192" t="s">
        <v>52</v>
      </c>
      <c r="L5" s="192"/>
      <c r="M5" s="192" t="s">
        <v>2</v>
      </c>
      <c r="N5" s="192"/>
      <c r="O5" s="192"/>
      <c r="P5" s="193" t="s">
        <v>3</v>
      </c>
      <c r="Q5" s="194"/>
      <c r="R5" s="194"/>
      <c r="S5" s="198" t="s">
        <v>4</v>
      </c>
      <c r="T5" s="198"/>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c r="IR5" s="106"/>
      <c r="IS5" s="106"/>
      <c r="IT5" s="106"/>
      <c r="IU5" s="106"/>
      <c r="IV5" s="106"/>
      <c r="IW5" s="106"/>
      <c r="IX5" s="106"/>
      <c r="IY5" s="106"/>
      <c r="IZ5" s="106"/>
      <c r="JA5" s="106"/>
      <c r="JB5" s="106"/>
      <c r="JC5" s="106"/>
      <c r="JD5" s="106"/>
      <c r="JE5" s="106"/>
      <c r="JF5" s="106"/>
      <c r="JG5" s="106"/>
      <c r="JH5" s="106"/>
      <c r="JI5" s="106"/>
      <c r="JJ5" s="106"/>
      <c r="JK5" s="106"/>
      <c r="JL5" s="106"/>
      <c r="JM5" s="106"/>
      <c r="JN5" s="106"/>
      <c r="JO5" s="106"/>
      <c r="JP5" s="106"/>
      <c r="JQ5" s="106"/>
      <c r="JR5" s="106"/>
      <c r="JS5" s="106"/>
      <c r="JT5" s="106"/>
      <c r="JU5" s="106"/>
      <c r="JV5" s="106"/>
      <c r="JW5" s="106"/>
    </row>
    <row r="6" spans="1:283" s="1" customFormat="1" x14ac:dyDescent="0.25">
      <c r="B6" s="9" t="s">
        <v>30</v>
      </c>
      <c r="D6" s="10"/>
      <c r="E6" s="1" t="s">
        <v>31</v>
      </c>
      <c r="F6" s="1" t="s">
        <v>32</v>
      </c>
      <c r="G6" s="62" t="s">
        <v>31</v>
      </c>
      <c r="H6" s="62" t="s">
        <v>32</v>
      </c>
      <c r="I6" s="105" t="s">
        <v>31</v>
      </c>
      <c r="J6" s="105" t="s">
        <v>32</v>
      </c>
      <c r="K6" s="53" t="s">
        <v>31</v>
      </c>
      <c r="L6" s="53" t="s">
        <v>32</v>
      </c>
      <c r="M6" s="123" t="s">
        <v>31</v>
      </c>
      <c r="N6" s="123" t="s">
        <v>66</v>
      </c>
      <c r="O6" s="123" t="s">
        <v>32</v>
      </c>
      <c r="P6" s="74" t="s">
        <v>31</v>
      </c>
      <c r="Q6" s="142" t="s">
        <v>66</v>
      </c>
      <c r="R6" s="172" t="s">
        <v>32</v>
      </c>
      <c r="S6" s="169" t="s">
        <v>31</v>
      </c>
      <c r="T6" s="169" t="s">
        <v>32</v>
      </c>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c r="IU6" s="106"/>
      <c r="IV6" s="106"/>
      <c r="IW6" s="106"/>
      <c r="IX6" s="106"/>
      <c r="IY6" s="106"/>
      <c r="IZ6" s="106"/>
      <c r="JA6" s="106"/>
      <c r="JB6" s="106"/>
      <c r="JC6" s="106"/>
      <c r="JD6" s="106"/>
      <c r="JE6" s="106"/>
      <c r="JF6" s="106"/>
      <c r="JG6" s="106"/>
      <c r="JH6" s="106"/>
      <c r="JI6" s="106"/>
      <c r="JJ6" s="106"/>
      <c r="JK6" s="106"/>
      <c r="JL6" s="106"/>
      <c r="JM6" s="106"/>
      <c r="JN6" s="106"/>
      <c r="JO6" s="106"/>
      <c r="JP6" s="106"/>
      <c r="JQ6" s="106"/>
      <c r="JR6" s="106"/>
      <c r="JS6" s="106"/>
      <c r="JT6" s="106"/>
      <c r="JU6" s="106"/>
      <c r="JV6" s="106"/>
      <c r="JW6" s="106"/>
    </row>
    <row r="7" spans="1:283" s="1" customFormat="1" x14ac:dyDescent="0.25">
      <c r="B7" s="9"/>
      <c r="D7" s="10"/>
      <c r="E7" s="193" t="s">
        <v>42</v>
      </c>
      <c r="F7" s="201"/>
      <c r="G7" s="193" t="s">
        <v>42</v>
      </c>
      <c r="H7" s="201"/>
      <c r="I7" s="193" t="s">
        <v>42</v>
      </c>
      <c r="J7" s="201"/>
      <c r="K7" s="193" t="s">
        <v>42</v>
      </c>
      <c r="L7" s="201"/>
      <c r="M7" s="193" t="s">
        <v>42</v>
      </c>
      <c r="N7" s="194"/>
      <c r="O7" s="201"/>
      <c r="P7" s="193" t="s">
        <v>42</v>
      </c>
      <c r="Q7" s="194"/>
      <c r="R7" s="194"/>
      <c r="S7" s="193" t="s">
        <v>42</v>
      </c>
      <c r="T7" s="201"/>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6"/>
      <c r="JW7" s="106"/>
    </row>
    <row r="8" spans="1:283" s="1" customFormat="1" x14ac:dyDescent="0.25">
      <c r="A8" s="193"/>
      <c r="B8" s="194"/>
      <c r="C8" s="194"/>
      <c r="D8" s="194"/>
      <c r="E8" s="194"/>
      <c r="F8" s="201"/>
      <c r="G8" s="60"/>
      <c r="H8" s="60"/>
      <c r="I8" s="102"/>
      <c r="J8" s="103"/>
      <c r="K8" s="53"/>
      <c r="L8" s="45"/>
      <c r="M8" s="125"/>
      <c r="N8" s="125"/>
      <c r="O8" s="127"/>
      <c r="P8" s="70"/>
      <c r="Q8" s="147"/>
      <c r="R8" s="171"/>
      <c r="S8" s="172"/>
      <c r="T8" s="173"/>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6"/>
      <c r="JW8" s="106"/>
    </row>
    <row r="9" spans="1:283" s="1" customFormat="1" ht="18.75" x14ac:dyDescent="0.25">
      <c r="A9" s="219" t="s">
        <v>103</v>
      </c>
      <c r="B9" s="220"/>
      <c r="C9" s="220"/>
      <c r="D9" s="220"/>
      <c r="E9" s="220"/>
      <c r="F9" s="220"/>
      <c r="G9" s="61"/>
      <c r="H9" s="61"/>
      <c r="I9" s="102"/>
      <c r="J9" s="34"/>
      <c r="K9" s="46"/>
      <c r="L9" s="46"/>
      <c r="M9" s="125"/>
      <c r="N9" s="125"/>
      <c r="O9" s="125"/>
      <c r="P9" s="70"/>
      <c r="Q9" s="147"/>
      <c r="R9" s="70"/>
      <c r="S9" s="172"/>
      <c r="T9" s="173"/>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c r="IW9" s="106"/>
      <c r="IX9" s="106"/>
      <c r="IY9" s="106"/>
      <c r="IZ9" s="106"/>
      <c r="JA9" s="106"/>
      <c r="JB9" s="106"/>
      <c r="JC9" s="106"/>
      <c r="JD9" s="106"/>
      <c r="JE9" s="106"/>
      <c r="JF9" s="106"/>
      <c r="JG9" s="106"/>
      <c r="JH9" s="106"/>
      <c r="JI9" s="106"/>
      <c r="JJ9" s="106"/>
      <c r="JK9" s="106"/>
      <c r="JL9" s="106"/>
      <c r="JM9" s="106"/>
      <c r="JN9" s="106"/>
      <c r="JO9" s="106"/>
      <c r="JP9" s="106"/>
      <c r="JQ9" s="106"/>
      <c r="JR9" s="106"/>
      <c r="JS9" s="106"/>
      <c r="JT9" s="106"/>
      <c r="JU9" s="106"/>
      <c r="JV9" s="106"/>
      <c r="JW9" s="106"/>
    </row>
    <row r="10" spans="1:283" s="6" customFormat="1" ht="63" x14ac:dyDescent="0.25">
      <c r="A10" s="1">
        <v>1</v>
      </c>
      <c r="B10" s="3">
        <v>1</v>
      </c>
      <c r="C10" s="4" t="s">
        <v>43</v>
      </c>
      <c r="D10" s="21" t="s">
        <v>104</v>
      </c>
      <c r="E10" s="143">
        <v>2533</v>
      </c>
      <c r="F10" s="5">
        <v>1444926</v>
      </c>
      <c r="G10" s="42"/>
      <c r="H10" s="42"/>
      <c r="I10" s="143">
        <v>-10514</v>
      </c>
      <c r="J10" s="143">
        <v>1444926</v>
      </c>
      <c r="K10" s="135">
        <v>-9130</v>
      </c>
      <c r="L10" s="135">
        <v>1444926</v>
      </c>
      <c r="M10" s="126">
        <v>-13329.134519294876</v>
      </c>
      <c r="N10" s="130">
        <v>110557</v>
      </c>
      <c r="O10" s="126">
        <v>1444926</v>
      </c>
      <c r="P10" s="144"/>
      <c r="Q10" s="144"/>
      <c r="R10" s="170"/>
      <c r="S10" s="168"/>
      <c r="T10" s="168"/>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4"/>
      <c r="JW10" s="84"/>
    </row>
    <row r="11" spans="1:283" s="6" customFormat="1" ht="94.5" x14ac:dyDescent="0.25">
      <c r="A11" s="1">
        <f>1+A10</f>
        <v>2</v>
      </c>
      <c r="B11" s="3">
        <v>1.01</v>
      </c>
      <c r="C11" s="4" t="s">
        <v>6</v>
      </c>
      <c r="D11" s="21" t="s">
        <v>105</v>
      </c>
      <c r="E11" s="5">
        <v>88</v>
      </c>
      <c r="F11" s="5">
        <v>806</v>
      </c>
      <c r="G11" s="42"/>
      <c r="H11" s="42"/>
      <c r="I11" s="42">
        <v>81</v>
      </c>
      <c r="J11" s="42">
        <v>806</v>
      </c>
      <c r="K11" s="135">
        <v>81</v>
      </c>
      <c r="L11" s="135">
        <v>806</v>
      </c>
      <c r="M11" s="126">
        <v>79.056348510606014</v>
      </c>
      <c r="N11" s="126">
        <v>8.0962700000000005</v>
      </c>
      <c r="O11" s="126">
        <v>806</v>
      </c>
      <c r="P11" s="144"/>
      <c r="Q11" s="144"/>
      <c r="R11" s="170"/>
      <c r="S11" s="168"/>
      <c r="T11" s="168"/>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4"/>
      <c r="JW11" s="84"/>
    </row>
    <row r="12" spans="1:283" s="6" customFormat="1" ht="110.25" x14ac:dyDescent="0.25">
      <c r="A12" s="1">
        <f t="shared" ref="A12:A71" si="0">1+A11</f>
        <v>3</v>
      </c>
      <c r="B12" s="3">
        <v>1.02</v>
      </c>
      <c r="C12" s="4" t="s">
        <v>28</v>
      </c>
      <c r="D12" s="21" t="s">
        <v>106</v>
      </c>
      <c r="E12" s="5">
        <v>13</v>
      </c>
      <c r="F12" s="5">
        <v>0</v>
      </c>
      <c r="G12" s="42"/>
      <c r="H12" s="42"/>
      <c r="I12" s="42">
        <v>13</v>
      </c>
      <c r="J12" s="42">
        <v>0</v>
      </c>
      <c r="K12" s="135">
        <v>13</v>
      </c>
      <c r="L12" s="135"/>
      <c r="M12" s="126">
        <v>12.592567479210157</v>
      </c>
      <c r="N12" s="126">
        <v>-7.8000000000000007</v>
      </c>
      <c r="O12" s="126">
        <v>0</v>
      </c>
      <c r="P12" s="144"/>
      <c r="Q12" s="144"/>
      <c r="R12" s="170"/>
      <c r="S12" s="168"/>
      <c r="T12" s="168"/>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4"/>
      <c r="JW12" s="84"/>
    </row>
    <row r="13" spans="1:283" s="6" customFormat="1" ht="78.75" x14ac:dyDescent="0.25">
      <c r="A13" s="1">
        <f t="shared" si="0"/>
        <v>4</v>
      </c>
      <c r="B13" s="3">
        <v>1.03</v>
      </c>
      <c r="C13" s="4" t="s">
        <v>7</v>
      </c>
      <c r="D13" s="21" t="s">
        <v>153</v>
      </c>
      <c r="E13" s="5">
        <v>-329</v>
      </c>
      <c r="F13" s="5">
        <v>-3006</v>
      </c>
      <c r="G13" s="42"/>
      <c r="H13" s="42"/>
      <c r="I13" s="42">
        <v>-731</v>
      </c>
      <c r="J13" s="42">
        <v>-7278</v>
      </c>
      <c r="K13" s="135">
        <v>-303</v>
      </c>
      <c r="L13" s="135">
        <v>-3006</v>
      </c>
      <c r="M13" s="126">
        <v>-294.84290772069687</v>
      </c>
      <c r="N13" s="126">
        <v>-30.195269999999997</v>
      </c>
      <c r="O13" s="126">
        <v>-3006</v>
      </c>
      <c r="P13" s="144"/>
      <c r="Q13" s="144"/>
      <c r="R13" s="170"/>
      <c r="S13" s="168"/>
      <c r="T13" s="168"/>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row>
    <row r="14" spans="1:283" s="6" customFormat="1" ht="42" customHeight="1" x14ac:dyDescent="0.25">
      <c r="A14" s="111">
        <f t="shared" si="0"/>
        <v>5</v>
      </c>
      <c r="B14" s="3">
        <v>2.0099999999999998</v>
      </c>
      <c r="C14" s="4" t="s">
        <v>44</v>
      </c>
      <c r="D14" s="21" t="s">
        <v>35</v>
      </c>
      <c r="E14" s="5">
        <v>154</v>
      </c>
      <c r="F14" s="5">
        <v>0</v>
      </c>
      <c r="G14" s="42"/>
      <c r="H14" s="42"/>
      <c r="I14" s="42">
        <v>154</v>
      </c>
      <c r="J14" s="42">
        <v>0</v>
      </c>
      <c r="K14" s="135">
        <v>154</v>
      </c>
      <c r="L14" s="135"/>
      <c r="M14" s="126">
        <v>154.25895162032441</v>
      </c>
      <c r="N14" s="126">
        <v>-95.550000000000011</v>
      </c>
      <c r="O14" s="126">
        <v>0</v>
      </c>
      <c r="P14" s="144"/>
      <c r="Q14" s="144"/>
      <c r="R14" s="170"/>
      <c r="S14" s="168"/>
      <c r="T14" s="168"/>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84"/>
      <c r="JO14" s="84"/>
      <c r="JP14" s="84"/>
      <c r="JQ14" s="84"/>
      <c r="JR14" s="84"/>
      <c r="JS14" s="84"/>
      <c r="JT14" s="84"/>
      <c r="JU14" s="84"/>
      <c r="JV14" s="84"/>
      <c r="JW14" s="84"/>
    </row>
    <row r="15" spans="1:283" s="6" customFormat="1" ht="39.75" customHeight="1" x14ac:dyDescent="0.25">
      <c r="A15" s="19">
        <f t="shared" si="0"/>
        <v>6</v>
      </c>
      <c r="B15" s="3">
        <v>2.02</v>
      </c>
      <c r="C15" s="4" t="s">
        <v>45</v>
      </c>
      <c r="D15" s="21" t="s">
        <v>107</v>
      </c>
      <c r="E15" s="5">
        <v>-262</v>
      </c>
      <c r="F15" s="5">
        <v>0</v>
      </c>
      <c r="G15" s="42"/>
      <c r="H15" s="42"/>
      <c r="I15" s="42">
        <v>-925</v>
      </c>
      <c r="J15" s="42">
        <v>0</v>
      </c>
      <c r="K15" s="135">
        <v>-262</v>
      </c>
      <c r="L15" s="135"/>
      <c r="M15" s="126">
        <v>-262.34515581687822</v>
      </c>
      <c r="N15" s="126">
        <v>162.5</v>
      </c>
      <c r="O15" s="126">
        <v>0</v>
      </c>
      <c r="P15" s="144"/>
      <c r="Q15" s="144"/>
      <c r="R15" s="170"/>
      <c r="S15" s="168"/>
      <c r="T15" s="168"/>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c r="IR15" s="84"/>
      <c r="IS15" s="84"/>
      <c r="IT15" s="84"/>
      <c r="IU15" s="84"/>
      <c r="IV15" s="84"/>
      <c r="IW15" s="84"/>
      <c r="IX15" s="84"/>
      <c r="IY15" s="84"/>
      <c r="IZ15" s="84"/>
      <c r="JA15" s="84"/>
      <c r="JB15" s="84"/>
      <c r="JC15" s="84"/>
      <c r="JD15" s="84"/>
      <c r="JE15" s="84"/>
      <c r="JF15" s="84"/>
      <c r="JG15" s="84"/>
      <c r="JH15" s="84"/>
      <c r="JI15" s="84"/>
      <c r="JJ15" s="84"/>
      <c r="JK15" s="84"/>
      <c r="JL15" s="84"/>
      <c r="JM15" s="84"/>
      <c r="JN15" s="84"/>
      <c r="JO15" s="84"/>
      <c r="JP15" s="84"/>
      <c r="JQ15" s="84"/>
      <c r="JR15" s="84"/>
      <c r="JS15" s="84"/>
      <c r="JT15" s="84"/>
      <c r="JU15" s="84"/>
      <c r="JV15" s="84"/>
      <c r="JW15" s="84"/>
    </row>
    <row r="16" spans="1:283" s="6" customFormat="1" ht="31.5" x14ac:dyDescent="0.25">
      <c r="A16" s="19">
        <f t="shared" si="0"/>
        <v>7</v>
      </c>
      <c r="B16" s="3">
        <v>2.0299999999999998</v>
      </c>
      <c r="C16" s="4" t="s">
        <v>58</v>
      </c>
      <c r="D16" s="21" t="s">
        <v>37</v>
      </c>
      <c r="E16" s="5">
        <v>1386</v>
      </c>
      <c r="F16" s="5">
        <v>0</v>
      </c>
      <c r="G16" s="42"/>
      <c r="H16" s="42"/>
      <c r="I16" s="42">
        <v>1172</v>
      </c>
      <c r="J16" s="42">
        <v>0</v>
      </c>
      <c r="K16" s="135">
        <v>1386</v>
      </c>
      <c r="L16" s="135"/>
      <c r="M16" s="126">
        <v>1386.2318033363847</v>
      </c>
      <c r="N16" s="126">
        <v>-858.65000000000009</v>
      </c>
      <c r="O16" s="126">
        <v>0</v>
      </c>
      <c r="P16" s="144"/>
      <c r="Q16" s="144"/>
      <c r="R16" s="170"/>
      <c r="S16" s="168"/>
      <c r="T16" s="168"/>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c r="IV16" s="84"/>
      <c r="IW16" s="84"/>
      <c r="IX16" s="84"/>
      <c r="IY16" s="84"/>
      <c r="IZ16" s="84"/>
      <c r="JA16" s="84"/>
      <c r="JB16" s="84"/>
      <c r="JC16" s="84"/>
      <c r="JD16" s="84"/>
      <c r="JE16" s="84"/>
      <c r="JF16" s="84"/>
      <c r="JG16" s="84"/>
      <c r="JH16" s="84"/>
      <c r="JI16" s="84"/>
      <c r="JJ16" s="84"/>
      <c r="JK16" s="84"/>
      <c r="JL16" s="84"/>
      <c r="JM16" s="84"/>
      <c r="JN16" s="84"/>
      <c r="JO16" s="84"/>
      <c r="JP16" s="84"/>
      <c r="JQ16" s="84"/>
      <c r="JR16" s="84"/>
      <c r="JS16" s="84"/>
      <c r="JT16" s="84"/>
      <c r="JU16" s="84"/>
      <c r="JV16" s="84"/>
      <c r="JW16" s="84"/>
    </row>
    <row r="17" spans="1:283" s="6" customFormat="1" ht="63" x14ac:dyDescent="0.25">
      <c r="A17" s="19">
        <f t="shared" si="0"/>
        <v>8</v>
      </c>
      <c r="B17" s="3">
        <v>2.04</v>
      </c>
      <c r="C17" s="4" t="s">
        <v>8</v>
      </c>
      <c r="D17" s="21" t="s">
        <v>108</v>
      </c>
      <c r="E17" s="5">
        <v>7</v>
      </c>
      <c r="F17" s="5">
        <v>0</v>
      </c>
      <c r="G17" s="42"/>
      <c r="H17" s="42"/>
      <c r="I17" s="42">
        <v>7</v>
      </c>
      <c r="J17" s="42">
        <v>0</v>
      </c>
      <c r="K17" s="135">
        <v>7</v>
      </c>
      <c r="L17" s="135"/>
      <c r="M17" s="126">
        <v>7.3456643628725917</v>
      </c>
      <c r="N17" s="126">
        <v>-4.5500000000000007</v>
      </c>
      <c r="O17" s="126">
        <v>0</v>
      </c>
      <c r="P17" s="144"/>
      <c r="Q17" s="144"/>
      <c r="R17" s="170"/>
      <c r="S17" s="168"/>
      <c r="T17" s="168"/>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c r="IV17" s="84"/>
      <c r="IW17" s="84"/>
      <c r="IX17" s="84"/>
      <c r="IY17" s="84"/>
      <c r="IZ17" s="84"/>
      <c r="JA17" s="84"/>
      <c r="JB17" s="84"/>
      <c r="JC17" s="84"/>
      <c r="JD17" s="84"/>
      <c r="JE17" s="84"/>
      <c r="JF17" s="84"/>
      <c r="JG17" s="84"/>
      <c r="JH17" s="84"/>
      <c r="JI17" s="84"/>
      <c r="JJ17" s="84"/>
      <c r="JK17" s="84"/>
      <c r="JL17" s="84"/>
      <c r="JM17" s="84"/>
      <c r="JN17" s="84"/>
      <c r="JO17" s="84"/>
      <c r="JP17" s="84"/>
      <c r="JQ17" s="84"/>
      <c r="JR17" s="84"/>
      <c r="JS17" s="84"/>
      <c r="JT17" s="84"/>
      <c r="JU17" s="84"/>
      <c r="JV17" s="84"/>
      <c r="JW17" s="84"/>
    </row>
    <row r="18" spans="1:283" s="6" customFormat="1" ht="47.25" x14ac:dyDescent="0.25">
      <c r="A18" s="19">
        <f t="shared" si="0"/>
        <v>9</v>
      </c>
      <c r="B18" s="3">
        <v>2.0499999999999998</v>
      </c>
      <c r="C18" s="4" t="s">
        <v>9</v>
      </c>
      <c r="D18" s="21" t="s">
        <v>41</v>
      </c>
      <c r="E18" s="5">
        <v>158</v>
      </c>
      <c r="F18" s="5">
        <v>0</v>
      </c>
      <c r="G18" s="42"/>
      <c r="H18" s="42"/>
      <c r="I18" s="42">
        <v>158</v>
      </c>
      <c r="J18" s="42">
        <v>0</v>
      </c>
      <c r="K18" s="135">
        <v>158</v>
      </c>
      <c r="L18" s="135"/>
      <c r="M18" s="126">
        <v>158.45647411339448</v>
      </c>
      <c r="N18" s="126">
        <v>-98.15</v>
      </c>
      <c r="O18" s="126">
        <v>0</v>
      </c>
      <c r="P18" s="144"/>
      <c r="Q18" s="144"/>
      <c r="R18" s="170"/>
      <c r="S18" s="168"/>
      <c r="T18" s="168"/>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c r="IW18" s="84"/>
      <c r="IX18" s="84"/>
      <c r="IY18" s="84"/>
      <c r="IZ18" s="84"/>
      <c r="JA18" s="84"/>
      <c r="JB18" s="84"/>
      <c r="JC18" s="84"/>
      <c r="JD18" s="84"/>
      <c r="JE18" s="84"/>
      <c r="JF18" s="84"/>
      <c r="JG18" s="84"/>
      <c r="JH18" s="84"/>
      <c r="JI18" s="84"/>
      <c r="JJ18" s="84"/>
      <c r="JK18" s="84"/>
      <c r="JL18" s="84"/>
      <c r="JM18" s="84"/>
      <c r="JN18" s="84"/>
      <c r="JO18" s="84"/>
      <c r="JP18" s="84"/>
      <c r="JQ18" s="84"/>
      <c r="JR18" s="84"/>
      <c r="JS18" s="84"/>
      <c r="JT18" s="84"/>
      <c r="JU18" s="84"/>
      <c r="JV18" s="84"/>
      <c r="JW18" s="84"/>
    </row>
    <row r="19" spans="1:283" s="6" customFormat="1" ht="63" x14ac:dyDescent="0.25">
      <c r="A19" s="19">
        <f t="shared" si="0"/>
        <v>10</v>
      </c>
      <c r="B19" s="3">
        <v>2.06</v>
      </c>
      <c r="C19" s="4" t="s">
        <v>46</v>
      </c>
      <c r="D19" s="21" t="s">
        <v>109</v>
      </c>
      <c r="E19" s="5">
        <v>111</v>
      </c>
      <c r="F19" s="5">
        <v>0</v>
      </c>
      <c r="G19" s="42"/>
      <c r="H19" s="42"/>
      <c r="I19" s="42">
        <v>111</v>
      </c>
      <c r="J19" s="42">
        <v>0</v>
      </c>
      <c r="K19" s="135">
        <v>111</v>
      </c>
      <c r="L19" s="135"/>
      <c r="M19" s="126">
        <v>111.39578923916676</v>
      </c>
      <c r="N19" s="126">
        <v>-69</v>
      </c>
      <c r="O19" s="126">
        <v>0</v>
      </c>
      <c r="P19" s="144"/>
      <c r="Q19" s="144"/>
      <c r="R19" s="170"/>
      <c r="S19" s="168"/>
      <c r="T19" s="168"/>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c r="IV19" s="84"/>
      <c r="IW19" s="84"/>
      <c r="IX19" s="84"/>
      <c r="IY19" s="84"/>
      <c r="IZ19" s="84"/>
      <c r="JA19" s="84"/>
      <c r="JB19" s="84"/>
      <c r="JC19" s="84"/>
      <c r="JD19" s="84"/>
      <c r="JE19" s="84"/>
      <c r="JF19" s="84"/>
      <c r="JG19" s="84"/>
      <c r="JH19" s="84"/>
      <c r="JI19" s="84"/>
      <c r="JJ19" s="84"/>
      <c r="JK19" s="84"/>
      <c r="JL19" s="84"/>
      <c r="JM19" s="84"/>
      <c r="JN19" s="84"/>
      <c r="JO19" s="84"/>
      <c r="JP19" s="84"/>
      <c r="JQ19" s="84"/>
      <c r="JR19" s="84"/>
      <c r="JS19" s="84"/>
      <c r="JT19" s="84"/>
      <c r="JU19" s="84"/>
      <c r="JV19" s="84"/>
      <c r="JW19" s="84"/>
    </row>
    <row r="20" spans="1:283" s="6" customFormat="1" ht="47.25" x14ac:dyDescent="0.25">
      <c r="A20" s="19">
        <f t="shared" si="0"/>
        <v>11</v>
      </c>
      <c r="B20" s="3">
        <v>2.0699999999999998</v>
      </c>
      <c r="C20" s="4" t="s">
        <v>11</v>
      </c>
      <c r="D20" s="21" t="s">
        <v>50</v>
      </c>
      <c r="E20" s="5">
        <v>-33</v>
      </c>
      <c r="F20" s="5">
        <v>0</v>
      </c>
      <c r="G20" s="42"/>
      <c r="H20" s="42"/>
      <c r="I20" s="42">
        <v>-33</v>
      </c>
      <c r="J20" s="42">
        <v>0</v>
      </c>
      <c r="K20" s="135">
        <v>-33</v>
      </c>
      <c r="L20" s="135"/>
      <c r="M20" s="126">
        <v>-32.530799321292896</v>
      </c>
      <c r="N20" s="126">
        <v>20.149999999999999</v>
      </c>
      <c r="O20" s="126">
        <v>0</v>
      </c>
      <c r="P20" s="144"/>
      <c r="Q20" s="144"/>
      <c r="R20" s="170"/>
      <c r="S20" s="168"/>
      <c r="T20" s="168"/>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c r="IR20" s="84"/>
      <c r="IS20" s="84"/>
      <c r="IT20" s="84"/>
      <c r="IU20" s="84"/>
      <c r="IV20" s="84"/>
      <c r="IW20" s="84"/>
      <c r="IX20" s="84"/>
      <c r="IY20" s="84"/>
      <c r="IZ20" s="84"/>
      <c r="JA20" s="84"/>
      <c r="JB20" s="84"/>
      <c r="JC20" s="84"/>
      <c r="JD20" s="84"/>
      <c r="JE20" s="84"/>
      <c r="JF20" s="84"/>
      <c r="JG20" s="84"/>
      <c r="JH20" s="84"/>
      <c r="JI20" s="84"/>
      <c r="JJ20" s="84"/>
      <c r="JK20" s="84"/>
      <c r="JL20" s="84"/>
      <c r="JM20" s="84"/>
      <c r="JN20" s="84"/>
      <c r="JO20" s="84"/>
      <c r="JP20" s="84"/>
      <c r="JQ20" s="84"/>
      <c r="JR20" s="84"/>
      <c r="JS20" s="84"/>
      <c r="JT20" s="84"/>
      <c r="JU20" s="84"/>
      <c r="JV20" s="84"/>
      <c r="JW20" s="84"/>
    </row>
    <row r="21" spans="1:283" s="6" customFormat="1" ht="31.5" x14ac:dyDescent="0.25">
      <c r="A21" s="19">
        <f t="shared" si="0"/>
        <v>12</v>
      </c>
      <c r="B21" s="3">
        <v>2.08</v>
      </c>
      <c r="C21" s="4" t="s">
        <v>12</v>
      </c>
      <c r="D21" s="21" t="s">
        <v>36</v>
      </c>
      <c r="E21" s="5">
        <v>-65</v>
      </c>
      <c r="F21" s="5">
        <v>0</v>
      </c>
      <c r="G21" s="42"/>
      <c r="H21" s="42"/>
      <c r="I21" s="42">
        <v>-65</v>
      </c>
      <c r="J21" s="42">
        <v>0</v>
      </c>
      <c r="K21" s="135">
        <v>-65</v>
      </c>
      <c r="L21" s="135"/>
      <c r="M21" s="126">
        <v>-65.061598642585793</v>
      </c>
      <c r="N21" s="126">
        <v>40.299999999999997</v>
      </c>
      <c r="O21" s="126">
        <v>0</v>
      </c>
      <c r="P21" s="144"/>
      <c r="Q21" s="144"/>
      <c r="R21" s="170"/>
      <c r="S21" s="168"/>
      <c r="T21" s="168"/>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row>
    <row r="22" spans="1:283" s="6" customFormat="1" ht="47.25" x14ac:dyDescent="0.25">
      <c r="A22" s="19">
        <f t="shared" si="0"/>
        <v>13</v>
      </c>
      <c r="B22" s="3">
        <v>2.09</v>
      </c>
      <c r="C22" s="4" t="s">
        <v>47</v>
      </c>
      <c r="D22" s="21" t="s">
        <v>110</v>
      </c>
      <c r="E22" s="5">
        <v>-99</v>
      </c>
      <c r="F22" s="5">
        <v>0</v>
      </c>
      <c r="G22" s="42"/>
      <c r="H22" s="42"/>
      <c r="I22" s="42">
        <v>-99</v>
      </c>
      <c r="J22" s="42">
        <v>0</v>
      </c>
      <c r="K22" s="135">
        <v>-99</v>
      </c>
      <c r="L22" s="135"/>
      <c r="M22" s="126">
        <v>-98.64177858714622</v>
      </c>
      <c r="N22" s="126">
        <v>61.1</v>
      </c>
      <c r="O22" s="126">
        <v>0</v>
      </c>
      <c r="P22" s="144"/>
      <c r="Q22" s="144"/>
      <c r="R22" s="170"/>
      <c r="S22" s="168"/>
      <c r="T22" s="168"/>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c r="IV22" s="84"/>
      <c r="IW22" s="84"/>
      <c r="IX22" s="84"/>
      <c r="IY22" s="84"/>
      <c r="IZ22" s="84"/>
      <c r="JA22" s="84"/>
      <c r="JB22" s="84"/>
      <c r="JC22" s="84"/>
      <c r="JD22" s="84"/>
      <c r="JE22" s="84"/>
      <c r="JF22" s="84"/>
      <c r="JG22" s="84"/>
      <c r="JH22" s="84"/>
      <c r="JI22" s="84"/>
      <c r="JJ22" s="84"/>
      <c r="JK22" s="84"/>
      <c r="JL22" s="84"/>
      <c r="JM22" s="84"/>
      <c r="JN22" s="84"/>
      <c r="JO22" s="84"/>
      <c r="JP22" s="84"/>
      <c r="JQ22" s="84"/>
      <c r="JR22" s="84"/>
      <c r="JS22" s="84"/>
      <c r="JT22" s="84"/>
      <c r="JU22" s="84"/>
      <c r="JV22" s="84"/>
      <c r="JW22" s="84"/>
    </row>
    <row r="23" spans="1:283" s="6" customFormat="1" ht="47.25" x14ac:dyDescent="0.25">
      <c r="A23" s="19">
        <f t="shared" si="0"/>
        <v>14</v>
      </c>
      <c r="B23" s="3">
        <v>2.1</v>
      </c>
      <c r="C23" s="4" t="s">
        <v>48</v>
      </c>
      <c r="D23" s="21" t="s">
        <v>51</v>
      </c>
      <c r="E23" s="5">
        <v>-1332</v>
      </c>
      <c r="F23" s="5">
        <v>0</v>
      </c>
      <c r="G23" s="42"/>
      <c r="H23" s="42"/>
      <c r="I23" s="42">
        <v>-1334</v>
      </c>
      <c r="J23" s="42">
        <v>0</v>
      </c>
      <c r="K23" s="135">
        <v>-1332</v>
      </c>
      <c r="L23" s="135"/>
      <c r="M23" s="126">
        <v>-1331.664010926474</v>
      </c>
      <c r="N23" s="126">
        <v>824.85</v>
      </c>
      <c r="O23" s="126">
        <v>0</v>
      </c>
      <c r="P23" s="144"/>
      <c r="Q23" s="144"/>
      <c r="R23" s="170"/>
      <c r="S23" s="168"/>
      <c r="T23" s="168"/>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c r="IW23" s="84"/>
      <c r="IX23" s="84"/>
      <c r="IY23" s="84"/>
      <c r="IZ23" s="84"/>
      <c r="JA23" s="84"/>
      <c r="JB23" s="84"/>
      <c r="JC23" s="84"/>
      <c r="JD23" s="84"/>
      <c r="JE23" s="84"/>
      <c r="JF23" s="84"/>
      <c r="JG23" s="84"/>
      <c r="JH23" s="84"/>
      <c r="JI23" s="84"/>
      <c r="JJ23" s="84"/>
      <c r="JK23" s="84"/>
      <c r="JL23" s="84"/>
      <c r="JM23" s="84"/>
      <c r="JN23" s="84"/>
      <c r="JO23" s="84"/>
      <c r="JP23" s="84"/>
      <c r="JQ23" s="84"/>
      <c r="JR23" s="84"/>
      <c r="JS23" s="84"/>
      <c r="JT23" s="84"/>
      <c r="JU23" s="84"/>
      <c r="JV23" s="84"/>
      <c r="JW23" s="84"/>
    </row>
    <row r="24" spans="1:283" s="6" customFormat="1" ht="141.75" x14ac:dyDescent="0.25">
      <c r="A24" s="19">
        <f t="shared" si="0"/>
        <v>15</v>
      </c>
      <c r="B24" s="3">
        <v>2.11</v>
      </c>
      <c r="C24" s="4" t="s">
        <v>49</v>
      </c>
      <c r="D24" s="21" t="s">
        <v>111</v>
      </c>
      <c r="E24" s="5">
        <v>0</v>
      </c>
      <c r="F24" s="5">
        <v>0</v>
      </c>
      <c r="G24" s="42"/>
      <c r="H24" s="42"/>
      <c r="I24" s="42">
        <v>0</v>
      </c>
      <c r="J24" s="42">
        <v>0</v>
      </c>
      <c r="K24" s="135">
        <v>0</v>
      </c>
      <c r="L24" s="135"/>
      <c r="M24" s="126">
        <v>0</v>
      </c>
      <c r="N24" s="126">
        <v>0</v>
      </c>
      <c r="O24" s="126">
        <v>0</v>
      </c>
      <c r="P24" s="144"/>
      <c r="Q24" s="144"/>
      <c r="R24" s="170"/>
      <c r="S24" s="168"/>
      <c r="T24" s="168"/>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c r="IW24" s="84"/>
      <c r="IX24" s="84"/>
      <c r="IY24" s="84"/>
      <c r="IZ24" s="84"/>
      <c r="JA24" s="84"/>
      <c r="JB24" s="84"/>
      <c r="JC24" s="84"/>
      <c r="JD24" s="84"/>
      <c r="JE24" s="84"/>
      <c r="JF24" s="84"/>
      <c r="JG24" s="84"/>
      <c r="JH24" s="84"/>
      <c r="JI24" s="84"/>
      <c r="JJ24" s="84"/>
      <c r="JK24" s="84"/>
      <c r="JL24" s="84"/>
      <c r="JM24" s="84"/>
      <c r="JN24" s="84"/>
      <c r="JO24" s="84"/>
      <c r="JP24" s="84"/>
      <c r="JQ24" s="84"/>
      <c r="JR24" s="84"/>
      <c r="JS24" s="84"/>
      <c r="JT24" s="84"/>
      <c r="JU24" s="84"/>
      <c r="JV24" s="84"/>
      <c r="JW24" s="84"/>
    </row>
    <row r="25" spans="1:283" s="6" customFormat="1" ht="157.5" x14ac:dyDescent="0.25">
      <c r="A25" s="19">
        <f t="shared" si="0"/>
        <v>16</v>
      </c>
      <c r="B25" s="3">
        <v>2.12</v>
      </c>
      <c r="C25" s="4" t="s">
        <v>59</v>
      </c>
      <c r="D25" s="21" t="s">
        <v>112</v>
      </c>
      <c r="E25" s="5">
        <v>1565</v>
      </c>
      <c r="F25" s="5">
        <v>0</v>
      </c>
      <c r="G25" s="42"/>
      <c r="H25" s="42"/>
      <c r="I25" s="42">
        <v>1564</v>
      </c>
      <c r="J25" s="42">
        <v>0</v>
      </c>
      <c r="K25" s="135">
        <v>1565</v>
      </c>
      <c r="L25" s="135"/>
      <c r="M25" s="126">
        <v>1564.6265092918618</v>
      </c>
      <c r="N25" s="126">
        <v>-969.15</v>
      </c>
      <c r="O25" s="126">
        <v>0</v>
      </c>
      <c r="P25" s="144"/>
      <c r="Q25" s="144"/>
      <c r="R25" s="170"/>
      <c r="S25" s="168"/>
      <c r="T25" s="168"/>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c r="IW25" s="84"/>
      <c r="IX25" s="84"/>
      <c r="IY25" s="84"/>
      <c r="IZ25" s="84"/>
      <c r="JA25" s="84"/>
      <c r="JB25" s="84"/>
      <c r="JC25" s="84"/>
      <c r="JD25" s="84"/>
      <c r="JE25" s="84"/>
      <c r="JF25" s="84"/>
      <c r="JG25" s="84"/>
      <c r="JH25" s="84"/>
      <c r="JI25" s="84"/>
      <c r="JJ25" s="84"/>
      <c r="JK25" s="84"/>
      <c r="JL25" s="84"/>
      <c r="JM25" s="84"/>
      <c r="JN25" s="84"/>
      <c r="JO25" s="84"/>
      <c r="JP25" s="84"/>
      <c r="JQ25" s="84"/>
      <c r="JR25" s="84"/>
      <c r="JS25" s="84"/>
      <c r="JT25" s="84"/>
      <c r="JU25" s="84"/>
      <c r="JV25" s="84"/>
      <c r="JW25" s="84"/>
    </row>
    <row r="26" spans="1:283" s="6" customFormat="1" ht="126" x14ac:dyDescent="0.25">
      <c r="A26" s="19">
        <f t="shared" si="0"/>
        <v>17</v>
      </c>
      <c r="B26" s="3">
        <v>2.13</v>
      </c>
      <c r="C26" s="4" t="s">
        <v>60</v>
      </c>
      <c r="D26" s="21" t="s">
        <v>113</v>
      </c>
      <c r="E26" s="5">
        <v>-7081</v>
      </c>
      <c r="F26" s="5">
        <v>0</v>
      </c>
      <c r="G26" s="42"/>
      <c r="H26" s="42"/>
      <c r="I26" s="42">
        <v>-7081</v>
      </c>
      <c r="J26" s="42">
        <v>0</v>
      </c>
      <c r="K26" s="135">
        <v>-7081</v>
      </c>
      <c r="L26" s="135"/>
      <c r="M26" s="126">
        <v>-7080.8975594635567</v>
      </c>
      <c r="N26" s="126">
        <v>4386</v>
      </c>
      <c r="O26" s="126">
        <v>0</v>
      </c>
      <c r="P26" s="144"/>
      <c r="Q26" s="144"/>
      <c r="R26" s="170"/>
      <c r="S26" s="168"/>
      <c r="T26" s="168"/>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c r="IW26" s="84"/>
      <c r="IX26" s="84"/>
      <c r="IY26" s="84"/>
      <c r="IZ26" s="84"/>
      <c r="JA26" s="84"/>
      <c r="JB26" s="84"/>
      <c r="JC26" s="84"/>
      <c r="JD26" s="84"/>
      <c r="JE26" s="84"/>
      <c r="JF26" s="84"/>
      <c r="JG26" s="84"/>
      <c r="JH26" s="84"/>
      <c r="JI26" s="84"/>
      <c r="JJ26" s="84"/>
      <c r="JK26" s="84"/>
      <c r="JL26" s="84"/>
      <c r="JM26" s="84"/>
      <c r="JN26" s="84"/>
      <c r="JO26" s="84"/>
      <c r="JP26" s="84"/>
      <c r="JQ26" s="84"/>
      <c r="JR26" s="84"/>
      <c r="JS26" s="84"/>
      <c r="JT26" s="84"/>
      <c r="JU26" s="84"/>
      <c r="JV26" s="84"/>
      <c r="JW26" s="84"/>
    </row>
    <row r="27" spans="1:283" s="6" customFormat="1" ht="63" x14ac:dyDescent="0.25">
      <c r="A27" s="19">
        <f t="shared" si="0"/>
        <v>18</v>
      </c>
      <c r="B27" s="3">
        <v>2.14</v>
      </c>
      <c r="C27" s="4" t="s">
        <v>10</v>
      </c>
      <c r="D27" s="21" t="s">
        <v>40</v>
      </c>
      <c r="E27" s="5">
        <v>-4</v>
      </c>
      <c r="F27" s="5">
        <v>0</v>
      </c>
      <c r="G27" s="42"/>
      <c r="H27" s="42"/>
      <c r="I27" s="42">
        <v>-4</v>
      </c>
      <c r="J27" s="42">
        <v>0</v>
      </c>
      <c r="K27" s="135">
        <v>-4</v>
      </c>
      <c r="L27" s="135"/>
      <c r="M27" s="126">
        <v>-4.1975224930700517</v>
      </c>
      <c r="N27" s="126">
        <v>2.6</v>
      </c>
      <c r="O27" s="126">
        <v>0</v>
      </c>
      <c r="P27" s="144"/>
      <c r="Q27" s="144"/>
      <c r="R27" s="170"/>
      <c r="S27" s="168"/>
      <c r="T27" s="168"/>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c r="IV27" s="84"/>
      <c r="IW27" s="84"/>
      <c r="IX27" s="84"/>
      <c r="IY27" s="84"/>
      <c r="IZ27" s="84"/>
      <c r="JA27" s="84"/>
      <c r="JB27" s="84"/>
      <c r="JC27" s="84"/>
      <c r="JD27" s="84"/>
      <c r="JE27" s="84"/>
      <c r="JF27" s="84"/>
      <c r="JG27" s="84"/>
      <c r="JH27" s="84"/>
      <c r="JI27" s="84"/>
      <c r="JJ27" s="84"/>
      <c r="JK27" s="84"/>
      <c r="JL27" s="84"/>
      <c r="JM27" s="84"/>
      <c r="JN27" s="84"/>
      <c r="JO27" s="84"/>
      <c r="JP27" s="84"/>
      <c r="JQ27" s="84"/>
      <c r="JR27" s="84"/>
      <c r="JS27" s="84"/>
      <c r="JT27" s="84"/>
      <c r="JU27" s="84"/>
      <c r="JV27" s="84"/>
      <c r="JW27" s="84"/>
    </row>
    <row r="28" spans="1:283" s="54" customFormat="1" ht="63" x14ac:dyDescent="0.25">
      <c r="A28" s="111">
        <f t="shared" si="0"/>
        <v>19</v>
      </c>
      <c r="B28" s="36">
        <v>2.15</v>
      </c>
      <c r="C28" s="35" t="s">
        <v>61</v>
      </c>
      <c r="D28" s="50" t="s">
        <v>114</v>
      </c>
      <c r="E28" s="42">
        <v>-657</v>
      </c>
      <c r="F28" s="42">
        <v>0</v>
      </c>
      <c r="G28" s="42"/>
      <c r="H28" s="42"/>
      <c r="I28" s="42">
        <v>-608</v>
      </c>
      <c r="J28" s="42">
        <v>0</v>
      </c>
      <c r="K28" s="135">
        <v>-657</v>
      </c>
      <c r="L28" s="135"/>
      <c r="M28" s="126">
        <v>-656.91227016546304</v>
      </c>
      <c r="N28" s="126">
        <v>406.9</v>
      </c>
      <c r="O28" s="126">
        <v>0</v>
      </c>
      <c r="P28" s="144"/>
      <c r="Q28" s="144"/>
      <c r="R28" s="170"/>
      <c r="S28" s="168"/>
      <c r="T28" s="168"/>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c r="IR28" s="84"/>
      <c r="IS28" s="84"/>
      <c r="IT28" s="84"/>
      <c r="IU28" s="84"/>
      <c r="IV28" s="84"/>
      <c r="IW28" s="84"/>
      <c r="IX28" s="84"/>
      <c r="IY28" s="84"/>
      <c r="IZ28" s="84"/>
      <c r="JA28" s="84"/>
      <c r="JB28" s="84"/>
      <c r="JC28" s="84"/>
      <c r="JD28" s="84"/>
      <c r="JE28" s="84"/>
      <c r="JF28" s="84"/>
      <c r="JG28" s="84"/>
      <c r="JH28" s="84"/>
      <c r="JI28" s="84"/>
      <c r="JJ28" s="84"/>
      <c r="JK28" s="84"/>
      <c r="JL28" s="84"/>
      <c r="JM28" s="84"/>
      <c r="JN28" s="84"/>
      <c r="JO28" s="84"/>
      <c r="JP28" s="84"/>
      <c r="JQ28" s="84"/>
      <c r="JR28" s="84"/>
      <c r="JS28" s="84"/>
      <c r="JT28" s="84"/>
      <c r="JU28" s="84"/>
      <c r="JV28" s="84"/>
      <c r="JW28" s="84"/>
    </row>
    <row r="29" spans="1:283" s="6" customFormat="1" ht="126" x14ac:dyDescent="0.25">
      <c r="A29" s="111">
        <f t="shared" si="0"/>
        <v>20</v>
      </c>
      <c r="B29" s="3">
        <v>2.16</v>
      </c>
      <c r="C29" s="4" t="s">
        <v>92</v>
      </c>
      <c r="D29" s="18" t="s">
        <v>115</v>
      </c>
      <c r="E29" s="5">
        <v>-1232</v>
      </c>
      <c r="F29" s="5">
        <v>0</v>
      </c>
      <c r="G29" s="42"/>
      <c r="H29" s="42"/>
      <c r="I29" s="42">
        <v>-1231</v>
      </c>
      <c r="J29" s="42">
        <v>0</v>
      </c>
      <c r="K29" s="135">
        <v>-1232</v>
      </c>
      <c r="L29" s="135"/>
      <c r="M29" s="126">
        <v>-1231.9728517160602</v>
      </c>
      <c r="N29" s="126">
        <v>763.1</v>
      </c>
      <c r="O29" s="126">
        <v>0</v>
      </c>
      <c r="P29" s="144"/>
      <c r="Q29" s="144"/>
      <c r="R29" s="170"/>
      <c r="S29" s="168"/>
      <c r="T29" s="168"/>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c r="IW29" s="84"/>
      <c r="IX29" s="84"/>
      <c r="IY29" s="84"/>
      <c r="IZ29" s="84"/>
      <c r="JA29" s="84"/>
      <c r="JB29" s="84"/>
      <c r="JC29" s="84"/>
      <c r="JD29" s="84"/>
      <c r="JE29" s="84"/>
      <c r="JF29" s="84"/>
      <c r="JG29" s="84"/>
      <c r="JH29" s="84"/>
      <c r="JI29" s="84"/>
      <c r="JJ29" s="84"/>
      <c r="JK29" s="84"/>
      <c r="JL29" s="84"/>
      <c r="JM29" s="84"/>
      <c r="JN29" s="84"/>
      <c r="JO29" s="84"/>
      <c r="JP29" s="84"/>
      <c r="JQ29" s="84"/>
      <c r="JR29" s="84"/>
      <c r="JS29" s="84"/>
      <c r="JT29" s="84"/>
      <c r="JU29" s="84"/>
      <c r="JV29" s="84"/>
      <c r="JW29" s="84"/>
    </row>
    <row r="30" spans="1:283" s="6" customFormat="1" ht="31.5" x14ac:dyDescent="0.25">
      <c r="A30" s="111">
        <f t="shared" si="0"/>
        <v>21</v>
      </c>
      <c r="B30" s="36">
        <v>2.17</v>
      </c>
      <c r="C30" s="35" t="s">
        <v>13</v>
      </c>
      <c r="D30" s="18" t="s">
        <v>38</v>
      </c>
      <c r="E30" s="42">
        <v>-735</v>
      </c>
      <c r="F30" s="5">
        <v>0</v>
      </c>
      <c r="G30" s="42"/>
      <c r="H30" s="42"/>
      <c r="I30" s="42">
        <v>-547</v>
      </c>
      <c r="J30" s="42">
        <v>0</v>
      </c>
      <c r="K30" s="135">
        <v>-1388</v>
      </c>
      <c r="L30" s="135"/>
      <c r="M30" s="126">
        <v>525.55602254138159</v>
      </c>
      <c r="N30" s="126">
        <v>-325.53623259042479</v>
      </c>
      <c r="O30" s="126">
        <v>0</v>
      </c>
      <c r="P30" s="144"/>
      <c r="Q30" s="144"/>
      <c r="R30" s="170"/>
      <c r="S30" s="168"/>
      <c r="T30" s="168"/>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c r="IW30" s="84"/>
      <c r="IX30" s="84"/>
      <c r="IY30" s="84"/>
      <c r="IZ30" s="84"/>
      <c r="JA30" s="84"/>
      <c r="JB30" s="84"/>
      <c r="JC30" s="84"/>
      <c r="JD30" s="84"/>
      <c r="JE30" s="84"/>
      <c r="JF30" s="84"/>
      <c r="JG30" s="84"/>
      <c r="JH30" s="84"/>
      <c r="JI30" s="84"/>
      <c r="JJ30" s="84"/>
      <c r="JK30" s="84"/>
      <c r="JL30" s="84"/>
      <c r="JM30" s="84"/>
      <c r="JN30" s="84"/>
      <c r="JO30" s="84"/>
      <c r="JP30" s="84"/>
      <c r="JQ30" s="84"/>
      <c r="JR30" s="84"/>
      <c r="JS30" s="84"/>
      <c r="JT30" s="84"/>
      <c r="JU30" s="84"/>
      <c r="JV30" s="84"/>
      <c r="JW30" s="84"/>
    </row>
    <row r="31" spans="1:283" s="54" customFormat="1" ht="78.75" x14ac:dyDescent="0.25">
      <c r="A31" s="111">
        <f t="shared" si="0"/>
        <v>22</v>
      </c>
      <c r="B31" s="36">
        <v>2.1800000000000002</v>
      </c>
      <c r="C31" s="35" t="s">
        <v>93</v>
      </c>
      <c r="D31" s="18" t="s">
        <v>116</v>
      </c>
      <c r="E31" s="42">
        <v>12425</v>
      </c>
      <c r="F31" s="42">
        <v>0</v>
      </c>
      <c r="G31" s="42"/>
      <c r="H31" s="42"/>
      <c r="I31" s="42">
        <v>12420</v>
      </c>
      <c r="J31" s="42">
        <v>0</v>
      </c>
      <c r="K31" s="135">
        <v>12425</v>
      </c>
      <c r="L31" s="135"/>
      <c r="M31" s="126">
        <v>12424.666579487353</v>
      </c>
      <c r="N31" s="126">
        <v>-7696</v>
      </c>
      <c r="O31" s="126">
        <v>0</v>
      </c>
      <c r="P31" s="144"/>
      <c r="Q31" s="144"/>
      <c r="R31" s="170"/>
      <c r="S31" s="168"/>
      <c r="T31" s="168"/>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c r="IW31" s="84"/>
      <c r="IX31" s="84"/>
      <c r="IY31" s="84"/>
      <c r="IZ31" s="84"/>
      <c r="JA31" s="84"/>
      <c r="JB31" s="84"/>
      <c r="JC31" s="84"/>
      <c r="JD31" s="84"/>
      <c r="JE31" s="84"/>
      <c r="JF31" s="84"/>
      <c r="JG31" s="84"/>
      <c r="JH31" s="84"/>
      <c r="JI31" s="84"/>
      <c r="JJ31" s="84"/>
      <c r="JK31" s="84"/>
      <c r="JL31" s="84"/>
      <c r="JM31" s="84"/>
      <c r="JN31" s="84"/>
      <c r="JO31" s="84"/>
      <c r="JP31" s="84"/>
      <c r="JQ31" s="84"/>
      <c r="JR31" s="84"/>
      <c r="JS31" s="84"/>
      <c r="JT31" s="84"/>
      <c r="JU31" s="84"/>
      <c r="JV31" s="84"/>
      <c r="JW31" s="84"/>
    </row>
    <row r="32" spans="1:283" s="168" customFormat="1" ht="31.5" x14ac:dyDescent="0.25">
      <c r="A32" s="169"/>
      <c r="B32" s="36">
        <v>2.19</v>
      </c>
      <c r="C32" s="35" t="s">
        <v>178</v>
      </c>
      <c r="D32" s="18" t="s">
        <v>181</v>
      </c>
      <c r="E32" s="143"/>
      <c r="F32" s="143"/>
      <c r="G32" s="143"/>
      <c r="H32" s="143"/>
      <c r="I32" s="143">
        <v>7001</v>
      </c>
      <c r="J32" s="143">
        <v>69691</v>
      </c>
      <c r="K32" s="143"/>
      <c r="L32" s="143"/>
      <c r="M32" s="126"/>
      <c r="N32" s="126"/>
      <c r="O32" s="126"/>
      <c r="R32" s="170"/>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c r="IW32" s="84"/>
      <c r="IX32" s="84"/>
      <c r="IY32" s="84"/>
      <c r="IZ32" s="84"/>
      <c r="JA32" s="84"/>
      <c r="JB32" s="84"/>
      <c r="JC32" s="84"/>
      <c r="JD32" s="84"/>
      <c r="JE32" s="84"/>
      <c r="JF32" s="84"/>
      <c r="JG32" s="84"/>
      <c r="JH32" s="84"/>
      <c r="JI32" s="84"/>
      <c r="JJ32" s="84"/>
      <c r="JK32" s="84"/>
      <c r="JL32" s="84"/>
      <c r="JM32" s="84"/>
      <c r="JN32" s="84"/>
      <c r="JO32" s="84"/>
      <c r="JP32" s="84"/>
      <c r="JQ32" s="84"/>
      <c r="JR32" s="84"/>
      <c r="JS32" s="84"/>
      <c r="JT32" s="84"/>
      <c r="JU32" s="84"/>
      <c r="JV32" s="84"/>
      <c r="JW32" s="84"/>
    </row>
    <row r="33" spans="1:283" s="6" customFormat="1" ht="126" x14ac:dyDescent="0.25">
      <c r="A33" s="111">
        <f>1+A31</f>
        <v>23</v>
      </c>
      <c r="B33" s="3">
        <v>3.01</v>
      </c>
      <c r="C33" s="112" t="s">
        <v>117</v>
      </c>
      <c r="D33" s="18" t="s">
        <v>118</v>
      </c>
      <c r="E33" s="5">
        <v>106</v>
      </c>
      <c r="F33" s="5">
        <v>0</v>
      </c>
      <c r="G33" s="42"/>
      <c r="H33" s="107"/>
      <c r="I33" s="42">
        <v>106</v>
      </c>
      <c r="J33" s="42">
        <v>0</v>
      </c>
      <c r="K33" s="135">
        <v>106</v>
      </c>
      <c r="L33" s="135"/>
      <c r="M33" s="126">
        <v>105.98744295001882</v>
      </c>
      <c r="N33" s="126">
        <v>-65.650000000000006</v>
      </c>
      <c r="O33" s="126">
        <v>0</v>
      </c>
      <c r="P33" s="144"/>
      <c r="Q33" s="144"/>
      <c r="R33" s="170"/>
      <c r="S33" s="168"/>
      <c r="T33" s="168"/>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c r="IV33" s="84"/>
      <c r="IW33" s="84"/>
      <c r="IX33" s="84"/>
      <c r="IY33" s="84"/>
      <c r="IZ33" s="84"/>
      <c r="JA33" s="84"/>
      <c r="JB33" s="84"/>
      <c r="JC33" s="84"/>
      <c r="JD33" s="84"/>
      <c r="JE33" s="84"/>
      <c r="JF33" s="84"/>
      <c r="JG33" s="84"/>
      <c r="JH33" s="84"/>
      <c r="JI33" s="84"/>
      <c r="JJ33" s="84"/>
      <c r="JK33" s="84"/>
      <c r="JL33" s="84"/>
      <c r="JM33" s="84"/>
      <c r="JN33" s="84"/>
      <c r="JO33" s="84"/>
      <c r="JP33" s="84"/>
      <c r="JQ33" s="84"/>
      <c r="JR33" s="84"/>
      <c r="JS33" s="84"/>
      <c r="JT33" s="84"/>
      <c r="JU33" s="84"/>
      <c r="JV33" s="84"/>
      <c r="JW33" s="84"/>
    </row>
    <row r="34" spans="1:283" s="6" customFormat="1" ht="63" x14ac:dyDescent="0.25">
      <c r="A34" s="111">
        <f t="shared" si="0"/>
        <v>24</v>
      </c>
      <c r="B34" s="3">
        <v>3.0199999999999996</v>
      </c>
      <c r="C34" s="4" t="s">
        <v>53</v>
      </c>
      <c r="D34" s="21" t="s">
        <v>119</v>
      </c>
      <c r="E34" s="5">
        <v>3005</v>
      </c>
      <c r="F34" s="42">
        <v>0</v>
      </c>
      <c r="G34" s="42"/>
      <c r="H34" s="42"/>
      <c r="I34" s="42">
        <v>3004</v>
      </c>
      <c r="J34" s="42">
        <v>0</v>
      </c>
      <c r="K34" s="135">
        <v>1503</v>
      </c>
      <c r="L34" s="135"/>
      <c r="M34" s="126">
        <v>1884.2069830629964</v>
      </c>
      <c r="N34" s="126">
        <v>-1167.1022999999998</v>
      </c>
      <c r="O34" s="126">
        <v>0</v>
      </c>
      <c r="P34" s="144"/>
      <c r="Q34" s="144"/>
      <c r="R34" s="170"/>
      <c r="S34" s="168"/>
      <c r="T34" s="168"/>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row>
    <row r="35" spans="1:283" s="6" customFormat="1" ht="93.75" customHeight="1" x14ac:dyDescent="0.25">
      <c r="A35" s="111">
        <f t="shared" si="0"/>
        <v>25</v>
      </c>
      <c r="B35" s="3">
        <v>3.0299999999999994</v>
      </c>
      <c r="C35" s="4" t="s">
        <v>54</v>
      </c>
      <c r="D35" s="21" t="s">
        <v>120</v>
      </c>
      <c r="E35" s="5">
        <v>-35</v>
      </c>
      <c r="F35" s="42">
        <v>0</v>
      </c>
      <c r="G35" s="42"/>
      <c r="H35" s="42"/>
      <c r="I35" s="42">
        <v>-35</v>
      </c>
      <c r="J35" s="42">
        <v>0</v>
      </c>
      <c r="K35" s="135">
        <v>-35</v>
      </c>
      <c r="L35" s="135"/>
      <c r="M35" s="126">
        <v>-34.62956056782793</v>
      </c>
      <c r="N35" s="126">
        <v>21.450000000000003</v>
      </c>
      <c r="O35" s="126">
        <v>0</v>
      </c>
      <c r="P35" s="144"/>
      <c r="Q35" s="144"/>
      <c r="R35" s="170"/>
      <c r="S35" s="168"/>
      <c r="T35" s="168"/>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c r="IW35" s="84"/>
      <c r="IX35" s="84"/>
      <c r="IY35" s="84"/>
      <c r="IZ35" s="84"/>
      <c r="JA35" s="84"/>
      <c r="JB35" s="84"/>
      <c r="JC35" s="84"/>
      <c r="JD35" s="84"/>
      <c r="JE35" s="84"/>
      <c r="JF35" s="84"/>
      <c r="JG35" s="84"/>
      <c r="JH35" s="84"/>
      <c r="JI35" s="84"/>
      <c r="JJ35" s="84"/>
      <c r="JK35" s="84"/>
      <c r="JL35" s="84"/>
      <c r="JM35" s="84"/>
      <c r="JN35" s="84"/>
      <c r="JO35" s="84"/>
      <c r="JP35" s="84"/>
      <c r="JQ35" s="84"/>
      <c r="JR35" s="84"/>
      <c r="JS35" s="84"/>
      <c r="JT35" s="84"/>
      <c r="JU35" s="84"/>
      <c r="JV35" s="84"/>
      <c r="JW35" s="84"/>
    </row>
    <row r="36" spans="1:283" s="6" customFormat="1" ht="39" customHeight="1" x14ac:dyDescent="0.25">
      <c r="A36" s="111">
        <f t="shared" si="0"/>
        <v>26</v>
      </c>
      <c r="B36" s="3">
        <v>3.0399999999999991</v>
      </c>
      <c r="C36" s="4" t="s">
        <v>55</v>
      </c>
      <c r="D36" s="21" t="s">
        <v>39</v>
      </c>
      <c r="E36" s="5">
        <v>-378</v>
      </c>
      <c r="F36" s="42">
        <v>0</v>
      </c>
      <c r="G36" s="42"/>
      <c r="H36" s="42"/>
      <c r="I36" s="42">
        <v>-378</v>
      </c>
      <c r="J36" s="42">
        <v>0</v>
      </c>
      <c r="K36" s="135">
        <v>-378</v>
      </c>
      <c r="L36" s="135"/>
      <c r="M36" s="126">
        <v>-377.77702437630467</v>
      </c>
      <c r="N36" s="126">
        <v>234</v>
      </c>
      <c r="O36" s="126">
        <v>0</v>
      </c>
      <c r="P36" s="144"/>
      <c r="Q36" s="144"/>
      <c r="R36" s="170"/>
      <c r="S36" s="168"/>
      <c r="T36" s="168"/>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84"/>
      <c r="JS36" s="84"/>
      <c r="JT36" s="84"/>
      <c r="JU36" s="84"/>
      <c r="JV36" s="84"/>
      <c r="JW36" s="84"/>
    </row>
    <row r="37" spans="1:283" s="54" customFormat="1" ht="78.75" x14ac:dyDescent="0.25">
      <c r="A37" s="111">
        <f t="shared" si="0"/>
        <v>27</v>
      </c>
      <c r="B37" s="36">
        <v>3.05</v>
      </c>
      <c r="C37" s="35" t="s">
        <v>94</v>
      </c>
      <c r="D37" s="50" t="s">
        <v>121</v>
      </c>
      <c r="E37" s="42">
        <v>125</v>
      </c>
      <c r="F37" s="42">
        <v>0</v>
      </c>
      <c r="G37" s="42"/>
      <c r="H37" s="42"/>
      <c r="I37" s="42">
        <v>0</v>
      </c>
      <c r="J37" s="42">
        <v>0</v>
      </c>
      <c r="K37" s="135">
        <v>125</v>
      </c>
      <c r="L37" s="135"/>
      <c r="M37" s="126">
        <v>124.87629416883404</v>
      </c>
      <c r="N37" s="126">
        <v>-77.349999999999994</v>
      </c>
      <c r="O37" s="126">
        <v>0</v>
      </c>
      <c r="P37" s="144"/>
      <c r="Q37" s="144"/>
      <c r="R37" s="170"/>
      <c r="S37" s="168"/>
      <c r="T37" s="168"/>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84"/>
      <c r="JS37" s="84"/>
      <c r="JT37" s="84"/>
      <c r="JU37" s="84"/>
      <c r="JV37" s="84"/>
      <c r="JW37" s="84"/>
    </row>
    <row r="38" spans="1:283" s="6" customFormat="1" ht="94.5" customHeight="1" x14ac:dyDescent="0.25">
      <c r="A38" s="111">
        <f t="shared" si="0"/>
        <v>28</v>
      </c>
      <c r="B38" s="3">
        <v>3.06</v>
      </c>
      <c r="C38" s="4" t="s">
        <v>63</v>
      </c>
      <c r="D38" s="18" t="s">
        <v>158</v>
      </c>
      <c r="E38" s="5">
        <v>2579</v>
      </c>
      <c r="F38" s="42">
        <v>0</v>
      </c>
      <c r="G38" s="42"/>
      <c r="H38" s="42"/>
      <c r="I38" s="42">
        <v>1346</v>
      </c>
      <c r="J38" s="42">
        <v>0</v>
      </c>
      <c r="K38" s="135">
        <v>1290</v>
      </c>
      <c r="L38" s="135"/>
      <c r="M38" s="126">
        <v>2579.377571991547</v>
      </c>
      <c r="N38" s="126">
        <v>-1597.7</v>
      </c>
      <c r="O38" s="126">
        <v>0</v>
      </c>
      <c r="P38" s="144"/>
      <c r="Q38" s="144"/>
      <c r="R38" s="170"/>
      <c r="S38" s="168"/>
      <c r="T38" s="168"/>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c r="IW38" s="84"/>
      <c r="IX38" s="84"/>
      <c r="IY38" s="84"/>
      <c r="IZ38" s="84"/>
      <c r="JA38" s="84"/>
      <c r="JB38" s="84"/>
      <c r="JC38" s="84"/>
      <c r="JD38" s="84"/>
      <c r="JE38" s="84"/>
      <c r="JF38" s="84"/>
      <c r="JG38" s="84"/>
      <c r="JH38" s="84"/>
      <c r="JI38" s="84"/>
      <c r="JJ38" s="84"/>
      <c r="JK38" s="84"/>
      <c r="JL38" s="84"/>
      <c r="JM38" s="84"/>
      <c r="JN38" s="84"/>
      <c r="JO38" s="84"/>
      <c r="JP38" s="84"/>
      <c r="JQ38" s="84"/>
      <c r="JR38" s="84"/>
      <c r="JS38" s="84"/>
      <c r="JT38" s="84"/>
      <c r="JU38" s="84"/>
      <c r="JV38" s="84"/>
      <c r="JW38" s="84"/>
    </row>
    <row r="39" spans="1:283" s="54" customFormat="1" ht="63" x14ac:dyDescent="0.25">
      <c r="A39" s="111">
        <f t="shared" si="0"/>
        <v>29</v>
      </c>
      <c r="B39" s="36">
        <v>3.07</v>
      </c>
      <c r="C39" s="35" t="s">
        <v>95</v>
      </c>
      <c r="D39" s="18" t="s">
        <v>122</v>
      </c>
      <c r="E39" s="42">
        <v>728</v>
      </c>
      <c r="F39" s="42">
        <v>0</v>
      </c>
      <c r="G39" s="42"/>
      <c r="H39" s="42"/>
      <c r="I39" s="42">
        <v>728</v>
      </c>
      <c r="J39" s="42">
        <v>0</v>
      </c>
      <c r="K39" s="135">
        <v>728</v>
      </c>
      <c r="L39" s="135"/>
      <c r="M39" s="126">
        <v>728.27015254765399</v>
      </c>
      <c r="N39" s="126">
        <v>-451.1</v>
      </c>
      <c r="O39" s="126">
        <v>0</v>
      </c>
      <c r="P39" s="144"/>
      <c r="Q39" s="144"/>
      <c r="R39" s="170"/>
      <c r="S39" s="168"/>
      <c r="T39" s="168"/>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c r="IW39" s="84"/>
      <c r="IX39" s="84"/>
      <c r="IY39" s="84"/>
      <c r="IZ39" s="84"/>
      <c r="JA39" s="84"/>
      <c r="JB39" s="84"/>
      <c r="JC39" s="84"/>
      <c r="JD39" s="84"/>
      <c r="JE39" s="84"/>
      <c r="JF39" s="84"/>
      <c r="JG39" s="84"/>
      <c r="JH39" s="84"/>
      <c r="JI39" s="84"/>
      <c r="JJ39" s="84"/>
      <c r="JK39" s="84"/>
      <c r="JL39" s="84"/>
      <c r="JM39" s="84"/>
      <c r="JN39" s="84"/>
      <c r="JO39" s="84"/>
      <c r="JP39" s="84"/>
      <c r="JQ39" s="84"/>
      <c r="JR39" s="84"/>
      <c r="JS39" s="84"/>
      <c r="JT39" s="84"/>
      <c r="JU39" s="84"/>
      <c r="JV39" s="84"/>
      <c r="JW39" s="84"/>
    </row>
    <row r="40" spans="1:283" s="6" customFormat="1" ht="110.25" x14ac:dyDescent="0.25">
      <c r="A40" s="111">
        <f t="shared" si="0"/>
        <v>30</v>
      </c>
      <c r="B40" s="3">
        <v>3.08</v>
      </c>
      <c r="C40" s="4" t="s">
        <v>56</v>
      </c>
      <c r="D40" s="2" t="s">
        <v>123</v>
      </c>
      <c r="E40" s="5">
        <v>5305</v>
      </c>
      <c r="F40" s="5">
        <v>0</v>
      </c>
      <c r="G40" s="42"/>
      <c r="H40" s="42"/>
      <c r="I40" s="42">
        <v>5310</v>
      </c>
      <c r="J40" s="42">
        <v>0</v>
      </c>
      <c r="K40" s="135">
        <v>5305</v>
      </c>
      <c r="L40" s="135"/>
      <c r="M40" s="126">
        <v>5304.6190506172779</v>
      </c>
      <c r="N40" s="126">
        <v>-3285.75</v>
      </c>
      <c r="O40" s="126">
        <v>0</v>
      </c>
      <c r="P40" s="144"/>
      <c r="Q40" s="144"/>
      <c r="R40" s="170"/>
      <c r="S40" s="168"/>
      <c r="T40" s="168"/>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c r="IV40" s="84"/>
      <c r="IW40" s="84"/>
      <c r="IX40" s="84"/>
      <c r="IY40" s="84"/>
      <c r="IZ40" s="84"/>
      <c r="JA40" s="84"/>
      <c r="JB40" s="84"/>
      <c r="JC40" s="84"/>
      <c r="JD40" s="84"/>
      <c r="JE40" s="84"/>
      <c r="JF40" s="84"/>
      <c r="JG40" s="84"/>
      <c r="JH40" s="84"/>
      <c r="JI40" s="84"/>
      <c r="JJ40" s="84"/>
      <c r="JK40" s="84"/>
      <c r="JL40" s="84"/>
      <c r="JM40" s="84"/>
      <c r="JN40" s="84"/>
      <c r="JO40" s="84"/>
      <c r="JP40" s="84"/>
      <c r="JQ40" s="84"/>
      <c r="JR40" s="84"/>
      <c r="JS40" s="84"/>
      <c r="JT40" s="84"/>
      <c r="JU40" s="84"/>
      <c r="JV40" s="84"/>
      <c r="JW40" s="84"/>
    </row>
    <row r="41" spans="1:283" s="54" customFormat="1" ht="63" x14ac:dyDescent="0.25">
      <c r="A41" s="111">
        <f t="shared" si="0"/>
        <v>31</v>
      </c>
      <c r="B41" s="36">
        <v>3.09</v>
      </c>
      <c r="C41" s="112" t="s">
        <v>96</v>
      </c>
      <c r="D41" s="51" t="s">
        <v>124</v>
      </c>
      <c r="E41" s="42">
        <v>-2307</v>
      </c>
      <c r="F41" s="42">
        <v>-5346</v>
      </c>
      <c r="G41" s="42"/>
      <c r="H41" s="42"/>
      <c r="I41" s="42">
        <v>-2258</v>
      </c>
      <c r="J41" s="42">
        <v>-5346</v>
      </c>
      <c r="K41" s="135">
        <v>-2261</v>
      </c>
      <c r="L41" s="135">
        <v>-5346</v>
      </c>
      <c r="M41" s="126">
        <v>-2246.3949416625096</v>
      </c>
      <c r="N41" s="126">
        <v>1012.9494300000001</v>
      </c>
      <c r="O41" s="126">
        <v>-5346</v>
      </c>
      <c r="P41" s="144"/>
      <c r="Q41" s="144"/>
      <c r="R41" s="170"/>
      <c r="S41" s="168"/>
      <c r="T41" s="168"/>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c r="IW41" s="84"/>
      <c r="IX41" s="84"/>
      <c r="IY41" s="84"/>
      <c r="IZ41" s="84"/>
      <c r="JA41" s="84"/>
      <c r="JB41" s="84"/>
      <c r="JC41" s="84"/>
      <c r="JD41" s="84"/>
      <c r="JE41" s="84"/>
      <c r="JF41" s="84"/>
      <c r="JG41" s="84"/>
      <c r="JH41" s="84"/>
      <c r="JI41" s="84"/>
      <c r="JJ41" s="84"/>
      <c r="JK41" s="84"/>
      <c r="JL41" s="84"/>
      <c r="JM41" s="84"/>
      <c r="JN41" s="84"/>
      <c r="JO41" s="84"/>
      <c r="JP41" s="84"/>
      <c r="JQ41" s="84"/>
      <c r="JR41" s="84"/>
      <c r="JS41" s="84"/>
      <c r="JT41" s="84"/>
      <c r="JU41" s="84"/>
      <c r="JV41" s="84"/>
      <c r="JW41" s="84"/>
    </row>
    <row r="42" spans="1:283" s="54" customFormat="1" ht="94.5" x14ac:dyDescent="0.25">
      <c r="A42" s="111">
        <f t="shared" si="0"/>
        <v>32</v>
      </c>
      <c r="B42" s="36">
        <v>3.1</v>
      </c>
      <c r="C42" s="108" t="s">
        <v>97</v>
      </c>
      <c r="D42" s="18" t="s">
        <v>125</v>
      </c>
      <c r="E42" s="42">
        <v>7199</v>
      </c>
      <c r="F42" s="42">
        <v>34911</v>
      </c>
      <c r="G42" s="42"/>
      <c r="H42" s="42"/>
      <c r="I42" s="42">
        <v>1781</v>
      </c>
      <c r="J42" s="42">
        <v>8700</v>
      </c>
      <c r="K42" s="135">
        <v>6902</v>
      </c>
      <c r="L42" s="135">
        <v>34911</v>
      </c>
      <c r="M42" s="126">
        <v>205.33840274674611</v>
      </c>
      <c r="N42" s="126">
        <v>266.83099500000003</v>
      </c>
      <c r="O42" s="126">
        <v>5565.2580658272636</v>
      </c>
      <c r="P42" s="144"/>
      <c r="Q42" s="144"/>
      <c r="R42" s="170"/>
      <c r="S42" s="168"/>
      <c r="T42" s="168"/>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c r="EO42" s="84"/>
      <c r="EP42" s="84"/>
      <c r="EQ42" s="84"/>
      <c r="ER42" s="84"/>
      <c r="ES42" s="84"/>
      <c r="ET42" s="84"/>
      <c r="EU42" s="84"/>
      <c r="EV42" s="84"/>
      <c r="EW42" s="84"/>
      <c r="EX42" s="84"/>
      <c r="EY42" s="84"/>
      <c r="EZ42" s="84"/>
      <c r="FA42" s="84"/>
      <c r="FB42" s="84"/>
      <c r="FC42" s="84"/>
      <c r="FD42" s="84"/>
      <c r="FE42" s="84"/>
      <c r="FF42" s="84"/>
      <c r="FG42" s="84"/>
      <c r="FH42" s="84"/>
      <c r="FI42" s="84"/>
      <c r="FJ42" s="84"/>
      <c r="FK42" s="84"/>
      <c r="FL42" s="84"/>
      <c r="FM42" s="84"/>
      <c r="FN42" s="84"/>
      <c r="FO42" s="84"/>
      <c r="FP42" s="84"/>
      <c r="FQ42" s="84"/>
      <c r="FR42" s="84"/>
      <c r="FS42" s="84"/>
      <c r="FT42" s="84"/>
      <c r="FU42" s="84"/>
      <c r="FV42" s="84"/>
      <c r="FW42" s="84"/>
      <c r="FX42" s="84"/>
      <c r="FY42" s="84"/>
      <c r="FZ42" s="84"/>
      <c r="GA42" s="84"/>
      <c r="GB42" s="84"/>
      <c r="GC42" s="84"/>
      <c r="GD42" s="84"/>
      <c r="GE42" s="84"/>
      <c r="GF42" s="84"/>
      <c r="GG42" s="84"/>
      <c r="GH42" s="84"/>
      <c r="GI42" s="84"/>
      <c r="GJ42" s="84"/>
      <c r="GK42" s="84"/>
      <c r="GL42" s="84"/>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Q42" s="84"/>
      <c r="HR42" s="84"/>
      <c r="HS42" s="84"/>
      <c r="HT42" s="84"/>
      <c r="HU42" s="84"/>
      <c r="HV42" s="84"/>
      <c r="HW42" s="84"/>
      <c r="HX42" s="84"/>
      <c r="HY42" s="84"/>
      <c r="HZ42" s="84"/>
      <c r="IA42" s="84"/>
      <c r="IB42" s="84"/>
      <c r="IC42" s="84"/>
      <c r="ID42" s="84"/>
      <c r="IE42" s="84"/>
      <c r="IF42" s="84"/>
      <c r="IG42" s="84"/>
      <c r="IH42" s="84"/>
      <c r="II42" s="84"/>
      <c r="IJ42" s="84"/>
      <c r="IK42" s="84"/>
      <c r="IL42" s="84"/>
      <c r="IM42" s="84"/>
      <c r="IN42" s="84"/>
      <c r="IO42" s="84"/>
      <c r="IP42" s="84"/>
      <c r="IQ42" s="84"/>
      <c r="IR42" s="84"/>
      <c r="IS42" s="84"/>
      <c r="IT42" s="84"/>
      <c r="IU42" s="84"/>
      <c r="IV42" s="84"/>
      <c r="IW42" s="84"/>
      <c r="IX42" s="84"/>
      <c r="IY42" s="84"/>
      <c r="IZ42" s="84"/>
      <c r="JA42" s="84"/>
      <c r="JB42" s="84"/>
      <c r="JC42" s="84"/>
      <c r="JD42" s="84"/>
      <c r="JE42" s="84"/>
      <c r="JF42" s="84"/>
      <c r="JG42" s="84"/>
      <c r="JH42" s="84"/>
      <c r="JI42" s="84"/>
      <c r="JJ42" s="84"/>
      <c r="JK42" s="84"/>
      <c r="JL42" s="84"/>
      <c r="JM42" s="84"/>
      <c r="JN42" s="84"/>
      <c r="JO42" s="84"/>
      <c r="JP42" s="84"/>
      <c r="JQ42" s="84"/>
      <c r="JR42" s="84"/>
      <c r="JS42" s="84"/>
      <c r="JT42" s="84"/>
      <c r="JU42" s="84"/>
      <c r="JV42" s="84"/>
      <c r="JW42" s="84"/>
    </row>
    <row r="43" spans="1:283" s="6" customFormat="1" ht="63" x14ac:dyDescent="0.25">
      <c r="A43" s="111">
        <f t="shared" si="0"/>
        <v>33</v>
      </c>
      <c r="B43" s="3">
        <v>3.11</v>
      </c>
      <c r="C43" s="4" t="s">
        <v>57</v>
      </c>
      <c r="D43" s="2" t="s">
        <v>126</v>
      </c>
      <c r="E43" s="5">
        <v>-1036</v>
      </c>
      <c r="F43" s="5">
        <v>0</v>
      </c>
      <c r="G43" s="42"/>
      <c r="H43" s="42"/>
      <c r="I43" s="42">
        <v>0</v>
      </c>
      <c r="J43" s="42">
        <v>0</v>
      </c>
      <c r="K43" s="135">
        <v>-1036</v>
      </c>
      <c r="L43" s="135"/>
      <c r="M43" s="126">
        <v>-1035.7386751650351</v>
      </c>
      <c r="N43" s="126">
        <v>641.54999999999995</v>
      </c>
      <c r="O43" s="126">
        <v>0</v>
      </c>
      <c r="P43" s="144"/>
      <c r="Q43" s="144"/>
      <c r="R43" s="170"/>
      <c r="S43" s="168"/>
      <c r="T43" s="168"/>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c r="EU43" s="84"/>
      <c r="EV43" s="84"/>
      <c r="EW43" s="84"/>
      <c r="EX43" s="84"/>
      <c r="EY43" s="84"/>
      <c r="EZ43" s="84"/>
      <c r="FA43" s="84"/>
      <c r="FB43" s="84"/>
      <c r="FC43" s="84"/>
      <c r="FD43" s="84"/>
      <c r="FE43" s="84"/>
      <c r="FF43" s="84"/>
      <c r="FG43" s="84"/>
      <c r="FH43" s="84"/>
      <c r="FI43" s="84"/>
      <c r="FJ43" s="84"/>
      <c r="FK43" s="84"/>
      <c r="FL43" s="84"/>
      <c r="FM43" s="84"/>
      <c r="FN43" s="84"/>
      <c r="FO43" s="84"/>
      <c r="FP43" s="84"/>
      <c r="FQ43" s="84"/>
      <c r="FR43" s="84"/>
      <c r="FS43" s="84"/>
      <c r="FT43" s="84"/>
      <c r="FU43" s="84"/>
      <c r="FV43" s="84"/>
      <c r="FW43" s="84"/>
      <c r="FX43" s="84"/>
      <c r="FY43" s="84"/>
      <c r="FZ43" s="84"/>
      <c r="GA43" s="84"/>
      <c r="GB43" s="84"/>
      <c r="GC43" s="84"/>
      <c r="GD43" s="84"/>
      <c r="GE43" s="84"/>
      <c r="GF43" s="84"/>
      <c r="GG43" s="84"/>
      <c r="GH43" s="84"/>
      <c r="GI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4"/>
      <c r="IG43" s="84"/>
      <c r="IH43" s="84"/>
      <c r="II43" s="84"/>
      <c r="IJ43" s="84"/>
      <c r="IK43" s="84"/>
      <c r="IL43" s="84"/>
      <c r="IM43" s="84"/>
      <c r="IN43" s="84"/>
      <c r="IO43" s="84"/>
      <c r="IP43" s="84"/>
      <c r="IQ43" s="84"/>
      <c r="IR43" s="84"/>
      <c r="IS43" s="84"/>
      <c r="IT43" s="84"/>
      <c r="IU43" s="84"/>
      <c r="IV43" s="84"/>
      <c r="IW43" s="84"/>
      <c r="IX43" s="84"/>
      <c r="IY43" s="84"/>
      <c r="IZ43" s="84"/>
      <c r="JA43" s="84"/>
      <c r="JB43" s="84"/>
      <c r="JC43" s="84"/>
      <c r="JD43" s="84"/>
      <c r="JE43" s="84"/>
      <c r="JF43" s="84"/>
      <c r="JG43" s="84"/>
      <c r="JH43" s="84"/>
      <c r="JI43" s="84"/>
      <c r="JJ43" s="84"/>
      <c r="JK43" s="84"/>
      <c r="JL43" s="84"/>
      <c r="JM43" s="84"/>
      <c r="JN43" s="84"/>
      <c r="JO43" s="84"/>
      <c r="JP43" s="84"/>
      <c r="JQ43" s="84"/>
      <c r="JR43" s="84"/>
      <c r="JS43" s="84"/>
      <c r="JT43" s="84"/>
      <c r="JU43" s="84"/>
      <c r="JV43" s="84"/>
      <c r="JW43" s="84"/>
    </row>
    <row r="44" spans="1:283" s="54" customFormat="1" ht="78.75" x14ac:dyDescent="0.25">
      <c r="A44" s="111">
        <f t="shared" si="0"/>
        <v>34</v>
      </c>
      <c r="B44" s="36">
        <v>3.12</v>
      </c>
      <c r="C44" s="35" t="s">
        <v>98</v>
      </c>
      <c r="D44" s="51" t="s">
        <v>127</v>
      </c>
      <c r="E44" s="42">
        <v>394</v>
      </c>
      <c r="F44" s="42">
        <v>0</v>
      </c>
      <c r="G44" s="42"/>
      <c r="H44" s="42"/>
      <c r="I44" s="42">
        <v>0</v>
      </c>
      <c r="J44" s="42">
        <v>0</v>
      </c>
      <c r="K44" s="135">
        <v>0</v>
      </c>
      <c r="L44" s="135"/>
      <c r="M44" s="126">
        <v>0</v>
      </c>
      <c r="N44" s="126">
        <v>0</v>
      </c>
      <c r="O44" s="126">
        <v>0</v>
      </c>
      <c r="Q44" s="144"/>
      <c r="R44" s="170"/>
      <c r="S44" s="168"/>
      <c r="T44" s="168"/>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c r="IT44" s="84"/>
      <c r="IU44" s="84"/>
      <c r="IV44" s="84"/>
      <c r="IW44" s="84"/>
      <c r="IX44" s="84"/>
      <c r="IY44" s="84"/>
      <c r="IZ44" s="84"/>
      <c r="JA44" s="84"/>
      <c r="JB44" s="84"/>
      <c r="JC44" s="84"/>
      <c r="JD44" s="84"/>
      <c r="JE44" s="84"/>
      <c r="JF44" s="84"/>
      <c r="JG44" s="84"/>
      <c r="JH44" s="84"/>
      <c r="JI44" s="84"/>
      <c r="JJ44" s="84"/>
      <c r="JK44" s="84"/>
      <c r="JL44" s="84"/>
      <c r="JM44" s="84"/>
      <c r="JN44" s="84"/>
      <c r="JO44" s="84"/>
      <c r="JP44" s="84"/>
      <c r="JQ44" s="84"/>
      <c r="JR44" s="84"/>
      <c r="JS44" s="84"/>
      <c r="JT44" s="84"/>
      <c r="JU44" s="84"/>
      <c r="JV44" s="84"/>
      <c r="JW44" s="84"/>
    </row>
    <row r="45" spans="1:283" s="6" customFormat="1" ht="126" x14ac:dyDescent="0.25">
      <c r="A45" s="111">
        <f t="shared" si="0"/>
        <v>35</v>
      </c>
      <c r="B45" s="3">
        <v>3.13</v>
      </c>
      <c r="C45" s="4" t="s">
        <v>62</v>
      </c>
      <c r="D45" s="18" t="s">
        <v>128</v>
      </c>
      <c r="E45" s="5">
        <v>364</v>
      </c>
      <c r="F45" s="5">
        <v>0</v>
      </c>
      <c r="G45" s="42"/>
      <c r="H45" s="42"/>
      <c r="I45" s="42">
        <v>364</v>
      </c>
      <c r="J45" s="42">
        <v>0</v>
      </c>
      <c r="K45" s="135">
        <v>364</v>
      </c>
      <c r="L45" s="135"/>
      <c r="M45" s="126">
        <v>364.135076273827</v>
      </c>
      <c r="N45" s="126">
        <v>-225.55</v>
      </c>
      <c r="O45" s="126">
        <v>0</v>
      </c>
      <c r="P45" s="54"/>
      <c r="Q45" s="144"/>
      <c r="R45" s="170"/>
      <c r="S45" s="168"/>
      <c r="T45" s="168"/>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4"/>
      <c r="FI45" s="84"/>
      <c r="FJ45" s="84"/>
      <c r="FK45" s="84"/>
      <c r="FL45" s="84"/>
      <c r="FM45" s="84"/>
      <c r="FN45" s="84"/>
      <c r="FO45" s="84"/>
      <c r="FP45" s="84"/>
      <c r="FQ45" s="84"/>
      <c r="FR45" s="84"/>
      <c r="FS45" s="84"/>
      <c r="FT45" s="84"/>
      <c r="FU45" s="84"/>
      <c r="FV45" s="84"/>
      <c r="FW45" s="84"/>
      <c r="FX45" s="84"/>
      <c r="FY45" s="84"/>
      <c r="FZ45" s="84"/>
      <c r="GA45" s="84"/>
      <c r="GB45" s="84"/>
      <c r="GC45" s="84"/>
      <c r="GD45" s="84"/>
      <c r="GE45" s="84"/>
      <c r="GF45" s="84"/>
      <c r="GG45" s="84"/>
      <c r="GH45" s="84"/>
      <c r="GI45" s="84"/>
      <c r="GJ45" s="84"/>
      <c r="GK45" s="84"/>
      <c r="GL45" s="84"/>
      <c r="GM45" s="84"/>
      <c r="GN45" s="84"/>
      <c r="GO45" s="84"/>
      <c r="GP45" s="84"/>
      <c r="GQ45" s="84"/>
      <c r="GR45" s="84"/>
      <c r="GS45" s="84"/>
      <c r="GT45" s="84"/>
      <c r="GU45" s="84"/>
      <c r="GV45" s="84"/>
      <c r="GW45" s="84"/>
      <c r="GX45" s="84"/>
      <c r="GY45" s="84"/>
      <c r="GZ45" s="84"/>
      <c r="HA45" s="84"/>
      <c r="HB45" s="84"/>
      <c r="HC45" s="84"/>
      <c r="HD45" s="84"/>
      <c r="HE45" s="84"/>
      <c r="HF45" s="84"/>
      <c r="HG45" s="84"/>
      <c r="HH45" s="84"/>
      <c r="HI45" s="84"/>
      <c r="HJ45" s="84"/>
      <c r="HK45" s="84"/>
      <c r="HL45" s="84"/>
      <c r="HM45" s="84"/>
      <c r="HN45" s="84"/>
      <c r="HO45" s="84"/>
      <c r="HP45" s="84"/>
      <c r="HQ45" s="84"/>
      <c r="HR45" s="84"/>
      <c r="HS45" s="84"/>
      <c r="HT45" s="84"/>
      <c r="HU45" s="84"/>
      <c r="HV45" s="84"/>
      <c r="HW45" s="84"/>
      <c r="HX45" s="84"/>
      <c r="HY45" s="84"/>
      <c r="HZ45" s="84"/>
      <c r="IA45" s="84"/>
      <c r="IB45" s="84"/>
      <c r="IC45" s="84"/>
      <c r="ID45" s="84"/>
      <c r="IE45" s="84"/>
      <c r="IF45" s="84"/>
      <c r="IG45" s="84"/>
      <c r="IH45" s="84"/>
      <c r="II45" s="84"/>
      <c r="IJ45" s="84"/>
      <c r="IK45" s="84"/>
      <c r="IL45" s="84"/>
      <c r="IM45" s="84"/>
      <c r="IN45" s="84"/>
      <c r="IO45" s="84"/>
      <c r="IP45" s="84"/>
      <c r="IQ45" s="84"/>
      <c r="IR45" s="84"/>
      <c r="IS45" s="84"/>
      <c r="IT45" s="84"/>
      <c r="IU45" s="84"/>
      <c r="IV45" s="84"/>
      <c r="IW45" s="84"/>
      <c r="IX45" s="84"/>
      <c r="IY45" s="84"/>
      <c r="IZ45" s="84"/>
      <c r="JA45" s="84"/>
      <c r="JB45" s="84"/>
      <c r="JC45" s="84"/>
      <c r="JD45" s="84"/>
      <c r="JE45" s="84"/>
      <c r="JF45" s="84"/>
      <c r="JG45" s="84"/>
      <c r="JH45" s="84"/>
      <c r="JI45" s="84"/>
      <c r="JJ45" s="84"/>
      <c r="JK45" s="84"/>
      <c r="JL45" s="84"/>
      <c r="JM45" s="84"/>
      <c r="JN45" s="84"/>
      <c r="JO45" s="84"/>
      <c r="JP45" s="84"/>
      <c r="JQ45" s="84"/>
      <c r="JR45" s="84"/>
      <c r="JS45" s="84"/>
      <c r="JT45" s="84"/>
      <c r="JU45" s="84"/>
      <c r="JV45" s="84"/>
      <c r="JW45" s="84"/>
    </row>
    <row r="46" spans="1:283" s="54" customFormat="1" ht="31.5" x14ac:dyDescent="0.25">
      <c r="A46" s="115">
        <f t="shared" si="0"/>
        <v>36</v>
      </c>
      <c r="B46" s="55">
        <v>3.14</v>
      </c>
      <c r="C46" s="56" t="s">
        <v>99</v>
      </c>
      <c r="D46" s="18" t="s">
        <v>129</v>
      </c>
      <c r="E46" s="57">
        <v>558</v>
      </c>
      <c r="F46" s="42">
        <v>0</v>
      </c>
      <c r="G46" s="42"/>
      <c r="H46" s="42"/>
      <c r="I46" s="42">
        <v>558</v>
      </c>
      <c r="J46" s="42">
        <v>0</v>
      </c>
      <c r="K46" s="135">
        <v>558</v>
      </c>
      <c r="L46" s="135"/>
      <c r="M46" s="126">
        <v>558.27049157831686</v>
      </c>
      <c r="N46" s="126">
        <v>-345.8</v>
      </c>
      <c r="O46" s="126">
        <v>0</v>
      </c>
      <c r="Q46" s="144"/>
      <c r="R46" s="170"/>
      <c r="S46" s="168"/>
      <c r="T46" s="168"/>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84"/>
      <c r="FG46" s="84"/>
      <c r="FH46" s="84"/>
      <c r="FI46" s="84"/>
      <c r="FJ46" s="84"/>
      <c r="FK46" s="84"/>
      <c r="FL46" s="84"/>
      <c r="FM46" s="84"/>
      <c r="FN46" s="84"/>
      <c r="FO46" s="84"/>
      <c r="FP46" s="84"/>
      <c r="FQ46" s="84"/>
      <c r="FR46" s="84"/>
      <c r="FS46" s="84"/>
      <c r="FT46" s="84"/>
      <c r="FU46" s="84"/>
      <c r="FV46" s="84"/>
      <c r="FW46" s="84"/>
      <c r="FX46" s="84"/>
      <c r="FY46" s="84"/>
      <c r="FZ46" s="84"/>
      <c r="GA46" s="84"/>
      <c r="GB46" s="84"/>
      <c r="GC46" s="84"/>
      <c r="GD46" s="84"/>
      <c r="GE46" s="84"/>
      <c r="GF46" s="84"/>
      <c r="GG46" s="84"/>
      <c r="GH46" s="84"/>
      <c r="GI46" s="84"/>
      <c r="GJ46" s="84"/>
      <c r="GK46" s="84"/>
      <c r="GL46" s="84"/>
      <c r="GM46" s="84"/>
      <c r="GN46" s="84"/>
      <c r="GO46" s="84"/>
      <c r="GP46" s="84"/>
      <c r="GQ46" s="84"/>
      <c r="GR46" s="84"/>
      <c r="GS46" s="84"/>
      <c r="GT46" s="84"/>
      <c r="GU46" s="84"/>
      <c r="GV46" s="84"/>
      <c r="GW46" s="84"/>
      <c r="GX46" s="84"/>
      <c r="GY46" s="84"/>
      <c r="GZ46" s="84"/>
      <c r="HA46" s="84"/>
      <c r="HB46" s="84"/>
      <c r="HC46" s="84"/>
      <c r="HD46" s="84"/>
      <c r="HE46" s="84"/>
      <c r="HF46" s="84"/>
      <c r="HG46" s="84"/>
      <c r="HH46" s="84"/>
      <c r="HI46" s="84"/>
      <c r="HJ46" s="84"/>
      <c r="HK46" s="84"/>
      <c r="HL46" s="84"/>
      <c r="HM46" s="84"/>
      <c r="HN46" s="84"/>
      <c r="HO46" s="84"/>
      <c r="HP46" s="84"/>
      <c r="HQ46" s="84"/>
      <c r="HR46" s="84"/>
      <c r="HS46" s="84"/>
      <c r="HT46" s="84"/>
      <c r="HU46" s="84"/>
      <c r="HV46" s="84"/>
      <c r="HW46" s="84"/>
      <c r="HX46" s="84"/>
      <c r="HY46" s="84"/>
      <c r="HZ46" s="84"/>
      <c r="IA46" s="84"/>
      <c r="IB46" s="84"/>
      <c r="IC46" s="84"/>
      <c r="ID46" s="84"/>
      <c r="IE46" s="84"/>
      <c r="IF46" s="84"/>
      <c r="IG46" s="84"/>
      <c r="IH46" s="84"/>
      <c r="II46" s="84"/>
      <c r="IJ46" s="84"/>
      <c r="IK46" s="84"/>
      <c r="IL46" s="84"/>
      <c r="IM46" s="84"/>
      <c r="IN46" s="84"/>
      <c r="IO46" s="84"/>
      <c r="IP46" s="84"/>
      <c r="IQ46" s="84"/>
      <c r="IR46" s="84"/>
      <c r="IS46" s="84"/>
      <c r="IT46" s="84"/>
      <c r="IU46" s="84"/>
      <c r="IV46" s="84"/>
      <c r="IW46" s="84"/>
      <c r="IX46" s="84"/>
      <c r="IY46" s="84"/>
      <c r="IZ46" s="84"/>
      <c r="JA46" s="84"/>
      <c r="JB46" s="84"/>
      <c r="JC46" s="84"/>
      <c r="JD46" s="84"/>
      <c r="JE46" s="84"/>
      <c r="JF46" s="84"/>
      <c r="JG46" s="84"/>
      <c r="JH46" s="84"/>
      <c r="JI46" s="84"/>
      <c r="JJ46" s="84"/>
      <c r="JK46" s="84"/>
      <c r="JL46" s="84"/>
      <c r="JM46" s="84"/>
      <c r="JN46" s="84"/>
      <c r="JO46" s="84"/>
      <c r="JP46" s="84"/>
      <c r="JQ46" s="84"/>
      <c r="JR46" s="84"/>
      <c r="JS46" s="84"/>
      <c r="JT46" s="84"/>
      <c r="JU46" s="84"/>
      <c r="JV46" s="84"/>
      <c r="JW46" s="84"/>
    </row>
    <row r="47" spans="1:283" s="54" customFormat="1" ht="31.5" x14ac:dyDescent="0.25">
      <c r="A47" s="115">
        <f t="shared" si="0"/>
        <v>37</v>
      </c>
      <c r="B47" s="36">
        <v>3.15</v>
      </c>
      <c r="C47" s="20" t="s">
        <v>101</v>
      </c>
      <c r="D47" s="50" t="s">
        <v>144</v>
      </c>
      <c r="E47" s="109">
        <v>21525</v>
      </c>
      <c r="F47" s="110">
        <v>119874</v>
      </c>
      <c r="G47" s="44"/>
      <c r="H47" s="44"/>
      <c r="I47" s="143">
        <v>0</v>
      </c>
      <c r="J47" s="143">
        <v>0</v>
      </c>
      <c r="K47" s="135">
        <v>0</v>
      </c>
      <c r="L47" s="135">
        <v>0</v>
      </c>
      <c r="M47" s="126">
        <v>0</v>
      </c>
      <c r="N47" s="126">
        <v>0</v>
      </c>
      <c r="O47" s="126">
        <v>0</v>
      </c>
      <c r="Q47" s="144"/>
      <c r="R47" s="170"/>
      <c r="S47" s="168"/>
      <c r="T47" s="168"/>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c r="HI47" s="84"/>
      <c r="HJ47" s="84"/>
      <c r="HK47" s="84"/>
      <c r="HL47" s="84"/>
      <c r="HM47" s="84"/>
      <c r="HN47" s="84"/>
      <c r="HO47" s="84"/>
      <c r="HP47" s="84"/>
      <c r="HQ47" s="84"/>
      <c r="HR47" s="84"/>
      <c r="HS47" s="84"/>
      <c r="HT47" s="84"/>
      <c r="HU47" s="84"/>
      <c r="HV47" s="84"/>
      <c r="HW47" s="84"/>
      <c r="HX47" s="84"/>
      <c r="HY47" s="84"/>
      <c r="HZ47" s="84"/>
      <c r="IA47" s="84"/>
      <c r="IB47" s="84"/>
      <c r="IC47" s="84"/>
      <c r="ID47" s="84"/>
      <c r="IE47" s="84"/>
      <c r="IF47" s="84"/>
      <c r="IG47" s="84"/>
      <c r="IH47" s="84"/>
      <c r="II47" s="84"/>
      <c r="IJ47" s="84"/>
      <c r="IK47" s="84"/>
      <c r="IL47" s="84"/>
      <c r="IM47" s="84"/>
      <c r="IN47" s="84"/>
      <c r="IO47" s="84"/>
      <c r="IP47" s="84"/>
      <c r="IQ47" s="84"/>
      <c r="IR47" s="84"/>
      <c r="IS47" s="84"/>
      <c r="IT47" s="84"/>
      <c r="IU47" s="84"/>
      <c r="IV47" s="84"/>
      <c r="IW47" s="84"/>
      <c r="IX47" s="84"/>
      <c r="IY47" s="84"/>
      <c r="IZ47" s="84"/>
      <c r="JA47" s="84"/>
      <c r="JB47" s="84"/>
      <c r="JC47" s="84"/>
      <c r="JD47" s="84"/>
      <c r="JE47" s="84"/>
      <c r="JF47" s="84"/>
      <c r="JG47" s="84"/>
      <c r="JH47" s="84"/>
      <c r="JI47" s="84"/>
      <c r="JJ47" s="84"/>
      <c r="JK47" s="84"/>
      <c r="JL47" s="84"/>
      <c r="JM47" s="84"/>
      <c r="JN47" s="84"/>
      <c r="JO47" s="84"/>
      <c r="JP47" s="84"/>
      <c r="JQ47" s="84"/>
      <c r="JR47" s="84"/>
      <c r="JS47" s="84"/>
      <c r="JT47" s="84"/>
      <c r="JU47" s="84"/>
      <c r="JV47" s="84"/>
      <c r="JW47" s="84"/>
    </row>
    <row r="48" spans="1:283" s="54" customFormat="1" x14ac:dyDescent="0.25">
      <c r="A48" s="115">
        <f t="shared" si="0"/>
        <v>38</v>
      </c>
      <c r="B48" s="55"/>
      <c r="C48" s="56"/>
      <c r="D48" s="51" t="s">
        <v>64</v>
      </c>
      <c r="E48" s="42">
        <v>4</v>
      </c>
      <c r="F48" s="42"/>
      <c r="G48" s="31"/>
      <c r="H48" s="31"/>
      <c r="I48" s="42"/>
      <c r="J48" s="42"/>
      <c r="K48" s="42"/>
      <c r="L48" s="42"/>
      <c r="M48" s="126"/>
      <c r="N48" s="126"/>
      <c r="O48" s="126"/>
      <c r="Q48" s="144"/>
      <c r="R48" s="170"/>
      <c r="S48" s="168"/>
      <c r="T48" s="168"/>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c r="EU48" s="84"/>
      <c r="EV48" s="84"/>
      <c r="EW48" s="84"/>
      <c r="EX48" s="84"/>
      <c r="EY48" s="84"/>
      <c r="EZ48" s="84"/>
      <c r="FA48" s="84"/>
      <c r="FB48" s="84"/>
      <c r="FC48" s="84"/>
      <c r="FD48" s="84"/>
      <c r="FE48" s="84"/>
      <c r="FF48" s="84"/>
      <c r="FG48" s="84"/>
      <c r="FH48" s="84"/>
      <c r="FI48" s="84"/>
      <c r="FJ48" s="84"/>
      <c r="FK48" s="84"/>
      <c r="FL48" s="84"/>
      <c r="FM48" s="84"/>
      <c r="FN48" s="84"/>
      <c r="FO48" s="84"/>
      <c r="FP48" s="84"/>
      <c r="FQ48" s="84"/>
      <c r="FR48" s="84"/>
      <c r="FS48" s="84"/>
      <c r="FT48" s="84"/>
      <c r="FU48" s="84"/>
      <c r="FV48" s="84"/>
      <c r="FW48" s="84"/>
      <c r="FX48" s="84"/>
      <c r="FY48" s="84"/>
      <c r="FZ48" s="84"/>
      <c r="GA48" s="84"/>
      <c r="GB48" s="84"/>
      <c r="GC48" s="84"/>
      <c r="GD48" s="84"/>
      <c r="GE48" s="84"/>
      <c r="GF48" s="84"/>
      <c r="GG48" s="84"/>
      <c r="GH48" s="84"/>
      <c r="GI48" s="84"/>
      <c r="GJ48" s="84"/>
      <c r="GK48" s="84"/>
      <c r="GL48" s="84"/>
      <c r="GM48" s="84"/>
      <c r="GN48" s="84"/>
      <c r="GO48" s="84"/>
      <c r="GP48" s="84"/>
      <c r="GQ48" s="84"/>
      <c r="GR48" s="84"/>
      <c r="GS48" s="84"/>
      <c r="GT48" s="84"/>
      <c r="GU48" s="84"/>
      <c r="GV48" s="84"/>
      <c r="GW48" s="84"/>
      <c r="GX48" s="84"/>
      <c r="GY48" s="84"/>
      <c r="GZ48" s="84"/>
      <c r="HA48" s="84"/>
      <c r="HB48" s="84"/>
      <c r="HC48" s="84"/>
      <c r="HD48" s="84"/>
      <c r="HE48" s="84"/>
      <c r="HF48" s="84"/>
      <c r="HG48" s="84"/>
      <c r="HH48" s="84"/>
      <c r="HI48" s="84"/>
      <c r="HJ48" s="84"/>
      <c r="HK48" s="84"/>
      <c r="HL48" s="84"/>
      <c r="HM48" s="84"/>
      <c r="HN48" s="84"/>
      <c r="HO48" s="84"/>
      <c r="HP48" s="84"/>
      <c r="HQ48" s="84"/>
      <c r="HR48" s="84"/>
      <c r="HS48" s="84"/>
      <c r="HT48" s="84"/>
      <c r="HU48" s="84"/>
      <c r="HV48" s="84"/>
      <c r="HW48" s="84"/>
      <c r="HX48" s="84"/>
      <c r="HY48" s="84"/>
      <c r="HZ48" s="84"/>
      <c r="IA48" s="84"/>
      <c r="IB48" s="84"/>
      <c r="IC48" s="84"/>
      <c r="ID48" s="84"/>
      <c r="IE48" s="84"/>
      <c r="IF48" s="84"/>
      <c r="IG48" s="84"/>
      <c r="IH48" s="84"/>
      <c r="II48" s="84"/>
      <c r="IJ48" s="84"/>
      <c r="IK48" s="84"/>
      <c r="IL48" s="84"/>
      <c r="IM48" s="84"/>
      <c r="IN48" s="84"/>
      <c r="IO48" s="84"/>
      <c r="IP48" s="84"/>
      <c r="IQ48" s="84"/>
      <c r="IR48" s="84"/>
      <c r="IS48" s="84"/>
      <c r="IT48" s="84"/>
      <c r="IU48" s="84"/>
      <c r="IV48" s="84"/>
      <c r="IW48" s="84"/>
      <c r="IX48" s="84"/>
      <c r="IY48" s="84"/>
      <c r="IZ48" s="84"/>
      <c r="JA48" s="84"/>
      <c r="JB48" s="84"/>
      <c r="JC48" s="84"/>
      <c r="JD48" s="84"/>
      <c r="JE48" s="84"/>
      <c r="JF48" s="84"/>
      <c r="JG48" s="84"/>
      <c r="JH48" s="84"/>
      <c r="JI48" s="84"/>
      <c r="JJ48" s="84"/>
      <c r="JK48" s="84"/>
      <c r="JL48" s="84"/>
      <c r="JM48" s="84"/>
      <c r="JN48" s="84"/>
      <c r="JO48" s="84"/>
      <c r="JP48" s="84"/>
      <c r="JQ48" s="84"/>
      <c r="JR48" s="84"/>
      <c r="JS48" s="84"/>
      <c r="JT48" s="84"/>
      <c r="JU48" s="84"/>
      <c r="JV48" s="84"/>
      <c r="JW48" s="84"/>
    </row>
    <row r="49" spans="1:283" s="54" customFormat="1" ht="21.75" customHeight="1" x14ac:dyDescent="0.25">
      <c r="A49" s="115">
        <f t="shared" si="0"/>
        <v>39</v>
      </c>
      <c r="B49" s="55"/>
      <c r="C49" s="221" t="s">
        <v>143</v>
      </c>
      <c r="D49" s="222"/>
      <c r="E49" s="34">
        <f>SUM(E5:E48)</f>
        <v>44747</v>
      </c>
      <c r="F49" s="34">
        <f>SUM(F5:F48)</f>
        <v>1592165</v>
      </c>
      <c r="G49" s="31"/>
      <c r="H49" s="31"/>
      <c r="I49" s="136">
        <f>SUM(I5:I48)</f>
        <v>10035</v>
      </c>
      <c r="J49" s="136">
        <f>SUM(J5:J48)</f>
        <v>1511499</v>
      </c>
      <c r="K49" s="136">
        <f>SUM(K10:K48)</f>
        <v>7485</v>
      </c>
      <c r="L49" s="136">
        <f>SUM(L10:L48)</f>
        <v>1472291</v>
      </c>
      <c r="M49" s="136">
        <f>SUM(M10:M48)</f>
        <v>196.52700000000237</v>
      </c>
      <c r="N49" s="136">
        <f>SUM(N10:N48)</f>
        <v>102038.79289240958</v>
      </c>
      <c r="O49" s="136">
        <f>SUM(O10:O48)</f>
        <v>1442945.2580658272</v>
      </c>
      <c r="Q49" s="144"/>
      <c r="R49" s="170"/>
      <c r="S49" s="168"/>
      <c r="T49" s="168"/>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c r="FQ49" s="84"/>
      <c r="FR49" s="84"/>
      <c r="FS49" s="84"/>
      <c r="FT49" s="84"/>
      <c r="FU49" s="84"/>
      <c r="FV49" s="84"/>
      <c r="FW49" s="84"/>
      <c r="FX49" s="84"/>
      <c r="FY49" s="84"/>
      <c r="FZ49" s="84"/>
      <c r="GA49" s="84"/>
      <c r="GB49" s="84"/>
      <c r="GC49" s="84"/>
      <c r="GD49" s="84"/>
      <c r="GE49" s="84"/>
      <c r="GF49" s="84"/>
      <c r="GG49" s="84"/>
      <c r="GH49" s="84"/>
      <c r="GI49" s="84"/>
      <c r="GJ49" s="84"/>
      <c r="GK49" s="84"/>
      <c r="GL49" s="84"/>
      <c r="GM49" s="84"/>
      <c r="GN49" s="84"/>
      <c r="GO49" s="84"/>
      <c r="GP49" s="84"/>
      <c r="GQ49" s="84"/>
      <c r="GR49" s="84"/>
      <c r="GS49" s="84"/>
      <c r="GT49" s="84"/>
      <c r="GU49" s="84"/>
      <c r="GV49" s="84"/>
      <c r="GW49" s="84"/>
      <c r="GX49" s="84"/>
      <c r="GY49" s="84"/>
      <c r="GZ49" s="84"/>
      <c r="HA49" s="84"/>
      <c r="HB49" s="84"/>
      <c r="HC49" s="84"/>
      <c r="HD49" s="84"/>
      <c r="HE49" s="84"/>
      <c r="HF49" s="84"/>
      <c r="HG49" s="84"/>
      <c r="HH49" s="84"/>
      <c r="HI49" s="84"/>
      <c r="HJ49" s="84"/>
      <c r="HK49" s="84"/>
      <c r="HL49" s="84"/>
      <c r="HM49" s="84"/>
      <c r="HN49" s="84"/>
      <c r="HO49" s="84"/>
      <c r="HP49" s="84"/>
      <c r="HQ49" s="84"/>
      <c r="HR49" s="84"/>
      <c r="HS49" s="84"/>
      <c r="HT49" s="84"/>
      <c r="HU49" s="84"/>
      <c r="HV49" s="84"/>
      <c r="HW49" s="84"/>
      <c r="HX49" s="84"/>
      <c r="HY49" s="84"/>
      <c r="HZ49" s="84"/>
      <c r="IA49" s="84"/>
      <c r="IB49" s="84"/>
      <c r="IC49" s="84"/>
      <c r="ID49" s="84"/>
      <c r="IE49" s="84"/>
      <c r="IF49" s="84"/>
      <c r="IG49" s="84"/>
      <c r="IH49" s="84"/>
      <c r="II49" s="84"/>
      <c r="IJ49" s="84"/>
      <c r="IK49" s="84"/>
      <c r="IL49" s="84"/>
      <c r="IM49" s="84"/>
      <c r="IN49" s="84"/>
      <c r="IO49" s="84"/>
      <c r="IP49" s="84"/>
      <c r="IQ49" s="84"/>
      <c r="IR49" s="84"/>
      <c r="IS49" s="84"/>
      <c r="IT49" s="84"/>
      <c r="IU49" s="84"/>
      <c r="IV49" s="84"/>
      <c r="IW49" s="84"/>
      <c r="IX49" s="84"/>
      <c r="IY49" s="84"/>
      <c r="IZ49" s="84"/>
      <c r="JA49" s="84"/>
      <c r="JB49" s="84"/>
      <c r="JC49" s="84"/>
      <c r="JD49" s="84"/>
      <c r="JE49" s="84"/>
      <c r="JF49" s="84"/>
      <c r="JG49" s="84"/>
      <c r="JH49" s="84"/>
      <c r="JI49" s="84"/>
      <c r="JJ49" s="84"/>
      <c r="JK49" s="84"/>
      <c r="JL49" s="84"/>
      <c r="JM49" s="84"/>
      <c r="JN49" s="84"/>
      <c r="JO49" s="84"/>
      <c r="JP49" s="84"/>
      <c r="JQ49" s="84"/>
      <c r="JR49" s="84"/>
      <c r="JS49" s="84"/>
      <c r="JT49" s="84"/>
      <c r="JU49" s="84"/>
      <c r="JV49" s="84"/>
      <c r="JW49" s="84"/>
    </row>
    <row r="50" spans="1:283" s="6" customFormat="1" ht="63" x14ac:dyDescent="0.25">
      <c r="A50" s="115">
        <f t="shared" si="0"/>
        <v>40</v>
      </c>
      <c r="B50" s="3">
        <v>4</v>
      </c>
      <c r="C50" s="23" t="s">
        <v>100</v>
      </c>
      <c r="D50" s="2" t="s">
        <v>142</v>
      </c>
      <c r="E50" s="42">
        <v>16609</v>
      </c>
      <c r="F50" s="42">
        <v>0</v>
      </c>
      <c r="G50" s="42"/>
      <c r="H50" s="42"/>
      <c r="I50" s="42">
        <v>0</v>
      </c>
      <c r="J50" s="42">
        <v>0</v>
      </c>
      <c r="K50" s="137">
        <v>0</v>
      </c>
      <c r="L50" s="137">
        <v>0</v>
      </c>
      <c r="M50" s="139">
        <v>0</v>
      </c>
      <c r="N50" s="139">
        <v>0</v>
      </c>
      <c r="O50" s="139">
        <v>0</v>
      </c>
      <c r="P50" s="138"/>
      <c r="Q50" s="144"/>
      <c r="R50" s="170"/>
      <c r="S50" s="168"/>
      <c r="T50" s="168"/>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c r="FQ50" s="84"/>
      <c r="FR50" s="84"/>
      <c r="FS50" s="84"/>
      <c r="FT50" s="84"/>
      <c r="FU50" s="84"/>
      <c r="FV50" s="84"/>
      <c r="FW50" s="84"/>
      <c r="FX50" s="84"/>
      <c r="FY50" s="84"/>
      <c r="FZ50" s="84"/>
      <c r="GA50" s="84"/>
      <c r="GB50" s="84"/>
      <c r="GC50" s="84"/>
      <c r="GD50" s="84"/>
      <c r="GE50" s="84"/>
      <c r="GF50" s="84"/>
      <c r="GG50" s="84"/>
      <c r="GH50" s="84"/>
      <c r="GI50" s="84"/>
      <c r="GJ50" s="84"/>
      <c r="GK50" s="84"/>
      <c r="GL50" s="84"/>
      <c r="GM50" s="84"/>
      <c r="GN50" s="84"/>
      <c r="GO50" s="84"/>
      <c r="GP50" s="84"/>
      <c r="GQ50" s="84"/>
      <c r="GR50" s="84"/>
      <c r="GS50" s="84"/>
      <c r="GT50" s="84"/>
      <c r="GU50" s="84"/>
      <c r="GV50" s="84"/>
      <c r="GW50" s="84"/>
      <c r="GX50" s="84"/>
      <c r="GY50" s="84"/>
      <c r="GZ50" s="84"/>
      <c r="HA50" s="84"/>
      <c r="HB50" s="84"/>
      <c r="HC50" s="84"/>
      <c r="HD50" s="84"/>
      <c r="HE50" s="84"/>
      <c r="HF50" s="84"/>
      <c r="HG50" s="84"/>
      <c r="HH50" s="84"/>
      <c r="HI50" s="84"/>
      <c r="HJ50" s="84"/>
      <c r="HK50" s="84"/>
      <c r="HL50" s="84"/>
      <c r="HM50" s="84"/>
      <c r="HN50" s="84"/>
      <c r="HO50" s="84"/>
      <c r="HP50" s="84"/>
      <c r="HQ50" s="84"/>
      <c r="HR50" s="84"/>
      <c r="HS50" s="84"/>
      <c r="HT50" s="84"/>
      <c r="HU50" s="84"/>
      <c r="HV50" s="84"/>
      <c r="HW50" s="84"/>
      <c r="HX50" s="84"/>
      <c r="HY50" s="84"/>
      <c r="HZ50" s="84"/>
      <c r="IA50" s="84"/>
      <c r="IB50" s="84"/>
      <c r="IC50" s="84"/>
      <c r="ID50" s="84"/>
      <c r="IE50" s="84"/>
      <c r="IF50" s="84"/>
      <c r="IG50" s="84"/>
      <c r="IH50" s="84"/>
      <c r="II50" s="84"/>
      <c r="IJ50" s="84"/>
      <c r="IK50" s="84"/>
      <c r="IL50" s="84"/>
      <c r="IM50" s="84"/>
      <c r="IN50" s="84"/>
      <c r="IO50" s="84"/>
      <c r="IP50" s="84"/>
      <c r="IQ50" s="84"/>
      <c r="IR50" s="84"/>
      <c r="IS50" s="84"/>
      <c r="IT50" s="84"/>
      <c r="IU50" s="84"/>
      <c r="IV50" s="84"/>
      <c r="IW50" s="84"/>
      <c r="IX50" s="84"/>
      <c r="IY50" s="84"/>
      <c r="IZ50" s="84"/>
      <c r="JA50" s="84"/>
      <c r="JB50" s="84"/>
      <c r="JC50" s="84"/>
      <c r="JD50" s="84"/>
      <c r="JE50" s="84"/>
      <c r="JF50" s="84"/>
      <c r="JG50" s="84"/>
      <c r="JH50" s="84"/>
      <c r="JI50" s="84"/>
      <c r="JJ50" s="84"/>
      <c r="JK50" s="84"/>
      <c r="JL50" s="84"/>
      <c r="JM50" s="84"/>
      <c r="JN50" s="84"/>
      <c r="JO50" s="84"/>
      <c r="JP50" s="84"/>
      <c r="JQ50" s="84"/>
      <c r="JR50" s="84"/>
      <c r="JS50" s="84"/>
      <c r="JT50" s="84"/>
      <c r="JU50" s="84"/>
      <c r="JV50" s="84"/>
      <c r="JW50" s="84"/>
    </row>
    <row r="51" spans="1:283" s="54" customFormat="1" x14ac:dyDescent="0.25">
      <c r="A51" s="115">
        <f t="shared" si="0"/>
        <v>41</v>
      </c>
      <c r="B51" s="36"/>
      <c r="C51" s="114"/>
      <c r="D51" s="117"/>
      <c r="E51" s="42"/>
      <c r="F51" s="42"/>
      <c r="G51" s="42"/>
      <c r="H51" s="42"/>
      <c r="I51" s="42"/>
      <c r="J51" s="42"/>
      <c r="K51" s="42"/>
      <c r="L51" s="42"/>
      <c r="M51" s="128"/>
      <c r="N51" s="128"/>
      <c r="O51" s="128"/>
      <c r="Q51" s="144"/>
      <c r="R51" s="170"/>
      <c r="S51" s="168"/>
      <c r="T51" s="168"/>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c r="GG51" s="84"/>
      <c r="GH51" s="84"/>
      <c r="GI51" s="84"/>
      <c r="GJ51" s="84"/>
      <c r="GK51" s="84"/>
      <c r="GL51" s="84"/>
      <c r="GM51" s="84"/>
      <c r="GN51" s="84"/>
      <c r="GO51" s="84"/>
      <c r="GP51" s="84"/>
      <c r="GQ51" s="84"/>
      <c r="GR51" s="84"/>
      <c r="GS51" s="84"/>
      <c r="GT51" s="84"/>
      <c r="GU51" s="84"/>
      <c r="GV51" s="84"/>
      <c r="GW51" s="84"/>
      <c r="GX51" s="84"/>
      <c r="GY51" s="84"/>
      <c r="GZ51" s="84"/>
      <c r="HA51" s="84"/>
      <c r="HB51" s="84"/>
      <c r="HC51" s="84"/>
      <c r="HD51" s="84"/>
      <c r="HE51" s="84"/>
      <c r="HF51" s="84"/>
      <c r="HG51" s="84"/>
      <c r="HH51" s="84"/>
      <c r="HI51" s="84"/>
      <c r="HJ51" s="84"/>
      <c r="HK51" s="84"/>
      <c r="HL51" s="84"/>
      <c r="HM51" s="84"/>
      <c r="HN51" s="84"/>
      <c r="HO51" s="84"/>
      <c r="HP51" s="84"/>
      <c r="HQ51" s="84"/>
      <c r="HR51" s="84"/>
      <c r="HS51" s="84"/>
      <c r="HT51" s="84"/>
      <c r="HU51" s="84"/>
      <c r="HV51" s="84"/>
      <c r="HW51" s="84"/>
      <c r="HX51" s="84"/>
      <c r="HY51" s="84"/>
      <c r="HZ51" s="84"/>
      <c r="IA51" s="84"/>
      <c r="IB51" s="84"/>
      <c r="IC51" s="84"/>
      <c r="ID51" s="84"/>
      <c r="IE51" s="84"/>
      <c r="IF51" s="84"/>
      <c r="IG51" s="84"/>
      <c r="IH51" s="84"/>
      <c r="II51" s="84"/>
      <c r="IJ51" s="84"/>
      <c r="IK51" s="84"/>
      <c r="IL51" s="84"/>
      <c r="IM51" s="84"/>
      <c r="IN51" s="84"/>
      <c r="IO51" s="84"/>
      <c r="IP51" s="84"/>
      <c r="IQ51" s="84"/>
      <c r="IR51" s="84"/>
      <c r="IS51" s="84"/>
      <c r="IT51" s="84"/>
      <c r="IU51" s="84"/>
      <c r="IV51" s="84"/>
      <c r="IW51" s="84"/>
      <c r="IX51" s="84"/>
      <c r="IY51" s="84"/>
      <c r="IZ51" s="84"/>
      <c r="JA51" s="84"/>
      <c r="JB51" s="84"/>
      <c r="JC51" s="84"/>
      <c r="JD51" s="84"/>
      <c r="JE51" s="84"/>
      <c r="JF51" s="84"/>
      <c r="JG51" s="84"/>
      <c r="JH51" s="84"/>
      <c r="JI51" s="84"/>
      <c r="JJ51" s="84"/>
      <c r="JK51" s="84"/>
      <c r="JL51" s="84"/>
      <c r="JM51" s="84"/>
      <c r="JN51" s="84"/>
      <c r="JO51" s="84"/>
      <c r="JP51" s="84"/>
      <c r="JQ51" s="84"/>
      <c r="JR51" s="84"/>
      <c r="JS51" s="84"/>
      <c r="JT51" s="84"/>
      <c r="JU51" s="84"/>
      <c r="JV51" s="84"/>
      <c r="JW51" s="84"/>
    </row>
    <row r="52" spans="1:283" s="6" customFormat="1" ht="26.25" customHeight="1" x14ac:dyDescent="0.25">
      <c r="A52" s="115">
        <f t="shared" si="0"/>
        <v>42</v>
      </c>
      <c r="B52" s="3"/>
      <c r="C52" s="223" t="s">
        <v>145</v>
      </c>
      <c r="D52" s="224"/>
      <c r="E52" s="44">
        <f>SUM(E50:E50)+E49</f>
        <v>61356</v>
      </c>
      <c r="F52" s="44">
        <f>SUM(F50:F50)+F49</f>
        <v>1592165</v>
      </c>
      <c r="G52" s="44"/>
      <c r="H52" s="44"/>
      <c r="I52" s="141">
        <f>SUM(I50:I50)+I49</f>
        <v>10035</v>
      </c>
      <c r="J52" s="141">
        <f>SUM(J50:J50)+J49</f>
        <v>1511499</v>
      </c>
      <c r="K52" s="140">
        <f>SUM(K50:K50)+K49</f>
        <v>7485</v>
      </c>
      <c r="L52" s="140">
        <f>SUM(L50:L50)+L49</f>
        <v>1472291</v>
      </c>
      <c r="M52" s="140">
        <f>SUM(M50:M50)+M49</f>
        <v>196.52700000000237</v>
      </c>
      <c r="N52" s="132">
        <v>102038.79289240958</v>
      </c>
      <c r="O52" s="140">
        <f>SUM(O50:O50)+O49</f>
        <v>1442945.2580658272</v>
      </c>
      <c r="P52" s="54"/>
      <c r="Q52" s="144"/>
      <c r="R52" s="170"/>
      <c r="S52" s="168"/>
      <c r="T52" s="168"/>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84"/>
      <c r="FG52" s="84"/>
      <c r="FH52" s="84"/>
      <c r="FI52" s="84"/>
      <c r="FJ52" s="84"/>
      <c r="FK52" s="84"/>
      <c r="FL52" s="84"/>
      <c r="FM52" s="84"/>
      <c r="FN52" s="84"/>
      <c r="FO52" s="84"/>
      <c r="FP52" s="84"/>
      <c r="FQ52" s="84"/>
      <c r="FR52" s="84"/>
      <c r="FS52" s="84"/>
      <c r="FT52" s="84"/>
      <c r="FU52" s="84"/>
      <c r="FV52" s="84"/>
      <c r="FW52" s="84"/>
      <c r="FX52" s="84"/>
      <c r="FY52" s="84"/>
      <c r="FZ52" s="84"/>
      <c r="GA52" s="84"/>
      <c r="GB52" s="84"/>
      <c r="GC52" s="84"/>
      <c r="GD52" s="84"/>
      <c r="GE52" s="84"/>
      <c r="GF52" s="84"/>
      <c r="GG52" s="84"/>
      <c r="GH52" s="84"/>
      <c r="GI52" s="84"/>
      <c r="GJ52" s="84"/>
      <c r="GK52" s="84"/>
      <c r="GL52" s="84"/>
      <c r="GM52" s="84"/>
      <c r="GN52" s="84"/>
      <c r="GO52" s="84"/>
      <c r="GP52" s="84"/>
      <c r="GQ52" s="84"/>
      <c r="GR52" s="84"/>
      <c r="GS52" s="84"/>
      <c r="GT52" s="84"/>
      <c r="GU52" s="84"/>
      <c r="GV52" s="84"/>
      <c r="GW52" s="84"/>
      <c r="GX52" s="84"/>
      <c r="GY52" s="84"/>
      <c r="GZ52" s="84"/>
      <c r="HA52" s="84"/>
      <c r="HB52" s="84"/>
      <c r="HC52" s="84"/>
      <c r="HD52" s="84"/>
      <c r="HE52" s="84"/>
      <c r="HF52" s="84"/>
      <c r="HG52" s="84"/>
      <c r="HH52" s="84"/>
      <c r="HI52" s="84"/>
      <c r="HJ52" s="84"/>
      <c r="HK52" s="84"/>
      <c r="HL52" s="84"/>
      <c r="HM52" s="84"/>
      <c r="HN52" s="84"/>
      <c r="HO52" s="84"/>
      <c r="HP52" s="84"/>
      <c r="HQ52" s="84"/>
      <c r="HR52" s="84"/>
      <c r="HS52" s="84"/>
      <c r="HT52" s="84"/>
      <c r="HU52" s="84"/>
      <c r="HV52" s="84"/>
      <c r="HW52" s="84"/>
      <c r="HX52" s="84"/>
      <c r="HY52" s="84"/>
      <c r="HZ52" s="84"/>
      <c r="IA52" s="84"/>
      <c r="IB52" s="84"/>
      <c r="IC52" s="84"/>
      <c r="ID52" s="84"/>
      <c r="IE52" s="84"/>
      <c r="IF52" s="84"/>
      <c r="IG52" s="84"/>
      <c r="IH52" s="84"/>
      <c r="II52" s="84"/>
      <c r="IJ52" s="84"/>
      <c r="IK52" s="84"/>
      <c r="IL52" s="84"/>
      <c r="IM52" s="84"/>
      <c r="IN52" s="84"/>
      <c r="IO52" s="84"/>
      <c r="IP52" s="84"/>
      <c r="IQ52" s="84"/>
      <c r="IR52" s="84"/>
      <c r="IS52" s="84"/>
      <c r="IT52" s="84"/>
      <c r="IU52" s="84"/>
      <c r="IV52" s="84"/>
      <c r="IW52" s="84"/>
      <c r="IX52" s="84"/>
      <c r="IY52" s="84"/>
      <c r="IZ52" s="84"/>
      <c r="JA52" s="84"/>
      <c r="JB52" s="84"/>
      <c r="JC52" s="84"/>
      <c r="JD52" s="84"/>
      <c r="JE52" s="84"/>
      <c r="JF52" s="84"/>
      <c r="JG52" s="84"/>
      <c r="JH52" s="84"/>
      <c r="JI52" s="84"/>
      <c r="JJ52" s="84"/>
      <c r="JK52" s="84"/>
      <c r="JL52" s="84"/>
      <c r="JM52" s="84"/>
      <c r="JN52" s="84"/>
      <c r="JO52" s="84"/>
      <c r="JP52" s="84"/>
      <c r="JQ52" s="84"/>
      <c r="JR52" s="84"/>
      <c r="JS52" s="84"/>
      <c r="JT52" s="84"/>
      <c r="JU52" s="84"/>
      <c r="JV52" s="84"/>
      <c r="JW52" s="84"/>
    </row>
    <row r="53" spans="1:283" s="54" customFormat="1" ht="26.25" customHeight="1" x14ac:dyDescent="0.25">
      <c r="A53" s="115">
        <f t="shared" si="0"/>
        <v>43</v>
      </c>
      <c r="B53" s="36"/>
      <c r="C53" s="118" t="s">
        <v>147</v>
      </c>
      <c r="D53" s="121">
        <v>3.2099999999999997E-2</v>
      </c>
      <c r="E53" s="44"/>
      <c r="F53" s="44"/>
      <c r="G53" s="44"/>
      <c r="H53" s="44"/>
      <c r="I53" s="208">
        <v>2.3199999999999998E-2</v>
      </c>
      <c r="J53" s="225"/>
      <c r="K53" s="141" t="s">
        <v>169</v>
      </c>
      <c r="L53" s="44"/>
      <c r="M53" s="133">
        <v>0</v>
      </c>
      <c r="N53" s="131">
        <v>0</v>
      </c>
      <c r="O53" s="131">
        <v>0</v>
      </c>
      <c r="P53" s="32"/>
      <c r="Q53" s="129"/>
      <c r="R53" s="129"/>
      <c r="S53" s="178" t="s">
        <v>172</v>
      </c>
      <c r="T53" s="179"/>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84"/>
      <c r="FG53" s="84"/>
      <c r="FH53" s="84"/>
      <c r="FI53" s="84"/>
      <c r="FJ53" s="84"/>
      <c r="FK53" s="84"/>
      <c r="FL53" s="84"/>
      <c r="FM53" s="84"/>
      <c r="FN53" s="84"/>
      <c r="FO53" s="84"/>
      <c r="FP53" s="84"/>
      <c r="FQ53" s="84"/>
      <c r="FR53" s="84"/>
      <c r="FS53" s="84"/>
      <c r="FT53" s="84"/>
      <c r="FU53" s="84"/>
      <c r="FV53" s="84"/>
      <c r="FW53" s="84"/>
      <c r="FX53" s="84"/>
      <c r="FY53" s="84"/>
      <c r="FZ53" s="84"/>
      <c r="GA53" s="84"/>
      <c r="GB53" s="84"/>
      <c r="GC53" s="84"/>
      <c r="GD53" s="84"/>
      <c r="GE53" s="84"/>
      <c r="GF53" s="84"/>
      <c r="GG53" s="84"/>
      <c r="GH53" s="84"/>
      <c r="GI53" s="84"/>
      <c r="GJ53" s="84"/>
      <c r="GK53" s="84"/>
      <c r="GL53" s="84"/>
      <c r="GM53" s="84"/>
      <c r="GN53" s="84"/>
      <c r="GO53" s="84"/>
      <c r="GP53" s="84"/>
      <c r="GQ53" s="84"/>
      <c r="GR53" s="84"/>
      <c r="GS53" s="84"/>
      <c r="GT53" s="84"/>
      <c r="GU53" s="84"/>
      <c r="GV53" s="84"/>
      <c r="GW53" s="84"/>
      <c r="GX53" s="84"/>
      <c r="GY53" s="84"/>
      <c r="GZ53" s="84"/>
      <c r="HA53" s="84"/>
      <c r="HB53" s="84"/>
      <c r="HC53" s="84"/>
      <c r="HD53" s="84"/>
      <c r="HE53" s="84"/>
      <c r="HF53" s="84"/>
      <c r="HG53" s="84"/>
      <c r="HH53" s="84"/>
      <c r="HI53" s="84"/>
      <c r="HJ53" s="84"/>
      <c r="HK53" s="84"/>
      <c r="HL53" s="84"/>
      <c r="HM53" s="84"/>
      <c r="HN53" s="84"/>
      <c r="HO53" s="84"/>
      <c r="HP53" s="84"/>
      <c r="HQ53" s="84"/>
      <c r="HR53" s="84"/>
      <c r="HS53" s="84"/>
      <c r="HT53" s="84"/>
      <c r="HU53" s="84"/>
      <c r="HV53" s="84"/>
      <c r="HW53" s="84"/>
      <c r="HX53" s="84"/>
      <c r="HY53" s="84"/>
      <c r="HZ53" s="84"/>
      <c r="IA53" s="84"/>
      <c r="IB53" s="84"/>
      <c r="IC53" s="84"/>
      <c r="ID53" s="84"/>
      <c r="IE53" s="84"/>
      <c r="IF53" s="84"/>
      <c r="IG53" s="84"/>
      <c r="IH53" s="84"/>
      <c r="II53" s="84"/>
      <c r="IJ53" s="84"/>
      <c r="IK53" s="84"/>
      <c r="IL53" s="84"/>
      <c r="IM53" s="84"/>
      <c r="IN53" s="84"/>
      <c r="IO53" s="84"/>
      <c r="IP53" s="84"/>
      <c r="IQ53" s="84"/>
      <c r="IR53" s="84"/>
      <c r="IS53" s="84"/>
      <c r="IT53" s="84"/>
      <c r="IU53" s="84"/>
      <c r="IV53" s="84"/>
      <c r="IW53" s="84"/>
      <c r="IX53" s="84"/>
      <c r="IY53" s="84"/>
      <c r="IZ53" s="84"/>
      <c r="JA53" s="84"/>
      <c r="JB53" s="84"/>
      <c r="JC53" s="84"/>
      <c r="JD53" s="84"/>
      <c r="JE53" s="84"/>
      <c r="JF53" s="84"/>
      <c r="JG53" s="84"/>
      <c r="JH53" s="84"/>
      <c r="JI53" s="84"/>
      <c r="JJ53" s="84"/>
      <c r="JK53" s="84"/>
      <c r="JL53" s="84"/>
      <c r="JM53" s="84"/>
      <c r="JN53" s="84"/>
      <c r="JO53" s="84"/>
      <c r="JP53" s="84"/>
      <c r="JQ53" s="84"/>
      <c r="JR53" s="84"/>
      <c r="JS53" s="84"/>
      <c r="JT53" s="84"/>
      <c r="JU53" s="84"/>
      <c r="JV53" s="84"/>
      <c r="JW53" s="84"/>
    </row>
    <row r="54" spans="1:283" s="54" customFormat="1" ht="26.25" customHeight="1" x14ac:dyDescent="0.25">
      <c r="A54" s="115">
        <f t="shared" si="0"/>
        <v>44</v>
      </c>
      <c r="B54" s="36"/>
      <c r="C54" s="118" t="s">
        <v>148</v>
      </c>
      <c r="D54" s="117" t="s">
        <v>149</v>
      </c>
      <c r="E54" s="44">
        <v>13983</v>
      </c>
      <c r="F54" s="44"/>
      <c r="G54" s="44"/>
      <c r="H54" s="44"/>
      <c r="I54" s="44">
        <v>9520</v>
      </c>
      <c r="J54" s="44"/>
      <c r="K54" s="141">
        <v>0</v>
      </c>
      <c r="L54" s="44"/>
      <c r="M54" s="134">
        <v>9.9999999999999995E-8</v>
      </c>
      <c r="N54" s="131">
        <v>0</v>
      </c>
      <c r="O54" s="131">
        <v>0</v>
      </c>
      <c r="P54" s="32"/>
      <c r="Q54" s="129"/>
      <c r="R54" s="129"/>
      <c r="S54" s="180"/>
      <c r="T54" s="181"/>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c r="EO54" s="84"/>
      <c r="EP54" s="84"/>
      <c r="EQ54" s="84"/>
      <c r="ER54" s="84"/>
      <c r="ES54" s="84"/>
      <c r="ET54" s="84"/>
      <c r="EU54" s="84"/>
      <c r="EV54" s="84"/>
      <c r="EW54" s="84"/>
      <c r="EX54" s="84"/>
      <c r="EY54" s="84"/>
      <c r="EZ54" s="84"/>
      <c r="FA54" s="84"/>
      <c r="FB54" s="84"/>
      <c r="FC54" s="84"/>
      <c r="FD54" s="84"/>
      <c r="FE54" s="84"/>
      <c r="FF54" s="84"/>
      <c r="FG54" s="84"/>
      <c r="FH54" s="84"/>
      <c r="FI54" s="84"/>
      <c r="FJ54" s="84"/>
      <c r="FK54" s="84"/>
      <c r="FL54" s="84"/>
      <c r="FM54" s="84"/>
      <c r="FN54" s="84"/>
      <c r="FO54" s="84"/>
      <c r="FP54" s="84"/>
      <c r="FQ54" s="84"/>
      <c r="FR54" s="84"/>
      <c r="FS54" s="84"/>
      <c r="FT54" s="84"/>
      <c r="FU54" s="84"/>
      <c r="FV54" s="84"/>
      <c r="FW54" s="84"/>
      <c r="FX54" s="84"/>
      <c r="FY54" s="84"/>
      <c r="FZ54" s="84"/>
      <c r="GA54" s="84"/>
      <c r="GB54" s="84"/>
      <c r="GC54" s="84"/>
      <c r="GD54" s="84"/>
      <c r="GE54" s="84"/>
      <c r="GF54" s="84"/>
      <c r="GG54" s="84"/>
      <c r="GH54" s="84"/>
      <c r="GI54" s="84"/>
      <c r="GJ54" s="84"/>
      <c r="GK54" s="84"/>
      <c r="GL54" s="84"/>
      <c r="GM54" s="84"/>
      <c r="GN54" s="84"/>
      <c r="GO54" s="84"/>
      <c r="GP54" s="84"/>
      <c r="GQ54" s="84"/>
      <c r="GR54" s="84"/>
      <c r="GS54" s="84"/>
      <c r="GT54" s="84"/>
      <c r="GU54" s="84"/>
      <c r="GV54" s="84"/>
      <c r="GW54" s="84"/>
      <c r="GX54" s="84"/>
      <c r="GY54" s="84"/>
      <c r="GZ54" s="84"/>
      <c r="HA54" s="84"/>
      <c r="HB54" s="84"/>
      <c r="HC54" s="84"/>
      <c r="HD54" s="84"/>
      <c r="HE54" s="84"/>
      <c r="HF54" s="84"/>
      <c r="HG54" s="84"/>
      <c r="HH54" s="84"/>
      <c r="HI54" s="84"/>
      <c r="HJ54" s="84"/>
      <c r="HK54" s="84"/>
      <c r="HL54" s="84"/>
      <c r="HM54" s="84"/>
      <c r="HN54" s="84"/>
      <c r="HO54" s="84"/>
      <c r="HP54" s="84"/>
      <c r="HQ54" s="84"/>
      <c r="HR54" s="84"/>
      <c r="HS54" s="84"/>
      <c r="HT54" s="84"/>
      <c r="HU54" s="84"/>
      <c r="HV54" s="84"/>
      <c r="HW54" s="84"/>
      <c r="HX54" s="84"/>
      <c r="HY54" s="84"/>
      <c r="HZ54" s="84"/>
      <c r="IA54" s="84"/>
      <c r="IB54" s="84"/>
      <c r="IC54" s="84"/>
      <c r="ID54" s="84"/>
      <c r="IE54" s="84"/>
      <c r="IF54" s="84"/>
      <c r="IG54" s="84"/>
      <c r="IH54" s="84"/>
      <c r="II54" s="84"/>
      <c r="IJ54" s="84"/>
      <c r="IK54" s="84"/>
      <c r="IL54" s="84"/>
      <c r="IM54" s="84"/>
      <c r="IN54" s="84"/>
      <c r="IO54" s="84"/>
      <c r="IP54" s="84"/>
      <c r="IQ54" s="84"/>
      <c r="IR54" s="84"/>
      <c r="IS54" s="84"/>
      <c r="IT54" s="84"/>
      <c r="IU54" s="84"/>
      <c r="IV54" s="84"/>
      <c r="IW54" s="84"/>
      <c r="IX54" s="84"/>
      <c r="IY54" s="84"/>
      <c r="IZ54" s="84"/>
      <c r="JA54" s="84"/>
      <c r="JB54" s="84"/>
      <c r="JC54" s="84"/>
      <c r="JD54" s="84"/>
      <c r="JE54" s="84"/>
      <c r="JF54" s="84"/>
      <c r="JG54" s="84"/>
      <c r="JH54" s="84"/>
      <c r="JI54" s="84"/>
      <c r="JJ54" s="84"/>
      <c r="JK54" s="84"/>
      <c r="JL54" s="84"/>
      <c r="JM54" s="84"/>
      <c r="JN54" s="84"/>
      <c r="JO54" s="84"/>
      <c r="JP54" s="84"/>
      <c r="JQ54" s="84"/>
      <c r="JR54" s="84"/>
      <c r="JS54" s="84"/>
      <c r="JT54" s="84"/>
      <c r="JU54" s="84"/>
      <c r="JV54" s="84"/>
      <c r="JW54" s="84"/>
    </row>
    <row r="55" spans="1:283" s="54" customFormat="1" ht="26.25" customHeight="1" x14ac:dyDescent="0.25">
      <c r="A55" s="115">
        <f t="shared" si="0"/>
        <v>45</v>
      </c>
      <c r="B55" s="36"/>
      <c r="C55" s="118" t="s">
        <v>150</v>
      </c>
      <c r="D55" s="117" t="s">
        <v>151</v>
      </c>
      <c r="E55" s="44">
        <v>14432</v>
      </c>
      <c r="F55" s="44"/>
      <c r="G55" s="44"/>
      <c r="H55" s="44"/>
      <c r="I55" s="44">
        <v>9740</v>
      </c>
      <c r="J55" s="44"/>
      <c r="K55" s="141">
        <v>0</v>
      </c>
      <c r="L55" s="44"/>
      <c r="M55" s="134">
        <v>9.9999999999999995E-8</v>
      </c>
      <c r="N55" s="131">
        <v>0</v>
      </c>
      <c r="O55" s="131">
        <v>0</v>
      </c>
      <c r="P55" s="32"/>
      <c r="Q55" s="129"/>
      <c r="R55" s="129"/>
      <c r="S55" s="180"/>
      <c r="T55" s="181"/>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84"/>
      <c r="IH55" s="84"/>
      <c r="II55" s="84"/>
      <c r="IJ55" s="84"/>
      <c r="IK55" s="84"/>
      <c r="IL55" s="84"/>
      <c r="IM55" s="84"/>
      <c r="IN55" s="84"/>
      <c r="IO55" s="84"/>
      <c r="IP55" s="84"/>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row>
    <row r="56" spans="1:283" s="6" customFormat="1" x14ac:dyDescent="0.25">
      <c r="A56" s="115">
        <f t="shared" si="0"/>
        <v>46</v>
      </c>
      <c r="B56" s="3"/>
      <c r="C56" s="11" t="s">
        <v>26</v>
      </c>
      <c r="D56" s="12"/>
      <c r="E56" s="192" t="s">
        <v>84</v>
      </c>
      <c r="F56" s="192"/>
      <c r="G56" s="58"/>
      <c r="H56" s="58"/>
      <c r="I56" s="192"/>
      <c r="J56" s="192"/>
      <c r="K56" s="192"/>
      <c r="L56" s="192"/>
      <c r="M56" s="189"/>
      <c r="N56" s="189"/>
      <c r="O56" s="189"/>
      <c r="P56" s="193"/>
      <c r="Q56" s="194"/>
      <c r="R56" s="194"/>
      <c r="S56" s="153"/>
      <c r="T56" s="15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84"/>
      <c r="IH56" s="84"/>
      <c r="II56" s="84"/>
      <c r="IJ56" s="84"/>
      <c r="IK56" s="84"/>
      <c r="IL56" s="84"/>
      <c r="IM56" s="84"/>
      <c r="IN56" s="84"/>
      <c r="IO56" s="84"/>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row>
    <row r="57" spans="1:283" s="6" customFormat="1" x14ac:dyDescent="0.25">
      <c r="A57" s="115">
        <f t="shared" si="0"/>
        <v>47</v>
      </c>
      <c r="B57" s="3"/>
      <c r="C57" s="15" t="s">
        <v>21</v>
      </c>
      <c r="E57" s="218">
        <v>9.9000000000000005E-2</v>
      </c>
      <c r="F57" s="218"/>
      <c r="G57" s="218"/>
      <c r="H57" s="218"/>
      <c r="I57" s="208">
        <v>9.0999999999999998E-2</v>
      </c>
      <c r="J57" s="209"/>
      <c r="K57" s="208">
        <v>0.09</v>
      </c>
      <c r="L57" s="209"/>
      <c r="M57" s="190">
        <v>9.0999999999999998E-2</v>
      </c>
      <c r="N57" s="190"/>
      <c r="O57" s="191"/>
      <c r="P57" s="193"/>
      <c r="Q57" s="194"/>
      <c r="R57" s="194"/>
      <c r="S57" s="153"/>
      <c r="T57" s="15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c r="IV57" s="84"/>
      <c r="IW57" s="84"/>
      <c r="IX57" s="84"/>
      <c r="IY57" s="84"/>
      <c r="IZ57" s="84"/>
      <c r="JA57" s="84"/>
      <c r="JB57" s="84"/>
      <c r="JC57" s="84"/>
      <c r="JD57" s="84"/>
      <c r="JE57" s="84"/>
      <c r="JF57" s="84"/>
      <c r="JG57" s="84"/>
      <c r="JH57" s="84"/>
      <c r="JI57" s="84"/>
      <c r="JJ57" s="84"/>
      <c r="JK57" s="84"/>
      <c r="JL57" s="84"/>
      <c r="JM57" s="84"/>
      <c r="JN57" s="84"/>
      <c r="JO57" s="84"/>
      <c r="JP57" s="84"/>
      <c r="JQ57" s="84"/>
      <c r="JR57" s="84"/>
      <c r="JS57" s="84"/>
      <c r="JT57" s="84"/>
      <c r="JU57" s="84"/>
      <c r="JV57" s="84"/>
      <c r="JW57" s="84"/>
    </row>
    <row r="58" spans="1:283" s="6" customFormat="1" x14ac:dyDescent="0.25">
      <c r="A58" s="115">
        <f t="shared" si="0"/>
        <v>48</v>
      </c>
      <c r="B58" s="3"/>
      <c r="C58" s="15" t="s">
        <v>22</v>
      </c>
      <c r="E58" s="218">
        <v>5.62E-2</v>
      </c>
      <c r="F58" s="218"/>
      <c r="G58" s="218"/>
      <c r="H58" s="218"/>
      <c r="I58" s="208">
        <v>5.4100000000000002E-2</v>
      </c>
      <c r="J58" s="209"/>
      <c r="K58" s="208">
        <v>5.62E-2</v>
      </c>
      <c r="L58" s="209"/>
      <c r="M58" s="190">
        <v>5.1999999999999998E-2</v>
      </c>
      <c r="N58" s="190"/>
      <c r="O58" s="191"/>
      <c r="P58" s="193"/>
      <c r="Q58" s="194"/>
      <c r="R58" s="194"/>
      <c r="S58" s="155"/>
      <c r="T58" s="156"/>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84"/>
      <c r="GE58" s="84"/>
      <c r="GF58" s="84"/>
      <c r="GG58" s="84"/>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84"/>
      <c r="JS58" s="84"/>
      <c r="JT58" s="84"/>
      <c r="JU58" s="84"/>
      <c r="JV58" s="84"/>
      <c r="JW58" s="84"/>
    </row>
    <row r="59" spans="1:283" s="6" customFormat="1" x14ac:dyDescent="0.25">
      <c r="A59" s="115">
        <f t="shared" si="0"/>
        <v>49</v>
      </c>
      <c r="B59" s="3"/>
      <c r="C59" s="15" t="s">
        <v>23</v>
      </c>
      <c r="E59" s="214" t="s">
        <v>146</v>
      </c>
      <c r="F59" s="214"/>
      <c r="G59" s="214"/>
      <c r="H59" s="214"/>
      <c r="I59" s="210" t="s">
        <v>170</v>
      </c>
      <c r="J59" s="211"/>
      <c r="K59" s="214" t="s">
        <v>170</v>
      </c>
      <c r="L59" s="214"/>
      <c r="M59" s="190" t="s">
        <v>165</v>
      </c>
      <c r="N59" s="190"/>
      <c r="O59" s="191"/>
      <c r="P59" s="193"/>
      <c r="Q59" s="194"/>
      <c r="R59" s="194"/>
      <c r="S59" s="192"/>
      <c r="T59" s="192"/>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84"/>
      <c r="GE59" s="84"/>
      <c r="GF59" s="84"/>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84"/>
      <c r="JS59" s="84"/>
      <c r="JT59" s="84"/>
      <c r="JU59" s="84"/>
      <c r="JV59" s="84"/>
      <c r="JW59" s="84"/>
    </row>
    <row r="60" spans="1:283" s="6" customFormat="1" x14ac:dyDescent="0.25">
      <c r="A60" s="115">
        <f t="shared" si="0"/>
        <v>50</v>
      </c>
      <c r="B60" s="3"/>
      <c r="C60" s="15" t="s">
        <v>29</v>
      </c>
      <c r="E60" s="215">
        <v>7.7600000000000002E-2</v>
      </c>
      <c r="F60" s="214"/>
      <c r="G60" s="215"/>
      <c r="H60" s="214"/>
      <c r="I60" s="212">
        <v>7.1999999999999995E-2</v>
      </c>
      <c r="J60" s="213"/>
      <c r="K60" s="212">
        <v>7.2599999999999998E-2</v>
      </c>
      <c r="L60" s="213"/>
      <c r="M60" s="230">
        <v>7.0900000000000005E-2</v>
      </c>
      <c r="N60" s="231"/>
      <c r="O60" s="232"/>
      <c r="P60" s="226"/>
      <c r="Q60" s="221"/>
      <c r="R60" s="221"/>
      <c r="S60" s="193"/>
      <c r="T60" s="201"/>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row>
    <row r="61" spans="1:283" s="6" customFormat="1" x14ac:dyDescent="0.25">
      <c r="A61" s="115">
        <f t="shared" si="0"/>
        <v>51</v>
      </c>
      <c r="B61" s="3"/>
      <c r="C61" s="15"/>
      <c r="D61" s="16"/>
      <c r="E61" s="192"/>
      <c r="F61" s="192"/>
      <c r="G61" s="58"/>
      <c r="H61" s="58"/>
      <c r="I61" s="192"/>
      <c r="J61" s="192"/>
      <c r="K61" s="192"/>
      <c r="L61" s="192"/>
      <c r="M61" s="192"/>
      <c r="N61" s="192"/>
      <c r="O61" s="192"/>
      <c r="P61" s="193"/>
      <c r="Q61" s="194"/>
      <c r="R61" s="194"/>
      <c r="S61" s="192"/>
      <c r="T61" s="192"/>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c r="EN61" s="84"/>
      <c r="EO61" s="84"/>
      <c r="EP61" s="84"/>
      <c r="EQ61" s="84"/>
      <c r="ER61" s="84"/>
      <c r="ES61" s="84"/>
      <c r="ET61" s="84"/>
      <c r="EU61" s="84"/>
      <c r="EV61" s="84"/>
      <c r="EW61" s="84"/>
      <c r="EX61" s="84"/>
      <c r="EY61" s="84"/>
      <c r="EZ61" s="84"/>
      <c r="FA61" s="84"/>
      <c r="FB61" s="84"/>
      <c r="FC61" s="84"/>
      <c r="FD61" s="84"/>
      <c r="FE61" s="84"/>
      <c r="FF61" s="84"/>
      <c r="FG61" s="84"/>
      <c r="FH61" s="84"/>
      <c r="FI61" s="84"/>
      <c r="FJ61" s="84"/>
      <c r="FK61" s="84"/>
      <c r="FL61" s="84"/>
      <c r="FM61" s="84"/>
      <c r="FN61" s="84"/>
      <c r="FO61" s="84"/>
      <c r="FP61" s="84"/>
      <c r="FQ61" s="84"/>
      <c r="FR61" s="84"/>
      <c r="FS61" s="84"/>
      <c r="FT61" s="84"/>
      <c r="FU61" s="84"/>
      <c r="FV61" s="84"/>
      <c r="FW61" s="84"/>
      <c r="FX61" s="84"/>
      <c r="FY61" s="84"/>
      <c r="FZ61" s="84"/>
      <c r="GA61" s="84"/>
      <c r="GB61" s="84"/>
      <c r="GC61" s="84"/>
      <c r="GD61" s="84"/>
      <c r="GE61" s="84"/>
      <c r="GF61" s="84"/>
      <c r="GG61" s="84"/>
      <c r="GH61" s="84"/>
      <c r="GI61" s="84"/>
      <c r="GJ61" s="84"/>
      <c r="GK61" s="84"/>
      <c r="GL61" s="84"/>
      <c r="GM61" s="84"/>
      <c r="GN61" s="84"/>
      <c r="GO61" s="84"/>
      <c r="GP61" s="84"/>
      <c r="GQ61" s="84"/>
      <c r="GR61" s="84"/>
      <c r="GS61" s="84"/>
      <c r="GT61" s="84"/>
      <c r="GU61" s="84"/>
      <c r="GV61" s="84"/>
      <c r="GW61" s="84"/>
      <c r="GX61" s="84"/>
      <c r="GY61" s="84"/>
      <c r="GZ61" s="84"/>
      <c r="HA61" s="84"/>
      <c r="HB61" s="84"/>
      <c r="HC61" s="84"/>
      <c r="HD61" s="84"/>
      <c r="HE61" s="84"/>
      <c r="HF61" s="84"/>
      <c r="HG61" s="84"/>
      <c r="HH61" s="84"/>
      <c r="HI61" s="84"/>
      <c r="HJ61" s="84"/>
      <c r="HK61" s="84"/>
      <c r="HL61" s="84"/>
      <c r="HM61" s="84"/>
      <c r="HN61" s="84"/>
      <c r="HO61" s="84"/>
      <c r="HP61" s="84"/>
      <c r="HQ61" s="84"/>
      <c r="HR61" s="84"/>
      <c r="HS61" s="84"/>
      <c r="HT61" s="84"/>
      <c r="HU61" s="84"/>
      <c r="HV61" s="84"/>
      <c r="HW61" s="84"/>
      <c r="HX61" s="84"/>
      <c r="HY61" s="84"/>
      <c r="HZ61" s="84"/>
      <c r="IA61" s="84"/>
      <c r="IB61" s="84"/>
      <c r="IC61" s="84"/>
      <c r="ID61" s="84"/>
      <c r="IE61" s="84"/>
      <c r="IF61" s="84"/>
      <c r="IG61" s="84"/>
      <c r="IH61" s="84"/>
      <c r="II61" s="84"/>
      <c r="IJ61" s="84"/>
      <c r="IK61" s="84"/>
      <c r="IL61" s="84"/>
      <c r="IM61" s="84"/>
      <c r="IN61" s="84"/>
      <c r="IO61" s="84"/>
      <c r="IP61" s="84"/>
      <c r="IQ61" s="84"/>
      <c r="IR61" s="84"/>
      <c r="IS61" s="84"/>
      <c r="IT61" s="84"/>
      <c r="IU61" s="84"/>
      <c r="IV61" s="84"/>
      <c r="IW61" s="84"/>
      <c r="IX61" s="84"/>
      <c r="IY61" s="84"/>
      <c r="IZ61" s="84"/>
      <c r="JA61" s="84"/>
      <c r="JB61" s="84"/>
      <c r="JC61" s="84"/>
      <c r="JD61" s="84"/>
      <c r="JE61" s="84"/>
      <c r="JF61" s="84"/>
      <c r="JG61" s="84"/>
      <c r="JH61" s="84"/>
      <c r="JI61" s="84"/>
      <c r="JJ61" s="84"/>
      <c r="JK61" s="84"/>
      <c r="JL61" s="84"/>
      <c r="JM61" s="84"/>
      <c r="JN61" s="84"/>
      <c r="JO61" s="84"/>
      <c r="JP61" s="84"/>
      <c r="JQ61" s="84"/>
      <c r="JR61" s="84"/>
      <c r="JS61" s="84"/>
      <c r="JT61" s="84"/>
      <c r="JU61" s="84"/>
      <c r="JV61" s="84"/>
      <c r="JW61" s="84"/>
    </row>
    <row r="62" spans="1:283" s="6" customFormat="1" ht="15.75" customHeight="1" x14ac:dyDescent="0.25">
      <c r="A62" s="115">
        <f t="shared" si="0"/>
        <v>52</v>
      </c>
      <c r="B62" s="3"/>
      <c r="C62" s="11" t="s">
        <v>24</v>
      </c>
      <c r="D62" s="12"/>
      <c r="E62" s="214"/>
      <c r="F62" s="214"/>
      <c r="G62" s="59"/>
      <c r="H62" s="59"/>
      <c r="I62" s="192"/>
      <c r="J62" s="192"/>
      <c r="K62" s="192"/>
      <c r="L62" s="192"/>
      <c r="M62" s="192"/>
      <c r="N62" s="192"/>
      <c r="O62" s="192"/>
      <c r="P62" s="193"/>
      <c r="Q62" s="194"/>
      <c r="R62" s="194"/>
      <c r="S62" s="192"/>
      <c r="T62" s="192"/>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c r="EN62" s="84"/>
      <c r="EO62" s="84"/>
      <c r="EP62" s="84"/>
      <c r="EQ62" s="84"/>
      <c r="ER62" s="84"/>
      <c r="ES62" s="84"/>
      <c r="ET62" s="84"/>
      <c r="EU62" s="84"/>
      <c r="EV62" s="84"/>
      <c r="EW62" s="84"/>
      <c r="EX62" s="84"/>
      <c r="EY62" s="84"/>
      <c r="EZ62" s="84"/>
      <c r="FA62" s="84"/>
      <c r="FB62" s="84"/>
      <c r="FC62" s="84"/>
      <c r="FD62" s="84"/>
      <c r="FE62" s="84"/>
      <c r="FF62" s="84"/>
      <c r="FG62" s="84"/>
      <c r="FH62" s="84"/>
      <c r="FI62" s="84"/>
      <c r="FJ62" s="84"/>
      <c r="FK62" s="84"/>
      <c r="FL62" s="84"/>
      <c r="FM62" s="84"/>
      <c r="FN62" s="84"/>
      <c r="FO62" s="84"/>
      <c r="FP62" s="84"/>
      <c r="FQ62" s="84"/>
      <c r="FR62" s="84"/>
      <c r="FS62" s="84"/>
      <c r="FT62" s="84"/>
      <c r="FU62" s="84"/>
      <c r="FV62" s="84"/>
      <c r="FW62" s="84"/>
      <c r="FX62" s="84"/>
      <c r="FY62" s="84"/>
      <c r="FZ62" s="84"/>
      <c r="GA62" s="84"/>
      <c r="GB62" s="84"/>
      <c r="GC62" s="84"/>
      <c r="GD62" s="84"/>
      <c r="GE62" s="84"/>
      <c r="GF62" s="84"/>
      <c r="GG62" s="84"/>
      <c r="GH62" s="84"/>
      <c r="GI62" s="84"/>
      <c r="GJ62" s="84"/>
      <c r="GK62" s="84"/>
      <c r="GL62" s="84"/>
      <c r="GM62" s="84"/>
      <c r="GN62" s="84"/>
      <c r="GO62" s="84"/>
      <c r="GP62" s="84"/>
      <c r="GQ62" s="84"/>
      <c r="GR62" s="84"/>
      <c r="GS62" s="84"/>
      <c r="GT62" s="84"/>
      <c r="GU62" s="84"/>
      <c r="GV62" s="84"/>
      <c r="GW62" s="84"/>
      <c r="GX62" s="84"/>
      <c r="GY62" s="84"/>
      <c r="GZ62" s="84"/>
      <c r="HA62" s="84"/>
      <c r="HB62" s="84"/>
      <c r="HC62" s="84"/>
      <c r="HD62" s="84"/>
      <c r="HE62" s="84"/>
      <c r="HF62" s="84"/>
      <c r="HG62" s="84"/>
      <c r="HH62" s="84"/>
      <c r="HI62" s="84"/>
      <c r="HJ62" s="84"/>
      <c r="HK62" s="84"/>
      <c r="HL62" s="84"/>
      <c r="HM62" s="84"/>
      <c r="HN62" s="84"/>
      <c r="HO62" s="84"/>
      <c r="HP62" s="84"/>
      <c r="HQ62" s="84"/>
      <c r="HR62" s="84"/>
      <c r="HS62" s="84"/>
      <c r="HT62" s="84"/>
      <c r="HU62" s="84"/>
      <c r="HV62" s="84"/>
      <c r="HW62" s="84"/>
      <c r="HX62" s="84"/>
      <c r="HY62" s="84"/>
      <c r="HZ62" s="84"/>
      <c r="IA62" s="84"/>
      <c r="IB62" s="84"/>
      <c r="IC62" s="84"/>
      <c r="ID62" s="84"/>
      <c r="IE62" s="84"/>
      <c r="IF62" s="84"/>
      <c r="IG62" s="84"/>
      <c r="IH62" s="84"/>
      <c r="II62" s="84"/>
      <c r="IJ62" s="84"/>
      <c r="IK62" s="84"/>
      <c r="IL62" s="84"/>
      <c r="IM62" s="84"/>
      <c r="IN62" s="84"/>
      <c r="IO62" s="84"/>
      <c r="IP62" s="84"/>
      <c r="IQ62" s="84"/>
      <c r="IR62" s="84"/>
      <c r="IS62" s="84"/>
      <c r="IT62" s="84"/>
      <c r="IU62" s="84"/>
      <c r="IV62" s="84"/>
      <c r="IW62" s="84"/>
      <c r="IX62" s="84"/>
      <c r="IY62" s="84"/>
      <c r="IZ62" s="84"/>
      <c r="JA62" s="84"/>
      <c r="JB62" s="84"/>
      <c r="JC62" s="84"/>
      <c r="JD62" s="84"/>
      <c r="JE62" s="84"/>
      <c r="JF62" s="84"/>
      <c r="JG62" s="84"/>
      <c r="JH62" s="84"/>
      <c r="JI62" s="84"/>
      <c r="JJ62" s="84"/>
      <c r="JK62" s="84"/>
      <c r="JL62" s="84"/>
      <c r="JM62" s="84"/>
      <c r="JN62" s="84"/>
      <c r="JO62" s="84"/>
      <c r="JP62" s="84"/>
      <c r="JQ62" s="84"/>
      <c r="JR62" s="84"/>
      <c r="JS62" s="84"/>
      <c r="JT62" s="84"/>
      <c r="JU62" s="84"/>
      <c r="JV62" s="84"/>
      <c r="JW62" s="84"/>
    </row>
    <row r="63" spans="1:283" s="25" customFormat="1" ht="334.5" customHeight="1" x14ac:dyDescent="0.25">
      <c r="A63" s="115">
        <f t="shared" si="0"/>
        <v>53</v>
      </c>
      <c r="B63" s="24"/>
      <c r="C63" s="26" t="s">
        <v>67</v>
      </c>
      <c r="D63" s="27"/>
      <c r="E63" s="29"/>
      <c r="F63" s="30"/>
      <c r="G63" s="64"/>
      <c r="H63" s="64"/>
      <c r="I63" s="104"/>
      <c r="J63" s="103"/>
      <c r="K63" s="48"/>
      <c r="L63" s="45"/>
      <c r="M63" s="227" t="s">
        <v>166</v>
      </c>
      <c r="N63" s="228"/>
      <c r="O63" s="229"/>
      <c r="P63" s="73"/>
      <c r="Q63" s="152"/>
      <c r="R63" s="171"/>
      <c r="S63" s="172"/>
      <c r="T63" s="173"/>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X63" s="84"/>
      <c r="FY63" s="84"/>
      <c r="FZ63" s="84"/>
      <c r="GA63" s="84"/>
      <c r="GB63" s="84"/>
      <c r="GC63" s="84"/>
      <c r="GD63" s="84"/>
      <c r="GE63" s="84"/>
      <c r="GF63" s="84"/>
      <c r="GG63" s="84"/>
      <c r="GH63" s="84"/>
      <c r="GI63" s="84"/>
      <c r="GJ63" s="84"/>
      <c r="GK63" s="84"/>
      <c r="GL63" s="84"/>
      <c r="GM63" s="84"/>
      <c r="GN63" s="84"/>
      <c r="GO63" s="84"/>
      <c r="GP63" s="84"/>
      <c r="GQ63" s="84"/>
      <c r="GR63" s="84"/>
      <c r="GS63" s="84"/>
      <c r="GT63" s="84"/>
      <c r="GU63" s="84"/>
      <c r="GV63" s="84"/>
      <c r="GW63" s="84"/>
      <c r="GX63" s="84"/>
      <c r="GY63" s="84"/>
      <c r="GZ63" s="84"/>
      <c r="HA63" s="84"/>
      <c r="HB63" s="84"/>
      <c r="HC63" s="84"/>
      <c r="HD63" s="84"/>
      <c r="HE63" s="84"/>
      <c r="HF63" s="84"/>
      <c r="HG63" s="84"/>
      <c r="HH63" s="84"/>
      <c r="HI63" s="84"/>
      <c r="HJ63" s="84"/>
      <c r="HK63" s="84"/>
      <c r="HL63" s="84"/>
      <c r="HM63" s="84"/>
      <c r="HN63" s="84"/>
      <c r="HO63" s="84"/>
      <c r="HP63" s="84"/>
      <c r="HQ63" s="84"/>
      <c r="HR63" s="84"/>
      <c r="HS63" s="84"/>
      <c r="HT63" s="84"/>
      <c r="HU63" s="84"/>
      <c r="HV63" s="84"/>
      <c r="HW63" s="84"/>
      <c r="HX63" s="84"/>
      <c r="HY63" s="84"/>
      <c r="HZ63" s="84"/>
      <c r="IA63" s="84"/>
      <c r="IB63" s="84"/>
      <c r="IC63" s="84"/>
      <c r="ID63" s="84"/>
      <c r="IE63" s="84"/>
      <c r="IF63" s="84"/>
      <c r="IG63" s="84"/>
      <c r="IH63" s="84"/>
      <c r="II63" s="84"/>
      <c r="IJ63" s="84"/>
      <c r="IK63" s="84"/>
      <c r="IL63" s="84"/>
      <c r="IM63" s="84"/>
      <c r="IN63" s="84"/>
      <c r="IO63" s="84"/>
      <c r="IP63" s="84"/>
      <c r="IQ63" s="84"/>
      <c r="IR63" s="84"/>
      <c r="IS63" s="84"/>
      <c r="IT63" s="84"/>
      <c r="IU63" s="84"/>
      <c r="IV63" s="84"/>
      <c r="IW63" s="84"/>
      <c r="IX63" s="84"/>
      <c r="IY63" s="84"/>
      <c r="IZ63" s="84"/>
      <c r="JA63" s="84"/>
      <c r="JB63" s="84"/>
      <c r="JC63" s="84"/>
      <c r="JD63" s="84"/>
      <c r="JE63" s="84"/>
      <c r="JF63" s="84"/>
      <c r="JG63" s="84"/>
      <c r="JH63" s="84"/>
      <c r="JI63" s="84"/>
      <c r="JJ63" s="84"/>
      <c r="JK63" s="84"/>
      <c r="JL63" s="84"/>
      <c r="JM63" s="84"/>
      <c r="JN63" s="84"/>
      <c r="JO63" s="84"/>
      <c r="JP63" s="84"/>
      <c r="JQ63" s="84"/>
      <c r="JR63" s="84"/>
      <c r="JS63" s="84"/>
      <c r="JT63" s="84"/>
      <c r="JU63" s="84"/>
      <c r="JV63" s="84"/>
      <c r="JW63" s="84"/>
    </row>
    <row r="64" spans="1:283" s="6" customFormat="1" ht="244.5" customHeight="1" x14ac:dyDescent="0.25">
      <c r="A64" s="22">
        <f>1+A62</f>
        <v>53</v>
      </c>
      <c r="B64" s="3"/>
      <c r="C64" s="15" t="s">
        <v>14</v>
      </c>
      <c r="E64" s="206" t="s">
        <v>141</v>
      </c>
      <c r="F64" s="207"/>
      <c r="G64" s="195"/>
      <c r="H64" s="197"/>
      <c r="I64" s="206"/>
      <c r="J64" s="207"/>
      <c r="K64" s="195"/>
      <c r="L64" s="197"/>
      <c r="M64" s="227" t="s">
        <v>167</v>
      </c>
      <c r="N64" s="228"/>
      <c r="O64" s="229"/>
      <c r="P64" s="193"/>
      <c r="Q64" s="194"/>
      <c r="R64" s="194"/>
      <c r="S64" s="193"/>
      <c r="T64" s="201"/>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X64" s="84"/>
      <c r="FY64" s="84"/>
      <c r="FZ64" s="84"/>
      <c r="GA64" s="84"/>
      <c r="GB64" s="84"/>
      <c r="GC64" s="84"/>
      <c r="GD64" s="84"/>
      <c r="GE64" s="84"/>
      <c r="GF64" s="84"/>
      <c r="GG64" s="84"/>
      <c r="GH64" s="84"/>
      <c r="GI64" s="84"/>
      <c r="GJ64" s="84"/>
      <c r="GK64" s="84"/>
      <c r="GL64" s="84"/>
      <c r="GM64" s="84"/>
      <c r="GN64" s="84"/>
      <c r="GO64" s="84"/>
      <c r="GP64" s="84"/>
      <c r="GQ64" s="84"/>
      <c r="GR64" s="84"/>
      <c r="GS64" s="84"/>
      <c r="GT64" s="84"/>
      <c r="GU64" s="84"/>
      <c r="GV64" s="84"/>
      <c r="GW64" s="84"/>
      <c r="GX64" s="84"/>
      <c r="GY64" s="84"/>
      <c r="GZ64" s="84"/>
      <c r="HA64" s="84"/>
      <c r="HB64" s="84"/>
      <c r="HC64" s="84"/>
      <c r="HD64" s="84"/>
      <c r="HE64" s="84"/>
      <c r="HF64" s="84"/>
      <c r="HG64" s="84"/>
      <c r="HH64" s="84"/>
      <c r="HI64" s="84"/>
      <c r="HJ64" s="84"/>
      <c r="HK64" s="84"/>
      <c r="HL64" s="84"/>
      <c r="HM64" s="84"/>
      <c r="HN64" s="84"/>
      <c r="HO64" s="84"/>
      <c r="HP64" s="84"/>
      <c r="HQ64" s="84"/>
      <c r="HR64" s="84"/>
      <c r="HS64" s="84"/>
      <c r="HT64" s="84"/>
      <c r="HU64" s="84"/>
      <c r="HV64" s="84"/>
      <c r="HW64" s="84"/>
      <c r="HX64" s="84"/>
      <c r="HY64" s="84"/>
      <c r="HZ64" s="84"/>
      <c r="IA64" s="84"/>
      <c r="IB64" s="84"/>
      <c r="IC64" s="84"/>
      <c r="ID64" s="84"/>
      <c r="IE64" s="84"/>
      <c r="IF64" s="84"/>
      <c r="IG64" s="84"/>
      <c r="IH64" s="84"/>
      <c r="II64" s="84"/>
      <c r="IJ64" s="84"/>
      <c r="IK64" s="84"/>
      <c r="IL64" s="84"/>
      <c r="IM64" s="84"/>
      <c r="IN64" s="84"/>
      <c r="IO64" s="84"/>
      <c r="IP64" s="84"/>
      <c r="IQ64" s="84"/>
      <c r="IR64" s="84"/>
      <c r="IS64" s="84"/>
      <c r="IT64" s="84"/>
      <c r="IU64" s="84"/>
      <c r="IV64" s="84"/>
      <c r="IW64" s="84"/>
      <c r="IX64" s="84"/>
      <c r="IY64" s="84"/>
      <c r="IZ64" s="84"/>
      <c r="JA64" s="84"/>
      <c r="JB64" s="84"/>
      <c r="JC64" s="84"/>
      <c r="JD64" s="84"/>
      <c r="JE64" s="84"/>
      <c r="JF64" s="84"/>
      <c r="JG64" s="84"/>
      <c r="JH64" s="84"/>
      <c r="JI64" s="84"/>
      <c r="JJ64" s="84"/>
      <c r="JK64" s="84"/>
      <c r="JL64" s="84"/>
      <c r="JM64" s="84"/>
      <c r="JN64" s="84"/>
      <c r="JO64" s="84"/>
      <c r="JP64" s="84"/>
      <c r="JQ64" s="84"/>
      <c r="JR64" s="84"/>
      <c r="JS64" s="84"/>
      <c r="JT64" s="84"/>
      <c r="JU64" s="84"/>
      <c r="JV64" s="84"/>
      <c r="JW64" s="84"/>
    </row>
    <row r="65" spans="1:283" s="6" customFormat="1" ht="128.25" customHeight="1" x14ac:dyDescent="0.25">
      <c r="A65" s="22">
        <f t="shared" si="0"/>
        <v>54</v>
      </c>
      <c r="B65" s="3"/>
      <c r="C65" s="20" t="s">
        <v>15</v>
      </c>
      <c r="E65" s="184" t="s">
        <v>130</v>
      </c>
      <c r="F65" s="186"/>
      <c r="G65" s="184"/>
      <c r="H65" s="186"/>
      <c r="I65" s="184"/>
      <c r="J65" s="186"/>
      <c r="K65" s="184"/>
      <c r="L65" s="186"/>
      <c r="M65" s="192"/>
      <c r="N65" s="192"/>
      <c r="O65" s="192"/>
      <c r="P65" s="193"/>
      <c r="Q65" s="194"/>
      <c r="R65" s="194"/>
      <c r="S65" s="192"/>
      <c r="T65" s="192"/>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X65" s="84"/>
      <c r="FY65" s="84"/>
      <c r="FZ65" s="84"/>
      <c r="GA65" s="84"/>
      <c r="GB65" s="84"/>
      <c r="GC65" s="84"/>
      <c r="GD65" s="84"/>
      <c r="GE65" s="84"/>
      <c r="GF65" s="84"/>
      <c r="GG65" s="84"/>
      <c r="GH65" s="84"/>
      <c r="GI65" s="84"/>
      <c r="GJ65" s="84"/>
      <c r="GK65" s="84"/>
      <c r="GL65" s="84"/>
      <c r="GM65" s="84"/>
      <c r="GN65" s="84"/>
      <c r="GO65" s="84"/>
      <c r="GP65" s="84"/>
      <c r="GQ65" s="84"/>
      <c r="GR65" s="84"/>
      <c r="GS65" s="84"/>
      <c r="GT65" s="84"/>
      <c r="GU65" s="84"/>
      <c r="GV65" s="84"/>
      <c r="GW65" s="84"/>
      <c r="GX65" s="84"/>
      <c r="GY65" s="84"/>
      <c r="GZ65" s="84"/>
      <c r="HA65" s="84"/>
      <c r="HB65" s="84"/>
      <c r="HC65" s="84"/>
      <c r="HD65" s="84"/>
      <c r="HE65" s="84"/>
      <c r="HF65" s="84"/>
      <c r="HG65" s="84"/>
      <c r="HH65" s="84"/>
      <c r="HI65" s="84"/>
      <c r="HJ65" s="84"/>
      <c r="HK65" s="84"/>
      <c r="HL65" s="84"/>
      <c r="HM65" s="84"/>
      <c r="HN65" s="84"/>
      <c r="HO65" s="84"/>
      <c r="HP65" s="84"/>
      <c r="HQ65" s="84"/>
      <c r="HR65" s="84"/>
      <c r="HS65" s="84"/>
      <c r="HT65" s="84"/>
      <c r="HU65" s="84"/>
      <c r="HV65" s="84"/>
      <c r="HW65" s="84"/>
      <c r="HX65" s="84"/>
      <c r="HY65" s="84"/>
      <c r="HZ65" s="84"/>
      <c r="IA65" s="84"/>
      <c r="IB65" s="84"/>
      <c r="IC65" s="84"/>
      <c r="ID65" s="84"/>
      <c r="IE65" s="84"/>
      <c r="IF65" s="84"/>
      <c r="IG65" s="84"/>
      <c r="IH65" s="84"/>
      <c r="II65" s="84"/>
      <c r="IJ65" s="84"/>
      <c r="IK65" s="84"/>
      <c r="IL65" s="84"/>
      <c r="IM65" s="84"/>
      <c r="IN65" s="84"/>
      <c r="IO65" s="84"/>
      <c r="IP65" s="84"/>
      <c r="IQ65" s="84"/>
      <c r="IR65" s="84"/>
      <c r="IS65" s="84"/>
      <c r="IT65" s="84"/>
      <c r="IU65" s="84"/>
      <c r="IV65" s="84"/>
      <c r="IW65" s="84"/>
      <c r="IX65" s="84"/>
      <c r="IY65" s="84"/>
      <c r="IZ65" s="84"/>
      <c r="JA65" s="84"/>
      <c r="JB65" s="84"/>
      <c r="JC65" s="84"/>
      <c r="JD65" s="84"/>
      <c r="JE65" s="84"/>
      <c r="JF65" s="84"/>
      <c r="JG65" s="84"/>
      <c r="JH65" s="84"/>
      <c r="JI65" s="84"/>
      <c r="JJ65" s="84"/>
      <c r="JK65" s="84"/>
      <c r="JL65" s="84"/>
      <c r="JM65" s="84"/>
      <c r="JN65" s="84"/>
      <c r="JO65" s="84"/>
      <c r="JP65" s="84"/>
      <c r="JQ65" s="84"/>
      <c r="JR65" s="84"/>
      <c r="JS65" s="84"/>
      <c r="JT65" s="84"/>
      <c r="JU65" s="84"/>
      <c r="JV65" s="84"/>
      <c r="JW65" s="84"/>
    </row>
    <row r="66" spans="1:283" s="6" customFormat="1" ht="186" customHeight="1" x14ac:dyDescent="0.25">
      <c r="A66" s="22">
        <f t="shared" si="0"/>
        <v>55</v>
      </c>
      <c r="B66" s="3"/>
      <c r="C66" s="20" t="s">
        <v>16</v>
      </c>
      <c r="E66" s="184" t="s">
        <v>131</v>
      </c>
      <c r="F66" s="186"/>
      <c r="G66" s="184"/>
      <c r="H66" s="186"/>
      <c r="I66" s="184"/>
      <c r="J66" s="186"/>
      <c r="K66" s="192"/>
      <c r="L66" s="192"/>
      <c r="M66" s="192"/>
      <c r="N66" s="192"/>
      <c r="O66" s="192"/>
      <c r="P66" s="193"/>
      <c r="Q66" s="194"/>
      <c r="R66" s="194"/>
      <c r="S66" s="192"/>
      <c r="T66" s="192"/>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row>
    <row r="67" spans="1:283" s="6" customFormat="1" ht="183.75" customHeight="1" x14ac:dyDescent="0.25">
      <c r="A67" s="22">
        <f t="shared" si="0"/>
        <v>56</v>
      </c>
      <c r="B67" s="3"/>
      <c r="C67" s="20" t="s">
        <v>17</v>
      </c>
      <c r="E67" s="184" t="s">
        <v>132</v>
      </c>
      <c r="F67" s="186"/>
      <c r="G67" s="184"/>
      <c r="H67" s="186"/>
      <c r="I67" s="184"/>
      <c r="J67" s="186"/>
      <c r="K67" s="192"/>
      <c r="L67" s="192"/>
      <c r="M67" s="192"/>
      <c r="N67" s="192"/>
      <c r="O67" s="192"/>
      <c r="P67" s="193"/>
      <c r="Q67" s="194"/>
      <c r="R67" s="194"/>
      <c r="S67" s="192"/>
      <c r="T67" s="192"/>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row>
    <row r="68" spans="1:283" s="6" customFormat="1" ht="148.5" customHeight="1" x14ac:dyDescent="0.25">
      <c r="A68" s="22">
        <f t="shared" si="0"/>
        <v>57</v>
      </c>
      <c r="B68" s="3"/>
      <c r="C68" s="20" t="s">
        <v>18</v>
      </c>
      <c r="E68" s="184" t="s">
        <v>133</v>
      </c>
      <c r="F68" s="186"/>
      <c r="G68" s="184"/>
      <c r="H68" s="186"/>
      <c r="I68" s="184"/>
      <c r="J68" s="186"/>
      <c r="K68" s="192"/>
      <c r="L68" s="192"/>
      <c r="M68" s="195"/>
      <c r="N68" s="196"/>
      <c r="O68" s="197"/>
      <c r="P68" s="193"/>
      <c r="Q68" s="194"/>
      <c r="R68" s="194"/>
      <c r="S68" s="192"/>
      <c r="T68" s="192"/>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84"/>
      <c r="FG68" s="84"/>
      <c r="FH68" s="84"/>
      <c r="FI68" s="84"/>
      <c r="FJ68" s="84"/>
      <c r="FK68" s="84"/>
      <c r="FL68" s="84"/>
      <c r="FM68" s="84"/>
      <c r="FN68" s="84"/>
      <c r="FO68" s="84"/>
      <c r="FP68" s="84"/>
      <c r="FQ68" s="84"/>
      <c r="FR68" s="84"/>
      <c r="FS68" s="84"/>
      <c r="FT68" s="84"/>
      <c r="FU68" s="84"/>
      <c r="FV68" s="84"/>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row>
    <row r="69" spans="1:283" s="6" customFormat="1" ht="118.5" customHeight="1" x14ac:dyDescent="0.25">
      <c r="A69" s="22">
        <f t="shared" si="0"/>
        <v>58</v>
      </c>
      <c r="B69" s="3"/>
      <c r="C69" s="20" t="s">
        <v>19</v>
      </c>
      <c r="E69" s="184" t="s">
        <v>134</v>
      </c>
      <c r="F69" s="186"/>
      <c r="G69" s="184"/>
      <c r="H69" s="186"/>
      <c r="I69" s="184"/>
      <c r="J69" s="186"/>
      <c r="K69" s="192"/>
      <c r="L69" s="192"/>
      <c r="M69" s="192"/>
      <c r="N69" s="192"/>
      <c r="O69" s="192"/>
      <c r="P69" s="193"/>
      <c r="Q69" s="194"/>
      <c r="R69" s="194"/>
      <c r="S69" s="192"/>
      <c r="T69" s="192"/>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84"/>
      <c r="FG69" s="84"/>
      <c r="FH69" s="84"/>
      <c r="FI69" s="84"/>
      <c r="FJ69" s="84"/>
      <c r="FK69" s="84"/>
      <c r="FL69" s="84"/>
      <c r="FM69" s="84"/>
      <c r="FN69" s="84"/>
      <c r="FO69" s="84"/>
      <c r="FP69" s="84"/>
      <c r="FQ69" s="84"/>
      <c r="FR69" s="84"/>
      <c r="FS69" s="84"/>
      <c r="FT69" s="84"/>
      <c r="FU69" s="84"/>
      <c r="FV69" s="84"/>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row>
    <row r="70" spans="1:283" s="6" customFormat="1" ht="141" customHeight="1" x14ac:dyDescent="0.25">
      <c r="A70" s="22">
        <f t="shared" si="0"/>
        <v>59</v>
      </c>
      <c r="B70" s="3"/>
      <c r="C70" s="20" t="s">
        <v>20</v>
      </c>
      <c r="E70" s="184" t="s">
        <v>135</v>
      </c>
      <c r="F70" s="186"/>
      <c r="G70" s="184"/>
      <c r="H70" s="186"/>
      <c r="I70" s="184"/>
      <c r="J70" s="186"/>
      <c r="K70" s="192"/>
      <c r="L70" s="192"/>
      <c r="M70" s="192"/>
      <c r="N70" s="192"/>
      <c r="O70" s="192"/>
      <c r="P70" s="193"/>
      <c r="Q70" s="194"/>
      <c r="R70" s="194"/>
      <c r="S70" s="192"/>
      <c r="T70" s="192"/>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84"/>
      <c r="FG70" s="84"/>
      <c r="FH70" s="84"/>
      <c r="FI70" s="84"/>
      <c r="FJ70" s="84"/>
      <c r="FK70" s="84"/>
      <c r="FL70" s="84"/>
      <c r="FM70" s="84"/>
      <c r="FN70" s="84"/>
      <c r="FO70" s="84"/>
      <c r="FP70" s="84"/>
      <c r="FQ70" s="84"/>
      <c r="FR70" s="84"/>
      <c r="FS70" s="84"/>
      <c r="FT70" s="84"/>
      <c r="FU70" s="84"/>
      <c r="FV70" s="84"/>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row>
    <row r="71" spans="1:283" s="25" customFormat="1" x14ac:dyDescent="0.25">
      <c r="A71" s="53">
        <f t="shared" si="0"/>
        <v>60</v>
      </c>
      <c r="B71" s="24"/>
      <c r="C71" s="28"/>
      <c r="D71" s="32"/>
      <c r="E71" s="184"/>
      <c r="F71" s="186"/>
      <c r="G71" s="184"/>
      <c r="H71" s="186"/>
      <c r="I71" s="184"/>
      <c r="J71" s="186"/>
      <c r="K71" s="184"/>
      <c r="L71" s="186"/>
      <c r="M71" s="195"/>
      <c r="N71" s="196"/>
      <c r="O71" s="197"/>
      <c r="P71" s="184"/>
      <c r="Q71" s="185"/>
      <c r="R71" s="185"/>
      <c r="S71" s="184"/>
      <c r="T71" s="186"/>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84"/>
      <c r="FG71" s="84"/>
      <c r="FH71" s="84"/>
      <c r="FI71" s="84"/>
      <c r="FJ71" s="84"/>
      <c r="FK71" s="84"/>
      <c r="FL71" s="84"/>
      <c r="FM71" s="84"/>
      <c r="FN71" s="84"/>
      <c r="FO71" s="84"/>
      <c r="FP71" s="84"/>
      <c r="FQ71" s="84"/>
      <c r="FR71" s="84"/>
      <c r="FS71" s="84"/>
      <c r="FT71" s="84"/>
      <c r="FU71" s="84"/>
      <c r="FV71" s="84"/>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row>
    <row r="72" spans="1:283" s="6" customFormat="1" ht="29.25" customHeight="1" x14ac:dyDescent="0.25">
      <c r="A72" s="53">
        <f t="shared" ref="A72:A79" si="1">1+A71</f>
        <v>61</v>
      </c>
      <c r="B72" s="3"/>
      <c r="C72" s="11" t="s">
        <v>5</v>
      </c>
      <c r="D72" s="17"/>
      <c r="E72" s="184"/>
      <c r="F72" s="186"/>
      <c r="G72" s="184"/>
      <c r="H72" s="186"/>
      <c r="I72" s="193"/>
      <c r="J72" s="201"/>
      <c r="K72" s="193"/>
      <c r="L72" s="201"/>
      <c r="M72" s="193"/>
      <c r="N72" s="194"/>
      <c r="O72" s="201"/>
      <c r="P72" s="193"/>
      <c r="Q72" s="194"/>
      <c r="R72" s="194"/>
      <c r="S72" s="193"/>
      <c r="T72" s="201"/>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row>
    <row r="73" spans="1:283" s="6" customFormat="1" ht="122.25" customHeight="1" x14ac:dyDescent="0.25">
      <c r="A73" s="68">
        <f t="shared" si="1"/>
        <v>62</v>
      </c>
      <c r="B73" s="33"/>
      <c r="C73" s="157" t="s">
        <v>174</v>
      </c>
      <c r="D73" s="157"/>
      <c r="E73" s="187"/>
      <c r="F73" s="187"/>
      <c r="G73" s="187"/>
      <c r="H73" s="187"/>
      <c r="I73" s="187"/>
      <c r="J73" s="188"/>
      <c r="K73" s="182" t="s">
        <v>171</v>
      </c>
      <c r="L73" s="183"/>
      <c r="M73" s="202" t="s">
        <v>168</v>
      </c>
      <c r="N73" s="203"/>
      <c r="O73" s="183"/>
      <c r="P73" s="165"/>
      <c r="Q73" s="166"/>
      <c r="R73" s="166"/>
      <c r="S73" s="182" t="s">
        <v>173</v>
      </c>
      <c r="T73" s="183"/>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row>
    <row r="74" spans="1:283" s="6" customFormat="1" ht="193.5" customHeight="1" x14ac:dyDescent="0.25">
      <c r="A74" s="66">
        <f t="shared" si="1"/>
        <v>63</v>
      </c>
      <c r="B74" s="36"/>
      <c r="C74" s="146"/>
      <c r="D74" s="149"/>
      <c r="E74" s="187"/>
      <c r="F74" s="187"/>
      <c r="G74" s="199"/>
      <c r="H74" s="200"/>
      <c r="I74" s="204"/>
      <c r="J74" s="205"/>
      <c r="K74" s="198"/>
      <c r="L74" s="198"/>
      <c r="M74" s="210"/>
      <c r="N74" s="194"/>
      <c r="O74" s="201"/>
      <c r="P74" s="72"/>
      <c r="Q74" s="147"/>
      <c r="R74" s="171"/>
      <c r="S74" s="182" t="s">
        <v>175</v>
      </c>
      <c r="T74" s="183"/>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row>
    <row r="75" spans="1:283" s="54" customFormat="1" x14ac:dyDescent="0.25">
      <c r="A75" s="66">
        <f t="shared" si="1"/>
        <v>64</v>
      </c>
      <c r="B75" s="36"/>
      <c r="C75" s="69"/>
      <c r="D75" s="67"/>
      <c r="E75" s="187"/>
      <c r="F75" s="187"/>
      <c r="G75" s="199"/>
      <c r="H75" s="200"/>
      <c r="I75" s="204"/>
      <c r="J75" s="205"/>
      <c r="K75" s="198"/>
      <c r="L75" s="198"/>
      <c r="M75" s="206"/>
      <c r="N75" s="233"/>
      <c r="O75" s="207"/>
      <c r="P75" s="72"/>
      <c r="Q75" s="147"/>
      <c r="R75" s="171"/>
      <c r="S75" s="172"/>
      <c r="T75" s="173"/>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row>
    <row r="76" spans="1:283" s="6" customFormat="1" x14ac:dyDescent="0.25">
      <c r="A76" s="53">
        <f>1+A75</f>
        <v>65</v>
      </c>
      <c r="B76" s="3"/>
      <c r="C76" s="11"/>
      <c r="D76" s="17"/>
      <c r="E76" s="184"/>
      <c r="F76" s="186"/>
      <c r="G76" s="184"/>
      <c r="H76" s="186"/>
      <c r="I76" s="206"/>
      <c r="J76" s="207"/>
      <c r="K76" s="193"/>
      <c r="L76" s="201"/>
      <c r="M76" s="193"/>
      <c r="N76" s="194"/>
      <c r="O76" s="201"/>
      <c r="P76" s="193"/>
      <c r="Q76" s="194"/>
      <c r="R76" s="194"/>
      <c r="S76" s="193"/>
      <c r="T76" s="201"/>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row>
    <row r="77" spans="1:283" s="37" customFormat="1" x14ac:dyDescent="0.25">
      <c r="A77" s="53">
        <f t="shared" si="1"/>
        <v>66</v>
      </c>
      <c r="B77" s="36"/>
      <c r="C77" s="38"/>
      <c r="D77" s="39"/>
      <c r="E77" s="184"/>
      <c r="F77" s="186"/>
      <c r="G77" s="184"/>
      <c r="H77" s="186"/>
      <c r="I77" s="206"/>
      <c r="J77" s="207"/>
      <c r="K77" s="184"/>
      <c r="L77" s="186"/>
      <c r="M77" s="184"/>
      <c r="N77" s="186"/>
      <c r="O77" s="127"/>
      <c r="P77" s="72"/>
      <c r="Q77" s="147"/>
      <c r="R77" s="171"/>
      <c r="S77" s="172"/>
      <c r="T77" s="173"/>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4"/>
      <c r="FF77" s="84"/>
      <c r="FG77" s="84"/>
      <c r="FH77" s="84"/>
      <c r="FI77" s="84"/>
      <c r="FJ77" s="84"/>
      <c r="FK77" s="84"/>
      <c r="FL77" s="84"/>
      <c r="FM77" s="84"/>
      <c r="FN77" s="84"/>
      <c r="FO77" s="84"/>
      <c r="FP77" s="84"/>
      <c r="FQ77" s="84"/>
      <c r="FR77" s="84"/>
      <c r="FS77" s="84"/>
      <c r="FT77" s="84"/>
      <c r="FU77" s="84"/>
      <c r="FV77" s="84"/>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row>
    <row r="78" spans="1:283" s="37" customFormat="1" x14ac:dyDescent="0.25">
      <c r="A78" s="53">
        <f t="shared" si="1"/>
        <v>67</v>
      </c>
      <c r="B78" s="36"/>
      <c r="C78" s="40"/>
      <c r="D78" s="39"/>
      <c r="E78" s="187"/>
      <c r="F78" s="187"/>
      <c r="G78" s="187"/>
      <c r="H78" s="187"/>
      <c r="I78" s="206"/>
      <c r="J78" s="207"/>
      <c r="K78" s="184"/>
      <c r="L78" s="186"/>
      <c r="M78" s="206"/>
      <c r="N78" s="221"/>
      <c r="O78" s="222"/>
      <c r="P78" s="72"/>
      <c r="Q78" s="147"/>
      <c r="R78" s="171"/>
      <c r="S78" s="172"/>
      <c r="T78" s="173"/>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4"/>
      <c r="FF78" s="84"/>
      <c r="FG78" s="84"/>
      <c r="FH78" s="84"/>
      <c r="FI78" s="84"/>
      <c r="FJ78" s="84"/>
      <c r="FK78" s="84"/>
      <c r="FL78" s="84"/>
      <c r="FM78" s="84"/>
      <c r="FN78" s="84"/>
      <c r="FO78" s="84"/>
      <c r="FP78" s="84"/>
      <c r="FQ78" s="84"/>
      <c r="FR78" s="84"/>
      <c r="FS78" s="84"/>
      <c r="FT78" s="84"/>
      <c r="FU78" s="84"/>
      <c r="FV78" s="84"/>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row>
    <row r="79" spans="1:283" s="6" customFormat="1" ht="19.5" customHeight="1" x14ac:dyDescent="0.25">
      <c r="A79" s="53">
        <f t="shared" si="1"/>
        <v>68</v>
      </c>
      <c r="B79" s="3"/>
      <c r="C79" s="41"/>
      <c r="D79" s="17"/>
      <c r="E79" s="206"/>
      <c r="F79" s="207"/>
      <c r="G79" s="65"/>
      <c r="H79" s="65"/>
      <c r="I79" s="206"/>
      <c r="J79" s="207"/>
      <c r="K79" s="193"/>
      <c r="L79" s="201"/>
      <c r="M79" s="210"/>
      <c r="N79" s="194"/>
      <c r="O79" s="201"/>
      <c r="P79" s="193"/>
      <c r="Q79" s="194"/>
      <c r="R79" s="194"/>
      <c r="S79" s="193"/>
      <c r="T79" s="201"/>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c r="EO79" s="84"/>
      <c r="EP79" s="84"/>
      <c r="EQ79" s="84"/>
      <c r="ER79" s="84"/>
      <c r="ES79" s="84"/>
      <c r="ET79" s="84"/>
      <c r="EU79" s="84"/>
      <c r="EV79" s="84"/>
      <c r="EW79" s="84"/>
      <c r="EX79" s="84"/>
      <c r="EY79" s="84"/>
      <c r="EZ79" s="84"/>
      <c r="FA79" s="84"/>
      <c r="FB79" s="84"/>
      <c r="FC79" s="84"/>
      <c r="FD79" s="84"/>
      <c r="FE79" s="84"/>
      <c r="FF79" s="84"/>
      <c r="FG79" s="84"/>
      <c r="FH79" s="84"/>
      <c r="FI79" s="84"/>
      <c r="FJ79" s="84"/>
      <c r="FK79" s="84"/>
      <c r="FL79" s="84"/>
      <c r="FM79" s="84"/>
      <c r="FN79" s="84"/>
      <c r="FO79" s="84"/>
      <c r="FP79" s="84"/>
      <c r="FQ79" s="84"/>
      <c r="FR79" s="84"/>
      <c r="FS79" s="84"/>
      <c r="FT79" s="84"/>
      <c r="FU79" s="84"/>
      <c r="FV79" s="84"/>
      <c r="FW79" s="84"/>
      <c r="FX79" s="84"/>
      <c r="FY79" s="84"/>
      <c r="FZ79" s="84"/>
      <c r="GA79" s="84"/>
      <c r="GB79" s="84"/>
      <c r="GC79" s="84"/>
      <c r="GD79" s="84"/>
      <c r="GE79" s="84"/>
      <c r="GF79" s="84"/>
      <c r="GG79" s="84"/>
      <c r="GH79" s="84"/>
      <c r="GI79" s="84"/>
      <c r="GJ79" s="84"/>
      <c r="GK79" s="84"/>
      <c r="GL79" s="84"/>
      <c r="GM79" s="84"/>
      <c r="GN79" s="84"/>
      <c r="GO79" s="84"/>
      <c r="GP79" s="84"/>
      <c r="GQ79" s="84"/>
      <c r="GR79" s="84"/>
      <c r="GS79" s="84"/>
      <c r="GT79" s="84"/>
      <c r="GU79" s="84"/>
      <c r="GV79" s="84"/>
      <c r="GW79" s="84"/>
      <c r="GX79" s="84"/>
      <c r="GY79" s="84"/>
      <c r="GZ79" s="84"/>
      <c r="HA79" s="84"/>
      <c r="HB79" s="84"/>
      <c r="HC79" s="84"/>
      <c r="HD79" s="84"/>
      <c r="HE79" s="84"/>
      <c r="HF79" s="84"/>
      <c r="HG79" s="84"/>
      <c r="HH79" s="84"/>
      <c r="HI79" s="84"/>
      <c r="HJ79" s="84"/>
      <c r="HK79" s="84"/>
      <c r="HL79" s="84"/>
      <c r="HM79" s="84"/>
      <c r="HN79" s="84"/>
      <c r="HO79" s="84"/>
      <c r="HP79" s="84"/>
      <c r="HQ79" s="84"/>
      <c r="HR79" s="84"/>
      <c r="HS79" s="84"/>
      <c r="HT79" s="84"/>
      <c r="HU79" s="84"/>
      <c r="HV79" s="84"/>
      <c r="HW79" s="84"/>
      <c r="HX79" s="84"/>
      <c r="HY79" s="84"/>
      <c r="HZ79" s="84"/>
      <c r="IA79" s="84"/>
      <c r="IB79" s="84"/>
      <c r="IC79" s="84"/>
      <c r="ID79" s="84"/>
      <c r="IE79" s="84"/>
      <c r="IF79" s="84"/>
      <c r="IG79" s="84"/>
      <c r="IH79" s="84"/>
      <c r="II79" s="84"/>
      <c r="IJ79" s="84"/>
      <c r="IK79" s="84"/>
      <c r="IL79" s="84"/>
      <c r="IM79" s="84"/>
      <c r="IN79" s="84"/>
      <c r="IO79" s="84"/>
      <c r="IP79" s="84"/>
      <c r="IQ79" s="84"/>
      <c r="IR79" s="84"/>
      <c r="IS79" s="84"/>
      <c r="IT79" s="84"/>
      <c r="IU79" s="84"/>
      <c r="IV79" s="84"/>
      <c r="IW79" s="84"/>
      <c r="IX79" s="84"/>
      <c r="IY79" s="84"/>
      <c r="IZ79" s="84"/>
      <c r="JA79" s="84"/>
      <c r="JB79" s="84"/>
      <c r="JC79" s="84"/>
      <c r="JD79" s="84"/>
      <c r="JE79" s="84"/>
      <c r="JF79" s="84"/>
      <c r="JG79" s="84"/>
      <c r="JH79" s="84"/>
      <c r="JI79" s="84"/>
      <c r="JJ79" s="84"/>
      <c r="JK79" s="84"/>
      <c r="JL79" s="84"/>
      <c r="JM79" s="84"/>
      <c r="JN79" s="84"/>
      <c r="JO79" s="84"/>
      <c r="JP79" s="84"/>
      <c r="JQ79" s="84"/>
      <c r="JR79" s="84"/>
      <c r="JS79" s="84"/>
      <c r="JT79" s="84"/>
      <c r="JU79" s="84"/>
      <c r="JV79" s="84"/>
      <c r="JW79" s="84"/>
    </row>
  </sheetData>
  <mergeCells count="170">
    <mergeCell ref="M78:O78"/>
    <mergeCell ref="M74:O74"/>
    <mergeCell ref="M75:O75"/>
    <mergeCell ref="K79:L79"/>
    <mergeCell ref="M79:O79"/>
    <mergeCell ref="P79:R79"/>
    <mergeCell ref="S79:T79"/>
    <mergeCell ref="E72:F72"/>
    <mergeCell ref="E70:F70"/>
    <mergeCell ref="S76:T76"/>
    <mergeCell ref="S72:T72"/>
    <mergeCell ref="M71:O71"/>
    <mergeCell ref="I76:J76"/>
    <mergeCell ref="E77:F77"/>
    <mergeCell ref="I78:J78"/>
    <mergeCell ref="E79:F79"/>
    <mergeCell ref="I79:J79"/>
    <mergeCell ref="E76:F76"/>
    <mergeCell ref="K76:L76"/>
    <mergeCell ref="M76:O76"/>
    <mergeCell ref="P76:R76"/>
    <mergeCell ref="M70:O70"/>
    <mergeCell ref="P70:R70"/>
    <mergeCell ref="P72:R72"/>
    <mergeCell ref="E66:F66"/>
    <mergeCell ref="I62:J62"/>
    <mergeCell ref="K72:L72"/>
    <mergeCell ref="K68:L68"/>
    <mergeCell ref="K67:L67"/>
    <mergeCell ref="K65:L65"/>
    <mergeCell ref="K66:L66"/>
    <mergeCell ref="K64:L64"/>
    <mergeCell ref="K62:L62"/>
    <mergeCell ref="E68:F68"/>
    <mergeCell ref="G65:H65"/>
    <mergeCell ref="G66:H66"/>
    <mergeCell ref="I5:J5"/>
    <mergeCell ref="P60:R60"/>
    <mergeCell ref="I65:J65"/>
    <mergeCell ref="M58:O58"/>
    <mergeCell ref="M61:O61"/>
    <mergeCell ref="M63:O63"/>
    <mergeCell ref="M64:O64"/>
    <mergeCell ref="K60:L60"/>
    <mergeCell ref="K59:L59"/>
    <mergeCell ref="K57:L57"/>
    <mergeCell ref="K58:L58"/>
    <mergeCell ref="M62:O62"/>
    <mergeCell ref="M60:O60"/>
    <mergeCell ref="I64:J64"/>
    <mergeCell ref="E67:F67"/>
    <mergeCell ref="K61:L61"/>
    <mergeCell ref="P57:R57"/>
    <mergeCell ref="P58:R58"/>
    <mergeCell ref="P61:R61"/>
    <mergeCell ref="E65:F65"/>
    <mergeCell ref="E69:F69"/>
    <mergeCell ref="A8:F8"/>
    <mergeCell ref="A9:F9"/>
    <mergeCell ref="E59:F59"/>
    <mergeCell ref="I56:J56"/>
    <mergeCell ref="G57:H57"/>
    <mergeCell ref="G58:H58"/>
    <mergeCell ref="G59:H59"/>
    <mergeCell ref="E58:F58"/>
    <mergeCell ref="C49:D49"/>
    <mergeCell ref="C52:D52"/>
    <mergeCell ref="I53:J53"/>
    <mergeCell ref="M65:O65"/>
    <mergeCell ref="P65:R65"/>
    <mergeCell ref="P62:R62"/>
    <mergeCell ref="P64:R64"/>
    <mergeCell ref="M67:O67"/>
    <mergeCell ref="P67:R67"/>
    <mergeCell ref="C1:T1"/>
    <mergeCell ref="C2:T2"/>
    <mergeCell ref="C3:T3"/>
    <mergeCell ref="E5:F5"/>
    <mergeCell ref="K5:L5"/>
    <mergeCell ref="M5:O5"/>
    <mergeCell ref="P5:R5"/>
    <mergeCell ref="S5:T5"/>
    <mergeCell ref="E57:F57"/>
    <mergeCell ref="E56:F56"/>
    <mergeCell ref="K56:L56"/>
    <mergeCell ref="E7:F7"/>
    <mergeCell ref="K7:L7"/>
    <mergeCell ref="I7:J7"/>
    <mergeCell ref="G5:H5"/>
    <mergeCell ref="G7:H7"/>
    <mergeCell ref="E64:F64"/>
    <mergeCell ref="S60:T60"/>
    <mergeCell ref="S59:T59"/>
    <mergeCell ref="I57:J57"/>
    <mergeCell ref="I58:J58"/>
    <mergeCell ref="I59:J59"/>
    <mergeCell ref="I60:J60"/>
    <mergeCell ref="I61:J61"/>
    <mergeCell ref="E61:F61"/>
    <mergeCell ref="E62:F62"/>
    <mergeCell ref="S62:T62"/>
    <mergeCell ref="G60:H60"/>
    <mergeCell ref="G64:H64"/>
    <mergeCell ref="S61:T61"/>
    <mergeCell ref="S64:T64"/>
    <mergeCell ref="P59:R59"/>
    <mergeCell ref="E60:F60"/>
    <mergeCell ref="M73:O73"/>
    <mergeCell ref="K73:L73"/>
    <mergeCell ref="K71:L71"/>
    <mergeCell ref="M72:O72"/>
    <mergeCell ref="I74:J74"/>
    <mergeCell ref="I75:J75"/>
    <mergeCell ref="I77:J77"/>
    <mergeCell ref="S7:T7"/>
    <mergeCell ref="M7:O7"/>
    <mergeCell ref="P56:R56"/>
    <mergeCell ref="P7:R7"/>
    <mergeCell ref="S70:T70"/>
    <mergeCell ref="S65:T65"/>
    <mergeCell ref="S69:T69"/>
    <mergeCell ref="S68:T68"/>
    <mergeCell ref="K70:L70"/>
    <mergeCell ref="K69:L69"/>
    <mergeCell ref="K75:L75"/>
    <mergeCell ref="G76:H76"/>
    <mergeCell ref="G77:H77"/>
    <mergeCell ref="G74:H74"/>
    <mergeCell ref="G75:H75"/>
    <mergeCell ref="I72:J72"/>
    <mergeCell ref="K74:L74"/>
    <mergeCell ref="G70:H70"/>
    <mergeCell ref="G71:H71"/>
    <mergeCell ref="S66:T66"/>
    <mergeCell ref="S67:T67"/>
    <mergeCell ref="P66:R66"/>
    <mergeCell ref="M66:O66"/>
    <mergeCell ref="M69:O69"/>
    <mergeCell ref="P69:R69"/>
    <mergeCell ref="G67:H67"/>
    <mergeCell ref="G68:H68"/>
    <mergeCell ref="G69:H69"/>
    <mergeCell ref="I66:J66"/>
    <mergeCell ref="I67:J67"/>
    <mergeCell ref="M68:O68"/>
    <mergeCell ref="P68:R68"/>
    <mergeCell ref="S53:T55"/>
    <mergeCell ref="S73:T73"/>
    <mergeCell ref="S74:T74"/>
    <mergeCell ref="P71:R71"/>
    <mergeCell ref="S71:T71"/>
    <mergeCell ref="E74:F74"/>
    <mergeCell ref="E75:F75"/>
    <mergeCell ref="E78:F78"/>
    <mergeCell ref="G78:H78"/>
    <mergeCell ref="K77:L77"/>
    <mergeCell ref="K78:L78"/>
    <mergeCell ref="M77:N77"/>
    <mergeCell ref="I68:J68"/>
    <mergeCell ref="I69:J69"/>
    <mergeCell ref="I70:J70"/>
    <mergeCell ref="E73:F73"/>
    <mergeCell ref="G73:H73"/>
    <mergeCell ref="I73:J73"/>
    <mergeCell ref="E71:F71"/>
    <mergeCell ref="G72:H72"/>
    <mergeCell ref="I71:J71"/>
    <mergeCell ref="M56:O56"/>
    <mergeCell ref="M59:O59"/>
    <mergeCell ref="M57:O57"/>
  </mergeCells>
  <printOptions horizontalCentered="1"/>
  <pageMargins left="0.28999999999999998" right="0.18" top="0.56000000000000005" bottom="0.93" header="0.23" footer="0.42"/>
  <pageSetup paperSize="5" scale="62" fitToHeight="37" orientation="landscape" r:id="rId1"/>
  <headerFooter>
    <oddFooter>&amp;C&amp;16UE-170485 et al Joint Issues List (November 2017)&amp;R&amp;16&amp;A Page &amp;P of &amp;N</oddFooter>
  </headerFooter>
  <rowBreaks count="2" manualBreakCount="2">
    <brk id="55" max="18" man="1"/>
    <brk id="7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tabSelected="1" view="pageBreakPreview" zoomScale="90" zoomScaleNormal="100" zoomScaleSheetLayoutView="90" workbookViewId="0">
      <selection activeCell="D33" sqref="D33"/>
    </sheetView>
  </sheetViews>
  <sheetFormatPr defaultColWidth="9.140625" defaultRowHeight="15.75" x14ac:dyDescent="0.25"/>
  <cols>
    <col min="1" max="1" width="5.42578125" style="52" bestFit="1" customWidth="1"/>
    <col min="2" max="2" width="11.7109375" style="8" customWidth="1"/>
    <col min="3" max="3" width="40.85546875" style="52" customWidth="1"/>
    <col min="4" max="4" width="63.42578125" style="52" customWidth="1"/>
    <col min="5" max="5" width="14.85546875" style="14" bestFit="1" customWidth="1"/>
    <col min="6" max="6" width="16.85546875" style="14" bestFit="1" customWidth="1"/>
    <col min="7" max="7" width="9.85546875" style="52" customWidth="1"/>
    <col min="8" max="8" width="10.85546875" style="52" customWidth="1"/>
    <col min="9" max="9" width="17.7109375" style="52" customWidth="1"/>
    <col min="10" max="10" width="11.42578125" style="52" customWidth="1"/>
    <col min="11" max="11" width="14.85546875" style="52" customWidth="1"/>
    <col min="12" max="12" width="15.5703125" style="52" customWidth="1"/>
    <col min="13" max="13" width="13.28515625" style="52" customWidth="1"/>
    <col min="14" max="14" width="0.28515625" style="52" hidden="1" customWidth="1"/>
    <col min="15" max="15" width="12.85546875" style="52" customWidth="1"/>
    <col min="16" max="16" width="6.28515625" style="52" customWidth="1"/>
    <col min="17" max="17" width="7" style="52" customWidth="1"/>
    <col min="18" max="18" width="9.140625" style="52"/>
    <col min="19" max="19" width="7.7109375" style="52" customWidth="1"/>
    <col min="20" max="27" width="9.140625" style="52"/>
    <col min="28" max="16384" width="9.140625" style="84"/>
  </cols>
  <sheetData>
    <row r="1" spans="1:27" x14ac:dyDescent="0.25">
      <c r="C1" s="216" t="s">
        <v>91</v>
      </c>
      <c r="D1" s="216"/>
      <c r="E1" s="216"/>
      <c r="F1" s="216"/>
      <c r="G1" s="216"/>
      <c r="H1" s="216"/>
      <c r="I1" s="216"/>
      <c r="J1" s="216"/>
      <c r="K1" s="216"/>
      <c r="L1" s="216"/>
      <c r="M1" s="216"/>
      <c r="N1" s="216"/>
      <c r="O1" s="216"/>
      <c r="P1" s="216"/>
      <c r="Q1" s="216"/>
    </row>
    <row r="2" spans="1:27" x14ac:dyDescent="0.25">
      <c r="C2" s="216" t="s">
        <v>68</v>
      </c>
      <c r="D2" s="216"/>
      <c r="E2" s="216"/>
      <c r="F2" s="216"/>
      <c r="G2" s="216"/>
      <c r="H2" s="216"/>
      <c r="I2" s="216"/>
      <c r="J2" s="216"/>
      <c r="K2" s="216"/>
      <c r="L2" s="216"/>
      <c r="M2" s="216"/>
      <c r="N2" s="216"/>
      <c r="O2" s="216"/>
      <c r="P2" s="216"/>
      <c r="Q2" s="216"/>
    </row>
    <row r="3" spans="1:27" x14ac:dyDescent="0.25">
      <c r="C3" s="217" t="s">
        <v>180</v>
      </c>
      <c r="D3" s="217"/>
      <c r="E3" s="217"/>
      <c r="F3" s="217"/>
      <c r="G3" s="217"/>
      <c r="H3" s="217"/>
      <c r="I3" s="217"/>
      <c r="J3" s="217"/>
      <c r="K3" s="217"/>
      <c r="L3" s="217"/>
      <c r="M3" s="217"/>
      <c r="N3" s="217"/>
      <c r="O3" s="217"/>
      <c r="P3" s="217"/>
      <c r="Q3" s="217"/>
    </row>
    <row r="5" spans="1:27" s="106" customFormat="1" ht="50.25" customHeight="1" x14ac:dyDescent="0.25">
      <c r="A5" s="74"/>
      <c r="B5" s="9" t="s">
        <v>69</v>
      </c>
      <c r="C5" s="74" t="s">
        <v>0</v>
      </c>
      <c r="D5" s="74" t="s">
        <v>34</v>
      </c>
      <c r="E5" s="193" t="s">
        <v>27</v>
      </c>
      <c r="F5" s="201"/>
      <c r="G5" s="193" t="s">
        <v>177</v>
      </c>
      <c r="H5" s="201"/>
      <c r="I5" s="226" t="s">
        <v>52</v>
      </c>
      <c r="J5" s="222"/>
      <c r="K5" s="226" t="s">
        <v>1</v>
      </c>
      <c r="L5" s="222"/>
      <c r="M5" s="193" t="s">
        <v>3</v>
      </c>
      <c r="N5" s="194"/>
      <c r="O5" s="201"/>
      <c r="P5" s="226" t="s">
        <v>4</v>
      </c>
      <c r="Q5" s="222"/>
      <c r="R5" s="76"/>
      <c r="S5" s="76"/>
      <c r="T5" s="76"/>
      <c r="U5" s="76"/>
      <c r="V5" s="76"/>
      <c r="W5" s="76"/>
      <c r="X5" s="76"/>
      <c r="Y5" s="76"/>
      <c r="Z5" s="76"/>
      <c r="AA5" s="76"/>
    </row>
    <row r="6" spans="1:27" s="106" customFormat="1" x14ac:dyDescent="0.25">
      <c r="A6" s="74"/>
      <c r="B6" s="9" t="s">
        <v>30</v>
      </c>
      <c r="C6" s="74"/>
      <c r="D6" s="74"/>
      <c r="E6" s="74" t="s">
        <v>31</v>
      </c>
      <c r="F6" s="74" t="s">
        <v>32</v>
      </c>
      <c r="G6" s="74" t="s">
        <v>31</v>
      </c>
      <c r="H6" s="74" t="s">
        <v>32</v>
      </c>
      <c r="I6" s="74" t="s">
        <v>31</v>
      </c>
      <c r="J6" s="74" t="s">
        <v>32</v>
      </c>
      <c r="K6" s="74" t="s">
        <v>31</v>
      </c>
      <c r="L6" s="74" t="s">
        <v>32</v>
      </c>
      <c r="M6" s="74" t="s">
        <v>31</v>
      </c>
      <c r="N6" s="74" t="s">
        <v>66</v>
      </c>
      <c r="O6" s="74" t="s">
        <v>32</v>
      </c>
      <c r="P6" s="74" t="s">
        <v>31</v>
      </c>
      <c r="Q6" s="74" t="s">
        <v>32</v>
      </c>
      <c r="R6" s="76"/>
      <c r="S6" s="76"/>
      <c r="T6" s="76"/>
      <c r="U6" s="76"/>
      <c r="V6" s="76"/>
      <c r="W6" s="76"/>
      <c r="X6" s="76"/>
      <c r="Y6" s="76"/>
      <c r="Z6" s="76"/>
      <c r="AA6" s="76"/>
    </row>
    <row r="7" spans="1:27" s="106" customFormat="1" x14ac:dyDescent="0.25">
      <c r="A7" s="74">
        <v>1</v>
      </c>
      <c r="B7" s="9"/>
      <c r="C7" s="74"/>
      <c r="D7" s="74"/>
      <c r="E7" s="193" t="s">
        <v>42</v>
      </c>
      <c r="F7" s="201"/>
      <c r="G7" s="193" t="s">
        <v>42</v>
      </c>
      <c r="H7" s="201"/>
      <c r="I7" s="193" t="s">
        <v>42</v>
      </c>
      <c r="J7" s="201"/>
      <c r="K7" s="193" t="s">
        <v>42</v>
      </c>
      <c r="L7" s="201"/>
      <c r="M7" s="193" t="s">
        <v>42</v>
      </c>
      <c r="N7" s="194"/>
      <c r="O7" s="201"/>
      <c r="P7" s="193" t="s">
        <v>42</v>
      </c>
      <c r="Q7" s="201"/>
      <c r="R7" s="76"/>
      <c r="S7" s="76"/>
      <c r="T7" s="76"/>
      <c r="U7" s="76"/>
      <c r="V7" s="76"/>
      <c r="W7" s="76"/>
      <c r="X7" s="76"/>
      <c r="Y7" s="76"/>
      <c r="Z7" s="76"/>
      <c r="AA7" s="76"/>
    </row>
    <row r="8" spans="1:27" s="106" customFormat="1" ht="18.75" x14ac:dyDescent="0.25">
      <c r="A8" s="219" t="s">
        <v>152</v>
      </c>
      <c r="B8" s="220"/>
      <c r="C8" s="220"/>
      <c r="D8" s="220"/>
      <c r="E8" s="220"/>
      <c r="F8" s="220"/>
      <c r="G8" s="70"/>
      <c r="H8" s="74"/>
      <c r="I8" s="70"/>
      <c r="J8" s="70"/>
      <c r="K8" s="70"/>
      <c r="L8" s="74"/>
      <c r="M8" s="74"/>
      <c r="N8" s="74"/>
      <c r="O8" s="74"/>
      <c r="P8" s="74"/>
      <c r="Q8" s="74"/>
      <c r="R8" s="76"/>
    </row>
    <row r="9" spans="1:27" s="106" customFormat="1" x14ac:dyDescent="0.25">
      <c r="A9" s="74">
        <f>A7+1</f>
        <v>2</v>
      </c>
      <c r="B9" s="9"/>
      <c r="C9" s="74"/>
      <c r="D9" s="74"/>
      <c r="E9" s="74"/>
      <c r="F9" s="74"/>
      <c r="G9" s="74"/>
      <c r="H9" s="74"/>
      <c r="I9" s="74"/>
      <c r="J9" s="74"/>
      <c r="K9" s="74"/>
      <c r="L9" s="74"/>
      <c r="M9" s="74"/>
      <c r="N9" s="74"/>
      <c r="O9" s="74"/>
      <c r="P9" s="74"/>
      <c r="Q9" s="74"/>
      <c r="R9" s="76"/>
    </row>
    <row r="10" spans="1:27" ht="63" x14ac:dyDescent="0.25">
      <c r="A10" s="74">
        <f>1+A9</f>
        <v>3</v>
      </c>
      <c r="B10" s="77">
        <v>1</v>
      </c>
      <c r="C10" s="20" t="s">
        <v>70</v>
      </c>
      <c r="D10" s="50" t="s">
        <v>104</v>
      </c>
      <c r="E10" s="42">
        <v>-1814</v>
      </c>
      <c r="F10" s="42">
        <v>287787</v>
      </c>
      <c r="G10" s="42"/>
      <c r="H10" s="42"/>
      <c r="I10" s="143">
        <v>-4132</v>
      </c>
      <c r="J10" s="143">
        <v>287787</v>
      </c>
      <c r="K10" s="143">
        <v>-4414</v>
      </c>
      <c r="L10" s="143">
        <v>287787</v>
      </c>
      <c r="M10" s="42">
        <v>-4976.7770453639196</v>
      </c>
      <c r="N10" s="42">
        <v>23458</v>
      </c>
      <c r="O10" s="42">
        <v>287787</v>
      </c>
      <c r="P10" s="54"/>
      <c r="Q10" s="54"/>
      <c r="S10" s="84"/>
      <c r="T10" s="84"/>
      <c r="U10" s="84"/>
      <c r="V10" s="84"/>
      <c r="W10" s="84"/>
      <c r="X10" s="84"/>
      <c r="Y10" s="84"/>
      <c r="Z10" s="84"/>
      <c r="AA10" s="84"/>
    </row>
    <row r="11" spans="1:27" ht="94.5" x14ac:dyDescent="0.25">
      <c r="A11" s="74">
        <f t="shared" ref="A11:A54" si="0">1+A10</f>
        <v>4</v>
      </c>
      <c r="B11" s="78">
        <v>1.01</v>
      </c>
      <c r="C11" s="50" t="s">
        <v>6</v>
      </c>
      <c r="D11" s="50" t="s">
        <v>105</v>
      </c>
      <c r="E11" s="42">
        <v>-35</v>
      </c>
      <c r="F11" s="42">
        <v>-325</v>
      </c>
      <c r="G11" s="42"/>
      <c r="H11" s="42"/>
      <c r="I11" s="143">
        <v>-33</v>
      </c>
      <c r="J11" s="143">
        <v>-325</v>
      </c>
      <c r="K11" s="42">
        <v>-33</v>
      </c>
      <c r="L11" s="42">
        <v>-325</v>
      </c>
      <c r="M11" s="42">
        <v>-31.8408315614945</v>
      </c>
      <c r="N11" s="42">
        <v>-3.2873749999999999</v>
      </c>
      <c r="O11" s="42">
        <v>-325</v>
      </c>
      <c r="P11" s="54"/>
      <c r="Q11" s="54"/>
    </row>
    <row r="12" spans="1:27" ht="47.25" x14ac:dyDescent="0.25">
      <c r="A12" s="74">
        <f t="shared" si="0"/>
        <v>5</v>
      </c>
      <c r="B12" s="78">
        <v>1.02</v>
      </c>
      <c r="C12" s="50" t="s">
        <v>28</v>
      </c>
      <c r="D12" s="50" t="s">
        <v>71</v>
      </c>
      <c r="E12" s="42">
        <v>2</v>
      </c>
      <c r="F12" s="42">
        <v>0</v>
      </c>
      <c r="G12" s="42"/>
      <c r="H12" s="42"/>
      <c r="I12" s="143">
        <v>2</v>
      </c>
      <c r="J12" s="143"/>
      <c r="K12" s="42">
        <v>2</v>
      </c>
      <c r="L12" s="42">
        <v>0</v>
      </c>
      <c r="M12" s="42">
        <v>2.0987612465350298</v>
      </c>
      <c r="N12" s="42">
        <v>-1.3</v>
      </c>
      <c r="O12" s="42">
        <v>0</v>
      </c>
      <c r="P12" s="54"/>
      <c r="Q12" s="54"/>
    </row>
    <row r="13" spans="1:27" ht="63" x14ac:dyDescent="0.25">
      <c r="A13" s="74">
        <f t="shared" si="0"/>
        <v>6</v>
      </c>
      <c r="B13" s="78">
        <v>1.03</v>
      </c>
      <c r="C13" s="50" t="s">
        <v>7</v>
      </c>
      <c r="D13" s="50" t="s">
        <v>153</v>
      </c>
      <c r="E13" s="42">
        <v>-94</v>
      </c>
      <c r="F13" s="42">
        <v>-864</v>
      </c>
      <c r="G13" s="42"/>
      <c r="H13" s="42"/>
      <c r="I13" s="143">
        <v>-87</v>
      </c>
      <c r="J13" s="143">
        <v>-864</v>
      </c>
      <c r="K13" s="42">
        <v>-420</v>
      </c>
      <c r="L13" s="42">
        <v>-4182</v>
      </c>
      <c r="M13" s="42">
        <v>-84.647626058865399</v>
      </c>
      <c r="N13" s="42">
        <v>-8.7393599999999996</v>
      </c>
      <c r="O13" s="42">
        <v>-864</v>
      </c>
      <c r="P13" s="54"/>
      <c r="Q13" s="54"/>
    </row>
    <row r="14" spans="1:27" ht="31.5" x14ac:dyDescent="0.25">
      <c r="A14" s="74">
        <f t="shared" si="0"/>
        <v>7</v>
      </c>
      <c r="B14" s="78">
        <v>2.0099999999999998</v>
      </c>
      <c r="C14" s="50" t="s">
        <v>44</v>
      </c>
      <c r="D14" s="50" t="s">
        <v>35</v>
      </c>
      <c r="E14" s="42">
        <v>34</v>
      </c>
      <c r="F14" s="42">
        <v>0</v>
      </c>
      <c r="G14" s="42"/>
      <c r="H14" s="42"/>
      <c r="I14" s="143">
        <v>34</v>
      </c>
      <c r="J14" s="143"/>
      <c r="K14" s="42">
        <v>34</v>
      </c>
      <c r="L14" s="42">
        <v>0</v>
      </c>
      <c r="M14" s="42">
        <v>33.580179944560399</v>
      </c>
      <c r="N14" s="42">
        <v>-20.8</v>
      </c>
      <c r="O14" s="42">
        <v>0</v>
      </c>
      <c r="P14" s="54"/>
      <c r="Q14" s="54"/>
    </row>
    <row r="15" spans="1:27" ht="31.5" x14ac:dyDescent="0.25">
      <c r="A15" s="74">
        <f t="shared" si="0"/>
        <v>8</v>
      </c>
      <c r="B15" s="78">
        <v>2.0199999999999996</v>
      </c>
      <c r="C15" s="50" t="s">
        <v>45</v>
      </c>
      <c r="D15" s="50" t="s">
        <v>107</v>
      </c>
      <c r="E15" s="42">
        <v>393</v>
      </c>
      <c r="F15" s="42">
        <v>0</v>
      </c>
      <c r="G15" s="42"/>
      <c r="H15" s="42"/>
      <c r="I15" s="143">
        <v>393</v>
      </c>
      <c r="J15" s="143"/>
      <c r="K15" s="42">
        <v>272</v>
      </c>
      <c r="L15" s="42">
        <v>0</v>
      </c>
      <c r="M15" s="42">
        <v>393.51773372531699</v>
      </c>
      <c r="N15" s="42">
        <v>-243.75</v>
      </c>
      <c r="O15" s="42">
        <v>0</v>
      </c>
      <c r="P15" s="54"/>
      <c r="Q15" s="54"/>
    </row>
    <row r="16" spans="1:27" ht="31.5" x14ac:dyDescent="0.25">
      <c r="A16" s="74">
        <f t="shared" si="0"/>
        <v>9</v>
      </c>
      <c r="B16" s="78">
        <v>2.0299999999999994</v>
      </c>
      <c r="C16" s="50" t="s">
        <v>72</v>
      </c>
      <c r="D16" s="50" t="s">
        <v>37</v>
      </c>
      <c r="E16" s="42">
        <v>-618</v>
      </c>
      <c r="F16" s="42">
        <v>0</v>
      </c>
      <c r="G16" s="42"/>
      <c r="H16" s="42"/>
      <c r="I16" s="143">
        <v>-618</v>
      </c>
      <c r="J16" s="143"/>
      <c r="K16" s="42">
        <v>-405</v>
      </c>
      <c r="L16" s="42">
        <v>0</v>
      </c>
      <c r="M16" s="42">
        <v>-619.13456772783297</v>
      </c>
      <c r="N16" s="42">
        <v>383.5</v>
      </c>
      <c r="O16" s="42">
        <v>0</v>
      </c>
      <c r="P16" s="54"/>
      <c r="Q16" s="54"/>
    </row>
    <row r="17" spans="1:27" ht="63" x14ac:dyDescent="0.25">
      <c r="A17" s="74">
        <f t="shared" si="0"/>
        <v>10</v>
      </c>
      <c r="B17" s="78">
        <v>2.0399999999999991</v>
      </c>
      <c r="C17" s="50" t="s">
        <v>8</v>
      </c>
      <c r="D17" s="50" t="s">
        <v>108</v>
      </c>
      <c r="E17" s="42">
        <v>-3</v>
      </c>
      <c r="F17" s="42">
        <v>0</v>
      </c>
      <c r="G17" s="42"/>
      <c r="H17" s="42"/>
      <c r="I17" s="143">
        <v>-3</v>
      </c>
      <c r="J17" s="143"/>
      <c r="K17" s="42">
        <v>-3</v>
      </c>
      <c r="L17" s="42">
        <v>0</v>
      </c>
      <c r="M17" s="42">
        <v>-3.1481418698025401</v>
      </c>
      <c r="N17" s="42">
        <v>1.95</v>
      </c>
      <c r="O17" s="42">
        <v>0</v>
      </c>
      <c r="P17" s="54"/>
      <c r="Q17" s="54"/>
    </row>
    <row r="18" spans="1:27" ht="47.25" x14ac:dyDescent="0.25">
      <c r="A18" s="74">
        <f t="shared" si="0"/>
        <v>11</v>
      </c>
      <c r="B18" s="78">
        <v>2.0499999999999989</v>
      </c>
      <c r="C18" s="50" t="s">
        <v>9</v>
      </c>
      <c r="D18" s="50" t="s">
        <v>41</v>
      </c>
      <c r="E18" s="42">
        <v>80</v>
      </c>
      <c r="F18" s="42">
        <v>0</v>
      </c>
      <c r="G18" s="42"/>
      <c r="H18" s="42"/>
      <c r="I18" s="143">
        <v>80</v>
      </c>
      <c r="J18" s="143"/>
      <c r="K18" s="42">
        <v>80</v>
      </c>
      <c r="L18" s="42">
        <v>0</v>
      </c>
      <c r="M18" s="42">
        <v>79.752927368331001</v>
      </c>
      <c r="N18" s="42">
        <v>-49.4</v>
      </c>
      <c r="O18" s="42">
        <v>0</v>
      </c>
      <c r="P18" s="54"/>
      <c r="Q18" s="54"/>
    </row>
    <row r="19" spans="1:27" ht="63" x14ac:dyDescent="0.25">
      <c r="A19" s="74">
        <f t="shared" si="0"/>
        <v>12</v>
      </c>
      <c r="B19" s="78">
        <v>2.0599999999999987</v>
      </c>
      <c r="C19" s="50" t="s">
        <v>73</v>
      </c>
      <c r="D19" s="50" t="s">
        <v>74</v>
      </c>
      <c r="E19" s="42">
        <v>0</v>
      </c>
      <c r="F19" s="42">
        <v>0</v>
      </c>
      <c r="G19" s="42"/>
      <c r="H19" s="42"/>
      <c r="I19" s="143">
        <v>0</v>
      </c>
      <c r="J19" s="143"/>
      <c r="K19" s="42">
        <v>0</v>
      </c>
      <c r="L19" s="42">
        <v>0</v>
      </c>
      <c r="M19" s="42">
        <v>0</v>
      </c>
      <c r="N19" s="42">
        <v>0</v>
      </c>
      <c r="O19" s="42">
        <v>0</v>
      </c>
      <c r="P19" s="54"/>
      <c r="Q19" s="54"/>
    </row>
    <row r="20" spans="1:27" ht="47.25" x14ac:dyDescent="0.25">
      <c r="A20" s="74">
        <f t="shared" si="0"/>
        <v>13</v>
      </c>
      <c r="B20" s="78">
        <v>2.0699999999999985</v>
      </c>
      <c r="C20" s="50" t="s">
        <v>11</v>
      </c>
      <c r="D20" s="50" t="s">
        <v>50</v>
      </c>
      <c r="E20" s="42">
        <v>-9</v>
      </c>
      <c r="F20" s="42">
        <v>0</v>
      </c>
      <c r="G20" s="42"/>
      <c r="H20" s="42"/>
      <c r="I20" s="143">
        <v>-9</v>
      </c>
      <c r="J20" s="143"/>
      <c r="K20" s="42">
        <v>-9</v>
      </c>
      <c r="L20" s="42">
        <v>0</v>
      </c>
      <c r="M20" s="42">
        <v>-9.4444256094076202</v>
      </c>
      <c r="N20" s="42">
        <v>5.85</v>
      </c>
      <c r="O20" s="42">
        <v>0</v>
      </c>
      <c r="P20" s="54"/>
      <c r="Q20" s="54"/>
    </row>
    <row r="21" spans="1:27" ht="31.5" x14ac:dyDescent="0.25">
      <c r="A21" s="74">
        <f t="shared" si="0"/>
        <v>14</v>
      </c>
      <c r="B21" s="78">
        <v>2.0799999999999983</v>
      </c>
      <c r="C21" s="50" t="s">
        <v>12</v>
      </c>
      <c r="D21" s="50" t="s">
        <v>36</v>
      </c>
      <c r="E21" s="42">
        <v>2</v>
      </c>
      <c r="F21" s="42">
        <v>0</v>
      </c>
      <c r="G21" s="42"/>
      <c r="H21" s="42"/>
      <c r="I21" s="143">
        <v>2</v>
      </c>
      <c r="J21" s="143"/>
      <c r="K21" s="42">
        <v>2</v>
      </c>
      <c r="L21" s="42">
        <v>0</v>
      </c>
      <c r="M21" s="42">
        <v>2.0987612465350298</v>
      </c>
      <c r="N21" s="42">
        <v>-1.3</v>
      </c>
      <c r="O21" s="42">
        <v>0</v>
      </c>
      <c r="P21" s="54"/>
      <c r="Q21" s="54"/>
    </row>
    <row r="22" spans="1:27" ht="31.5" x14ac:dyDescent="0.25">
      <c r="A22" s="74">
        <f t="shared" si="0"/>
        <v>15</v>
      </c>
      <c r="B22" s="78">
        <v>2.0899999999999981</v>
      </c>
      <c r="C22" s="50" t="s">
        <v>75</v>
      </c>
      <c r="D22" s="50" t="s">
        <v>110</v>
      </c>
      <c r="E22" s="42">
        <v>-14</v>
      </c>
      <c r="F22" s="42">
        <v>0</v>
      </c>
      <c r="G22" s="42"/>
      <c r="H22" s="42"/>
      <c r="I22" s="143">
        <v>-14</v>
      </c>
      <c r="J22" s="143"/>
      <c r="K22" s="42">
        <v>-14</v>
      </c>
      <c r="L22" s="42">
        <v>0</v>
      </c>
      <c r="M22" s="42">
        <v>-13.6419481024777</v>
      </c>
      <c r="N22" s="42">
        <v>8.4499999999999993</v>
      </c>
      <c r="O22" s="42">
        <v>0</v>
      </c>
      <c r="P22" s="54"/>
      <c r="Q22" s="54"/>
    </row>
    <row r="23" spans="1:27" ht="94.5" x14ac:dyDescent="0.25">
      <c r="A23" s="74">
        <f t="shared" si="0"/>
        <v>16</v>
      </c>
      <c r="B23" s="78">
        <v>2.0999999999999979</v>
      </c>
      <c r="C23" s="50" t="s">
        <v>76</v>
      </c>
      <c r="D23" s="50" t="s">
        <v>77</v>
      </c>
      <c r="E23" s="42">
        <v>4</v>
      </c>
      <c r="F23" s="42">
        <v>0</v>
      </c>
      <c r="G23" s="42"/>
      <c r="H23" s="42"/>
      <c r="I23" s="143">
        <v>4</v>
      </c>
      <c r="J23" s="143"/>
      <c r="K23" s="42">
        <v>19</v>
      </c>
      <c r="L23" s="42">
        <v>0</v>
      </c>
      <c r="M23" s="42">
        <v>4.1975224930700499</v>
      </c>
      <c r="N23" s="42">
        <v>-2.6</v>
      </c>
      <c r="O23" s="42">
        <v>0</v>
      </c>
      <c r="P23" s="54"/>
      <c r="Q23" s="54"/>
    </row>
    <row r="24" spans="1:27" ht="94.5" x14ac:dyDescent="0.25">
      <c r="A24" s="74">
        <f t="shared" si="0"/>
        <v>17</v>
      </c>
      <c r="B24" s="78">
        <v>2.1099999999999977</v>
      </c>
      <c r="C24" s="50" t="s">
        <v>49</v>
      </c>
      <c r="D24" s="50" t="s">
        <v>78</v>
      </c>
      <c r="E24" s="42">
        <v>500</v>
      </c>
      <c r="F24" s="42">
        <v>0</v>
      </c>
      <c r="G24" s="42"/>
      <c r="H24" s="42"/>
      <c r="I24" s="143">
        <v>500</v>
      </c>
      <c r="J24" s="143"/>
      <c r="K24" s="42">
        <v>499</v>
      </c>
      <c r="L24" s="42">
        <v>0</v>
      </c>
      <c r="M24" s="42">
        <v>500.55455729860398</v>
      </c>
      <c r="N24" s="42">
        <v>-310.05</v>
      </c>
      <c r="O24" s="42">
        <v>0</v>
      </c>
      <c r="P24" s="54"/>
      <c r="Q24" s="54"/>
    </row>
    <row r="25" spans="1:27" ht="126" x14ac:dyDescent="0.25">
      <c r="A25" s="74">
        <f t="shared" si="0"/>
        <v>18</v>
      </c>
      <c r="B25" s="78">
        <v>2.1199999999999974</v>
      </c>
      <c r="C25" s="50" t="s">
        <v>79</v>
      </c>
      <c r="D25" s="50" t="s">
        <v>154</v>
      </c>
      <c r="E25" s="42">
        <v>-330</v>
      </c>
      <c r="F25" s="42">
        <v>0</v>
      </c>
      <c r="G25" s="42"/>
      <c r="H25" s="42"/>
      <c r="I25" s="143">
        <v>-330</v>
      </c>
      <c r="J25" s="143"/>
      <c r="K25" s="42">
        <v>-330</v>
      </c>
      <c r="L25" s="42">
        <v>0</v>
      </c>
      <c r="M25" s="42">
        <v>-330.55489632926702</v>
      </c>
      <c r="N25" s="42">
        <v>204.75</v>
      </c>
      <c r="O25" s="42">
        <v>0</v>
      </c>
      <c r="P25" s="54"/>
      <c r="Q25" s="54"/>
    </row>
    <row r="26" spans="1:27" ht="110.25" x14ac:dyDescent="0.25">
      <c r="A26" s="115">
        <f t="shared" si="0"/>
        <v>19</v>
      </c>
      <c r="B26" s="78">
        <v>2.13</v>
      </c>
      <c r="C26" s="116" t="s">
        <v>81</v>
      </c>
      <c r="D26" s="18" t="s">
        <v>155</v>
      </c>
      <c r="E26" s="42">
        <v>1130</v>
      </c>
      <c r="F26" s="42"/>
      <c r="G26" s="42"/>
      <c r="H26" s="42"/>
      <c r="I26" s="143">
        <v>1130</v>
      </c>
      <c r="J26" s="143"/>
      <c r="K26" s="113">
        <v>1132</v>
      </c>
      <c r="L26" s="42">
        <v>0</v>
      </c>
      <c r="M26" s="42">
        <v>1132.28169250565</v>
      </c>
      <c r="N26" s="42">
        <v>-701.35</v>
      </c>
      <c r="O26" s="42">
        <v>0</v>
      </c>
      <c r="P26" s="54"/>
      <c r="Q26" s="54"/>
    </row>
    <row r="27" spans="1:27" ht="86.25" customHeight="1" x14ac:dyDescent="0.25">
      <c r="A27" s="115">
        <f t="shared" si="0"/>
        <v>20</v>
      </c>
      <c r="B27" s="78">
        <v>2.14</v>
      </c>
      <c r="C27" s="63" t="s">
        <v>80</v>
      </c>
      <c r="D27" s="18" t="s">
        <v>114</v>
      </c>
      <c r="E27" s="42">
        <v>-190</v>
      </c>
      <c r="F27" s="42">
        <v>0</v>
      </c>
      <c r="G27" s="42"/>
      <c r="H27" s="42"/>
      <c r="I27" s="143">
        <v>-190</v>
      </c>
      <c r="J27" s="143"/>
      <c r="K27" s="113">
        <v>-175</v>
      </c>
      <c r="L27" s="42">
        <v>0</v>
      </c>
      <c r="M27" s="42">
        <v>-189.93789281142</v>
      </c>
      <c r="N27" s="42">
        <v>117.65</v>
      </c>
      <c r="O27" s="42">
        <v>0</v>
      </c>
      <c r="P27" s="54"/>
      <c r="Q27" s="54"/>
    </row>
    <row r="28" spans="1:27" ht="50.25" customHeight="1" x14ac:dyDescent="0.25">
      <c r="A28" s="115">
        <f t="shared" si="0"/>
        <v>21</v>
      </c>
      <c r="B28" s="78">
        <v>2.15</v>
      </c>
      <c r="C28" s="50" t="s">
        <v>13</v>
      </c>
      <c r="D28" s="18" t="s">
        <v>38</v>
      </c>
      <c r="E28" s="42">
        <v>-147</v>
      </c>
      <c r="F28" s="42">
        <v>0</v>
      </c>
      <c r="G28" s="42"/>
      <c r="H28" s="42"/>
      <c r="I28" s="143">
        <v>-276</v>
      </c>
      <c r="J28" s="143"/>
      <c r="K28" s="143">
        <v>-108</v>
      </c>
      <c r="L28" s="42">
        <v>0</v>
      </c>
      <c r="M28" s="42">
        <v>-20.3361213433442</v>
      </c>
      <c r="N28" s="42">
        <v>12.596457929644901</v>
      </c>
      <c r="O28" s="42">
        <v>0</v>
      </c>
      <c r="P28" s="54"/>
      <c r="Q28" s="54"/>
    </row>
    <row r="29" spans="1:27" ht="50.25" customHeight="1" x14ac:dyDescent="0.25">
      <c r="A29" s="169"/>
      <c r="B29" s="78">
        <v>2.16</v>
      </c>
      <c r="C29" s="50" t="s">
        <v>179</v>
      </c>
      <c r="D29" s="18" t="s">
        <v>181</v>
      </c>
      <c r="E29" s="143"/>
      <c r="F29" s="143"/>
      <c r="G29" s="143"/>
      <c r="H29" s="143"/>
      <c r="I29" s="143"/>
      <c r="J29" s="143"/>
      <c r="K29" s="113">
        <v>1422</v>
      </c>
      <c r="L29" s="143">
        <v>14160</v>
      </c>
      <c r="M29" s="143"/>
      <c r="N29" s="143"/>
      <c r="O29" s="143"/>
      <c r="P29" s="168"/>
      <c r="Q29" s="168"/>
      <c r="R29" s="145"/>
      <c r="S29" s="145"/>
      <c r="T29" s="145"/>
      <c r="U29" s="145"/>
      <c r="V29" s="145"/>
      <c r="W29" s="145"/>
      <c r="X29" s="145"/>
      <c r="Y29" s="145"/>
      <c r="Z29" s="145"/>
      <c r="AA29" s="145"/>
    </row>
    <row r="30" spans="1:27" ht="94.5" x14ac:dyDescent="0.25">
      <c r="A30" s="115">
        <f>1+A28</f>
        <v>22</v>
      </c>
      <c r="B30" s="78">
        <v>3.01</v>
      </c>
      <c r="C30" s="50" t="s">
        <v>156</v>
      </c>
      <c r="D30" s="50" t="s">
        <v>157</v>
      </c>
      <c r="E30" s="42">
        <v>364</v>
      </c>
      <c r="F30" s="42">
        <v>0</v>
      </c>
      <c r="G30" s="42"/>
      <c r="H30" s="42"/>
      <c r="I30" s="143">
        <v>364</v>
      </c>
      <c r="J30" s="143"/>
      <c r="K30" s="42">
        <v>365</v>
      </c>
      <c r="L30" s="42">
        <v>0</v>
      </c>
      <c r="M30" s="42">
        <v>365.18445689709398</v>
      </c>
      <c r="N30" s="42">
        <v>-226.2</v>
      </c>
      <c r="O30" s="42">
        <v>0</v>
      </c>
      <c r="P30" s="54"/>
      <c r="Q30" s="54"/>
    </row>
    <row r="31" spans="1:27" ht="83.25" customHeight="1" x14ac:dyDescent="0.25">
      <c r="A31" s="74">
        <f>A30+1</f>
        <v>23</v>
      </c>
      <c r="B31" s="78">
        <v>3.02</v>
      </c>
      <c r="C31" s="50" t="s">
        <v>53</v>
      </c>
      <c r="D31" s="50" t="s">
        <v>119</v>
      </c>
      <c r="E31" s="42">
        <v>915</v>
      </c>
      <c r="F31" s="42">
        <v>0</v>
      </c>
      <c r="G31" s="42"/>
      <c r="H31" s="42"/>
      <c r="I31" s="143">
        <v>458</v>
      </c>
      <c r="J31" s="143"/>
      <c r="K31" s="42">
        <v>917</v>
      </c>
      <c r="L31" s="42">
        <v>0</v>
      </c>
      <c r="M31" s="42">
        <v>598.64541105853402</v>
      </c>
      <c r="N31" s="42">
        <v>-370.80874999999997</v>
      </c>
      <c r="O31" s="42">
        <v>0</v>
      </c>
      <c r="P31" s="54"/>
      <c r="Q31" s="54"/>
    </row>
    <row r="32" spans="1:27" ht="89.25" customHeight="1" x14ac:dyDescent="0.25">
      <c r="A32" s="74">
        <f t="shared" si="0"/>
        <v>24</v>
      </c>
      <c r="B32" s="78">
        <v>3.03</v>
      </c>
      <c r="C32" s="50" t="s">
        <v>54</v>
      </c>
      <c r="D32" s="50" t="s">
        <v>120</v>
      </c>
      <c r="E32" s="42">
        <v>-10</v>
      </c>
      <c r="F32" s="42">
        <v>0</v>
      </c>
      <c r="G32" s="42"/>
      <c r="H32" s="42"/>
      <c r="I32" s="143">
        <v>-10</v>
      </c>
      <c r="J32" s="143"/>
      <c r="K32" s="42">
        <v>-10</v>
      </c>
      <c r="L32" s="42">
        <v>0</v>
      </c>
      <c r="M32" s="42">
        <v>-10.4938062326751</v>
      </c>
      <c r="N32" s="42">
        <v>6.5</v>
      </c>
      <c r="O32" s="42">
        <v>0</v>
      </c>
      <c r="P32" s="54"/>
      <c r="Q32" s="54"/>
    </row>
    <row r="33" spans="1:27" ht="51.75" customHeight="1" x14ac:dyDescent="0.25">
      <c r="A33" s="74">
        <f t="shared" si="0"/>
        <v>25</v>
      </c>
      <c r="B33" s="78">
        <v>3.04</v>
      </c>
      <c r="C33" s="50" t="s">
        <v>55</v>
      </c>
      <c r="D33" s="50" t="s">
        <v>39</v>
      </c>
      <c r="E33" s="42">
        <v>-184</v>
      </c>
      <c r="F33" s="42">
        <v>0</v>
      </c>
      <c r="G33" s="42"/>
      <c r="H33" s="42"/>
      <c r="I33" s="143">
        <v>-184</v>
      </c>
      <c r="J33" s="143"/>
      <c r="K33" s="42">
        <v>-185</v>
      </c>
      <c r="L33" s="42">
        <v>0</v>
      </c>
      <c r="M33" s="42">
        <v>-184.69098969508201</v>
      </c>
      <c r="N33" s="42">
        <v>114.4</v>
      </c>
      <c r="O33" s="42">
        <v>0</v>
      </c>
      <c r="P33" s="54"/>
      <c r="Q33" s="54"/>
    </row>
    <row r="34" spans="1:27" ht="83.25" customHeight="1" x14ac:dyDescent="0.25">
      <c r="A34" s="74">
        <f t="shared" si="0"/>
        <v>26</v>
      </c>
      <c r="B34" s="78">
        <v>3.05</v>
      </c>
      <c r="C34" s="35" t="s">
        <v>94</v>
      </c>
      <c r="D34" s="50" t="s">
        <v>121</v>
      </c>
      <c r="E34" s="42">
        <v>36</v>
      </c>
      <c r="F34" s="42">
        <v>0</v>
      </c>
      <c r="G34" s="42"/>
      <c r="H34" s="42"/>
      <c r="I34" s="143">
        <v>36</v>
      </c>
      <c r="J34" s="143"/>
      <c r="K34" s="42">
        <v>0</v>
      </c>
      <c r="L34" s="42">
        <v>0</v>
      </c>
      <c r="M34" s="42">
        <v>35.678941191095397</v>
      </c>
      <c r="N34" s="42">
        <v>-22.1</v>
      </c>
      <c r="O34" s="42">
        <v>0</v>
      </c>
      <c r="P34" s="54"/>
      <c r="Q34" s="54"/>
    </row>
    <row r="35" spans="1:27" ht="104.25" customHeight="1" x14ac:dyDescent="0.25">
      <c r="A35" s="74">
        <f t="shared" si="0"/>
        <v>27</v>
      </c>
      <c r="B35" s="78">
        <v>3.06</v>
      </c>
      <c r="C35" s="50" t="s">
        <v>63</v>
      </c>
      <c r="D35" s="18" t="s">
        <v>158</v>
      </c>
      <c r="E35" s="42">
        <v>499</v>
      </c>
      <c r="F35" s="42">
        <v>0</v>
      </c>
      <c r="G35" s="42"/>
      <c r="H35" s="42"/>
      <c r="I35" s="143">
        <v>249</v>
      </c>
      <c r="J35" s="143"/>
      <c r="K35" s="42">
        <v>450</v>
      </c>
      <c r="L35" s="42">
        <v>0</v>
      </c>
      <c r="M35" s="42">
        <v>499.50517667533597</v>
      </c>
      <c r="N35" s="42">
        <v>-309.39999999999998</v>
      </c>
      <c r="O35" s="42">
        <v>0</v>
      </c>
      <c r="P35" s="54"/>
      <c r="Q35" s="54"/>
    </row>
    <row r="36" spans="1:27" ht="66.75" customHeight="1" x14ac:dyDescent="0.25">
      <c r="A36" s="74">
        <f t="shared" si="0"/>
        <v>28</v>
      </c>
      <c r="B36" s="78">
        <v>3.07</v>
      </c>
      <c r="C36" s="50" t="s">
        <v>95</v>
      </c>
      <c r="D36" s="18" t="s">
        <v>122</v>
      </c>
      <c r="E36" s="42">
        <v>211</v>
      </c>
      <c r="F36" s="42">
        <v>0</v>
      </c>
      <c r="G36" s="42"/>
      <c r="H36" s="42"/>
      <c r="I36" s="143">
        <v>211</v>
      </c>
      <c r="J36" s="143"/>
      <c r="K36" s="42">
        <v>211</v>
      </c>
      <c r="L36" s="42">
        <v>0</v>
      </c>
      <c r="M36" s="42">
        <v>210.92550527677</v>
      </c>
      <c r="N36" s="42">
        <v>-130.65</v>
      </c>
      <c r="O36" s="42">
        <v>0</v>
      </c>
      <c r="P36" s="54"/>
      <c r="Q36" s="54"/>
    </row>
    <row r="37" spans="1:27" ht="31.5" x14ac:dyDescent="0.25">
      <c r="A37" s="74">
        <f t="shared" si="0"/>
        <v>29</v>
      </c>
      <c r="B37" s="78">
        <v>3.08</v>
      </c>
      <c r="C37" s="50" t="s">
        <v>56</v>
      </c>
      <c r="D37" s="51" t="s">
        <v>82</v>
      </c>
      <c r="E37" s="42">
        <v>966</v>
      </c>
      <c r="F37" s="42">
        <v>0</v>
      </c>
      <c r="G37" s="42"/>
      <c r="H37" s="42"/>
      <c r="I37" s="143">
        <v>966</v>
      </c>
      <c r="J37" s="143"/>
      <c r="K37" s="42">
        <v>877</v>
      </c>
      <c r="L37" s="42">
        <v>0</v>
      </c>
      <c r="M37" s="42">
        <v>967.52893465264697</v>
      </c>
      <c r="N37" s="42">
        <v>-599.29999999999995</v>
      </c>
      <c r="O37" s="42">
        <v>0</v>
      </c>
      <c r="P37" s="54"/>
      <c r="Q37" s="54"/>
    </row>
    <row r="38" spans="1:27" ht="47.25" x14ac:dyDescent="0.25">
      <c r="A38" s="74">
        <f t="shared" si="0"/>
        <v>30</v>
      </c>
      <c r="B38" s="78">
        <v>3.09</v>
      </c>
      <c r="C38" s="50" t="s">
        <v>83</v>
      </c>
      <c r="D38" s="51" t="s">
        <v>159</v>
      </c>
      <c r="E38" s="42">
        <v>-1130</v>
      </c>
      <c r="F38" s="42">
        <v>0</v>
      </c>
      <c r="G38" s="42"/>
      <c r="H38" s="42"/>
      <c r="I38" s="143">
        <v>-1130</v>
      </c>
      <c r="J38" s="143"/>
      <c r="K38" s="42">
        <v>-1132</v>
      </c>
      <c r="L38" s="42">
        <v>0</v>
      </c>
      <c r="M38" s="42">
        <v>-1132.28169250565</v>
      </c>
      <c r="N38" s="42">
        <v>701.35</v>
      </c>
      <c r="O38" s="42">
        <v>0</v>
      </c>
      <c r="P38" s="54"/>
      <c r="Q38" s="54"/>
    </row>
    <row r="39" spans="1:27" ht="99.75" customHeight="1" x14ac:dyDescent="0.25">
      <c r="A39" s="74">
        <f t="shared" si="0"/>
        <v>31</v>
      </c>
      <c r="B39" s="78">
        <v>3.1</v>
      </c>
      <c r="C39" s="50" t="s">
        <v>102</v>
      </c>
      <c r="D39" s="18" t="s">
        <v>65</v>
      </c>
      <c r="E39" s="42">
        <v>3606</v>
      </c>
      <c r="F39" s="42">
        <v>17841</v>
      </c>
      <c r="G39" s="42"/>
      <c r="H39" s="42"/>
      <c r="I39" s="143">
        <v>3454</v>
      </c>
      <c r="J39" s="144">
        <v>17841</v>
      </c>
      <c r="K39" s="42">
        <v>1305</v>
      </c>
      <c r="L39" s="42">
        <v>7872</v>
      </c>
      <c r="M39" s="42">
        <v>1527.47990198243</v>
      </c>
      <c r="N39" s="42">
        <v>-114.62240833637399</v>
      </c>
      <c r="O39" s="42">
        <v>11744.611584608299</v>
      </c>
      <c r="P39" s="54"/>
      <c r="Q39" s="54"/>
    </row>
    <row r="40" spans="1:27" ht="63" x14ac:dyDescent="0.25">
      <c r="A40" s="74"/>
      <c r="B40" s="36">
        <v>3.11</v>
      </c>
      <c r="C40" s="35" t="s">
        <v>57</v>
      </c>
      <c r="D40" s="51" t="s">
        <v>126</v>
      </c>
      <c r="E40" s="42">
        <v>-34</v>
      </c>
      <c r="F40" s="42">
        <v>0</v>
      </c>
      <c r="G40" s="42"/>
      <c r="H40" s="42"/>
      <c r="I40" s="143">
        <v>-34</v>
      </c>
      <c r="J40" s="144"/>
      <c r="K40" s="42">
        <v>0</v>
      </c>
      <c r="L40" s="42">
        <v>0</v>
      </c>
      <c r="M40" s="31">
        <v>-33.580179944560399</v>
      </c>
      <c r="N40" s="31">
        <v>20.8</v>
      </c>
      <c r="O40" s="31">
        <v>0</v>
      </c>
      <c r="P40" s="54"/>
      <c r="Q40" s="54"/>
      <c r="R40" s="84"/>
      <c r="S40" s="84"/>
      <c r="T40" s="84"/>
      <c r="U40" s="84"/>
      <c r="V40" s="84"/>
      <c r="W40" s="84"/>
      <c r="X40" s="84"/>
      <c r="Y40" s="84"/>
      <c r="Z40" s="84"/>
      <c r="AA40" s="84"/>
    </row>
    <row r="41" spans="1:27" ht="78.75" x14ac:dyDescent="0.25">
      <c r="A41" s="74">
        <f>1+A39</f>
        <v>32</v>
      </c>
      <c r="B41" s="78">
        <v>3.12</v>
      </c>
      <c r="C41" s="35" t="s">
        <v>98</v>
      </c>
      <c r="D41" s="51" t="s">
        <v>127</v>
      </c>
      <c r="E41" s="42">
        <v>113</v>
      </c>
      <c r="F41" s="42"/>
      <c r="G41" s="42"/>
      <c r="H41" s="42"/>
      <c r="I41" s="143">
        <v>0</v>
      </c>
      <c r="J41" s="143"/>
      <c r="K41" s="42">
        <v>0</v>
      </c>
      <c r="L41" s="42">
        <v>0</v>
      </c>
      <c r="M41" s="42">
        <v>0</v>
      </c>
      <c r="N41" s="42">
        <v>0</v>
      </c>
      <c r="O41" s="42">
        <v>0</v>
      </c>
      <c r="P41" s="54"/>
      <c r="Q41" s="54"/>
    </row>
    <row r="42" spans="1:27" ht="126" x14ac:dyDescent="0.25">
      <c r="A42" s="74">
        <f t="shared" si="0"/>
        <v>33</v>
      </c>
      <c r="B42" s="78">
        <v>3.13</v>
      </c>
      <c r="C42" s="116" t="s">
        <v>160</v>
      </c>
      <c r="D42" s="51" t="s">
        <v>161</v>
      </c>
      <c r="E42" s="42">
        <v>773</v>
      </c>
      <c r="F42" s="42">
        <v>1474</v>
      </c>
      <c r="G42" s="42"/>
      <c r="H42" s="42"/>
      <c r="I42" s="143">
        <v>760</v>
      </c>
      <c r="J42" s="143">
        <v>1474</v>
      </c>
      <c r="K42" s="42">
        <v>761</v>
      </c>
      <c r="L42" s="42">
        <v>1474</v>
      </c>
      <c r="M42" s="42">
        <v>757.24870159328304</v>
      </c>
      <c r="N42" s="42">
        <v>-364.69049000000001</v>
      </c>
      <c r="O42" s="54">
        <v>1474</v>
      </c>
      <c r="P42" s="54"/>
      <c r="Q42" s="54"/>
    </row>
    <row r="43" spans="1:27" ht="32.25" thickBot="1" x14ac:dyDescent="0.3">
      <c r="A43" s="115">
        <f t="shared" si="0"/>
        <v>34</v>
      </c>
      <c r="B43" s="78">
        <v>3.14</v>
      </c>
      <c r="C43" s="20" t="s">
        <v>101</v>
      </c>
      <c r="D43" s="50" t="s">
        <v>162</v>
      </c>
      <c r="E43" s="119">
        <v>3256</v>
      </c>
      <c r="F43" s="119">
        <v>13626</v>
      </c>
      <c r="G43" s="119"/>
      <c r="H43" s="119"/>
      <c r="I43" s="151">
        <v>0</v>
      </c>
      <c r="J43" s="151">
        <v>0</v>
      </c>
      <c r="K43" s="119">
        <v>0</v>
      </c>
      <c r="L43" s="119">
        <v>0</v>
      </c>
      <c r="M43" s="167">
        <v>0</v>
      </c>
      <c r="N43" s="175">
        <v>0</v>
      </c>
      <c r="O43" s="176">
        <v>0</v>
      </c>
      <c r="P43" s="120"/>
      <c r="Q43" s="120"/>
    </row>
    <row r="44" spans="1:27" x14ac:dyDescent="0.25">
      <c r="A44" s="115">
        <f t="shared" si="0"/>
        <v>35</v>
      </c>
      <c r="B44" s="78"/>
      <c r="C44" s="50"/>
      <c r="D44" s="51" t="s">
        <v>64</v>
      </c>
      <c r="E44" s="80">
        <v>-3</v>
      </c>
      <c r="F44" s="80"/>
      <c r="G44" s="80"/>
      <c r="H44" s="80"/>
      <c r="I44" s="80"/>
      <c r="J44" s="80"/>
      <c r="K44" s="80"/>
      <c r="L44" s="80"/>
      <c r="M44" s="158"/>
      <c r="N44" s="159"/>
      <c r="O44" s="160"/>
      <c r="P44" s="79"/>
      <c r="Q44" s="79"/>
    </row>
    <row r="45" spans="1:27" ht="15.75" customHeight="1" x14ac:dyDescent="0.25">
      <c r="A45" s="115">
        <f t="shared" si="0"/>
        <v>36</v>
      </c>
      <c r="B45" s="36"/>
      <c r="C45" s="223" t="s">
        <v>163</v>
      </c>
      <c r="D45" s="224"/>
      <c r="E45" s="81">
        <f>SUM(E10:E44)</f>
        <v>8269</v>
      </c>
      <c r="F45" s="81">
        <f>SUM(F10:F44)</f>
        <v>319539</v>
      </c>
      <c r="G45" s="81"/>
      <c r="H45" s="81"/>
      <c r="I45" s="150">
        <f t="shared" ref="I45:O45" si="1">SUM(I10:I44)</f>
        <v>1593</v>
      </c>
      <c r="J45" s="150">
        <f t="shared" si="1"/>
        <v>305913</v>
      </c>
      <c r="K45" s="174">
        <f t="shared" si="1"/>
        <v>1110</v>
      </c>
      <c r="L45" s="174">
        <f t="shared" si="1"/>
        <v>306786</v>
      </c>
      <c r="M45" s="174">
        <f t="shared" si="1"/>
        <v>-530.23100000000511</v>
      </c>
      <c r="N45" s="174">
        <f t="shared" si="1"/>
        <v>21555.448074593274</v>
      </c>
      <c r="O45" s="174">
        <f t="shared" si="1"/>
        <v>299816.61158460833</v>
      </c>
      <c r="P45" s="178" t="s">
        <v>172</v>
      </c>
      <c r="Q45" s="234"/>
      <c r="R45" s="84"/>
      <c r="S45" s="84"/>
      <c r="T45" s="84"/>
      <c r="U45" s="84"/>
      <c r="V45" s="84"/>
      <c r="W45" s="84"/>
      <c r="X45" s="84"/>
      <c r="Y45" s="84"/>
      <c r="Z45" s="84"/>
      <c r="AA45" s="84"/>
    </row>
    <row r="46" spans="1:27" ht="26.25" customHeight="1" x14ac:dyDescent="0.25">
      <c r="A46" s="115">
        <f t="shared" si="0"/>
        <v>37</v>
      </c>
      <c r="B46" s="36"/>
      <c r="C46" s="118" t="s">
        <v>147</v>
      </c>
      <c r="D46" s="122">
        <v>4.65E-2</v>
      </c>
      <c r="E46" s="44"/>
      <c r="F46" s="44"/>
      <c r="G46" s="47"/>
      <c r="H46" s="43"/>
      <c r="I46" s="148" t="s">
        <v>169</v>
      </c>
      <c r="J46" s="43"/>
      <c r="K46" s="177">
        <v>3.2000000000000001E-2</v>
      </c>
      <c r="L46" s="43"/>
      <c r="M46" s="133">
        <v>0</v>
      </c>
      <c r="N46" s="159"/>
      <c r="O46" s="160"/>
      <c r="P46" s="180"/>
      <c r="Q46" s="235"/>
      <c r="R46" s="84"/>
      <c r="S46" s="84"/>
      <c r="T46" s="84"/>
      <c r="U46" s="84"/>
      <c r="V46" s="84"/>
      <c r="W46" s="84"/>
      <c r="X46" s="84"/>
      <c r="Y46" s="84"/>
      <c r="Z46" s="84"/>
      <c r="AA46" s="84"/>
    </row>
    <row r="47" spans="1:27" ht="26.25" customHeight="1" x14ac:dyDescent="0.25">
      <c r="A47" s="115">
        <f t="shared" si="0"/>
        <v>38</v>
      </c>
      <c r="B47" s="36"/>
      <c r="C47" s="118" t="s">
        <v>148</v>
      </c>
      <c r="D47" s="51" t="s">
        <v>149</v>
      </c>
      <c r="E47" s="44">
        <v>4220</v>
      </c>
      <c r="F47" s="44"/>
      <c r="G47" s="44"/>
      <c r="H47" s="44"/>
      <c r="I47" s="142">
        <v>0</v>
      </c>
      <c r="J47" s="44"/>
      <c r="K47" s="44">
        <v>2698</v>
      </c>
      <c r="L47" s="44"/>
      <c r="M47" s="134">
        <v>9.9999999999999995E-8</v>
      </c>
      <c r="N47" s="159"/>
      <c r="O47" s="160"/>
      <c r="P47" s="180"/>
      <c r="Q47" s="235"/>
      <c r="R47" s="84"/>
      <c r="S47" s="84"/>
      <c r="T47" s="84"/>
      <c r="U47" s="84"/>
      <c r="V47" s="84"/>
      <c r="W47" s="84"/>
      <c r="X47" s="84"/>
      <c r="Y47" s="84"/>
      <c r="Z47" s="84"/>
      <c r="AA47" s="84"/>
    </row>
    <row r="48" spans="1:27" x14ac:dyDescent="0.25">
      <c r="A48" s="115">
        <f t="shared" si="0"/>
        <v>39</v>
      </c>
      <c r="B48" s="36"/>
      <c r="C48" s="118" t="s">
        <v>150</v>
      </c>
      <c r="D48" s="51" t="s">
        <v>151</v>
      </c>
      <c r="E48" s="44">
        <v>4417</v>
      </c>
      <c r="F48" s="44"/>
      <c r="G48" s="49"/>
      <c r="H48" s="49"/>
      <c r="I48" s="142">
        <v>0</v>
      </c>
      <c r="J48" s="74"/>
      <c r="K48" s="49">
        <v>2784</v>
      </c>
      <c r="L48" s="49"/>
      <c r="M48" s="134">
        <v>9.9999999999999995E-8</v>
      </c>
      <c r="N48" s="161"/>
      <c r="O48" s="162"/>
      <c r="P48" s="180"/>
      <c r="Q48" s="235"/>
      <c r="R48" s="84"/>
      <c r="S48" s="84"/>
      <c r="T48" s="84"/>
      <c r="U48" s="84"/>
      <c r="V48" s="84"/>
      <c r="W48" s="84"/>
      <c r="X48" s="84"/>
      <c r="Y48" s="84"/>
      <c r="Z48" s="84"/>
      <c r="AA48" s="84"/>
    </row>
    <row r="49" spans="1:27" x14ac:dyDescent="0.25">
      <c r="A49" s="115">
        <f t="shared" si="0"/>
        <v>40</v>
      </c>
      <c r="B49" s="36"/>
      <c r="C49" s="26"/>
      <c r="D49" s="41"/>
      <c r="E49" s="82"/>
      <c r="F49" s="83"/>
      <c r="G49" s="72"/>
      <c r="H49" s="71"/>
      <c r="I49" s="72"/>
      <c r="J49" s="71"/>
      <c r="K49" s="72"/>
      <c r="L49" s="71"/>
      <c r="M49" s="72"/>
      <c r="N49" s="70"/>
      <c r="O49" s="71"/>
      <c r="P49" s="153"/>
      <c r="Q49" s="163"/>
      <c r="R49" s="84"/>
      <c r="S49" s="84"/>
      <c r="T49" s="84"/>
      <c r="U49" s="84"/>
      <c r="V49" s="84"/>
      <c r="W49" s="84"/>
      <c r="X49" s="84"/>
      <c r="Y49" s="84"/>
      <c r="Z49" s="84"/>
      <c r="AA49" s="84"/>
    </row>
    <row r="50" spans="1:27" ht="22.5" customHeight="1" x14ac:dyDescent="0.25">
      <c r="A50" s="115">
        <f t="shared" si="0"/>
        <v>41</v>
      </c>
      <c r="B50" s="36"/>
      <c r="C50" s="26"/>
      <c r="D50" s="50"/>
      <c r="E50" s="193" t="s">
        <v>84</v>
      </c>
      <c r="F50" s="201"/>
      <c r="G50" s="193"/>
      <c r="H50" s="201"/>
      <c r="I50" s="193"/>
      <c r="J50" s="201"/>
      <c r="K50" s="193"/>
      <c r="L50" s="201"/>
      <c r="M50" s="193"/>
      <c r="N50" s="194"/>
      <c r="O50" s="201"/>
      <c r="P50" s="155"/>
      <c r="Q50" s="164"/>
      <c r="R50" s="84"/>
      <c r="S50" s="84"/>
      <c r="T50" s="84"/>
      <c r="U50" s="84"/>
      <c r="V50" s="84"/>
      <c r="W50" s="84"/>
      <c r="X50" s="84"/>
      <c r="Y50" s="84"/>
      <c r="Z50" s="84"/>
      <c r="AA50" s="84"/>
    </row>
    <row r="51" spans="1:27" ht="12.75" customHeight="1" x14ac:dyDescent="0.25">
      <c r="A51" s="115">
        <f t="shared" si="0"/>
        <v>42</v>
      </c>
      <c r="B51" s="85"/>
      <c r="C51" s="86"/>
      <c r="D51" s="50"/>
      <c r="E51" s="193"/>
      <c r="F51" s="201"/>
      <c r="G51" s="193"/>
      <c r="H51" s="201"/>
      <c r="I51" s="193"/>
      <c r="J51" s="201"/>
      <c r="K51" s="193"/>
      <c r="L51" s="201"/>
      <c r="M51" s="193"/>
      <c r="N51" s="194"/>
      <c r="O51" s="201"/>
      <c r="P51" s="193"/>
      <c r="Q51" s="201"/>
    </row>
    <row r="52" spans="1:27" ht="22.5" customHeight="1" x14ac:dyDescent="0.25">
      <c r="A52" s="115">
        <f t="shared" si="0"/>
        <v>43</v>
      </c>
      <c r="B52" s="85"/>
      <c r="C52" s="86" t="s">
        <v>26</v>
      </c>
      <c r="D52" s="50"/>
      <c r="E52" s="193"/>
      <c r="F52" s="201"/>
      <c r="G52" s="193"/>
      <c r="H52" s="201"/>
      <c r="I52" s="193"/>
      <c r="J52" s="201"/>
      <c r="K52" s="193"/>
      <c r="L52" s="201"/>
      <c r="M52" s="193"/>
      <c r="N52" s="194"/>
      <c r="O52" s="201"/>
      <c r="P52" s="193"/>
      <c r="Q52" s="201"/>
    </row>
    <row r="53" spans="1:27" ht="22.5" customHeight="1" x14ac:dyDescent="0.25">
      <c r="A53" s="115">
        <f t="shared" si="0"/>
        <v>44</v>
      </c>
      <c r="B53" s="85"/>
      <c r="C53" s="87" t="s">
        <v>21</v>
      </c>
      <c r="D53" s="50"/>
      <c r="E53" s="218">
        <v>9.9000000000000005E-2</v>
      </c>
      <c r="F53" s="218"/>
      <c r="G53" s="218"/>
      <c r="H53" s="218"/>
      <c r="I53" s="208">
        <v>0.09</v>
      </c>
      <c r="J53" s="209"/>
      <c r="K53" s="218">
        <v>9.0999999999999998E-2</v>
      </c>
      <c r="L53" s="218"/>
      <c r="M53" s="236" t="s">
        <v>176</v>
      </c>
      <c r="N53" s="237"/>
      <c r="O53" s="238"/>
      <c r="P53" s="193"/>
      <c r="Q53" s="201"/>
    </row>
    <row r="54" spans="1:27" ht="22.5" customHeight="1" x14ac:dyDescent="0.25">
      <c r="A54" s="74">
        <f t="shared" si="0"/>
        <v>45</v>
      </c>
      <c r="B54" s="85"/>
      <c r="C54" s="87" t="s">
        <v>22</v>
      </c>
      <c r="D54" s="50"/>
      <c r="E54" s="218">
        <v>5.62E-2</v>
      </c>
      <c r="F54" s="218"/>
      <c r="G54" s="218"/>
      <c r="H54" s="218"/>
      <c r="I54" s="208">
        <v>5.62E-2</v>
      </c>
      <c r="J54" s="209"/>
      <c r="K54" s="212">
        <v>5.4100000000000002E-2</v>
      </c>
      <c r="L54" s="211"/>
      <c r="M54" s="239"/>
      <c r="N54" s="240"/>
      <c r="O54" s="241"/>
      <c r="P54" s="193"/>
      <c r="Q54" s="201"/>
    </row>
    <row r="55" spans="1:27" ht="22.5" customHeight="1" x14ac:dyDescent="0.25">
      <c r="A55" s="74">
        <f t="shared" ref="A55:A70" si="2">1+A54</f>
        <v>46</v>
      </c>
      <c r="B55" s="85"/>
      <c r="C55" s="87" t="s">
        <v>23</v>
      </c>
      <c r="D55" s="50"/>
      <c r="E55" s="214" t="s">
        <v>146</v>
      </c>
      <c r="F55" s="214"/>
      <c r="G55" s="214"/>
      <c r="H55" s="214"/>
      <c r="I55" s="214" t="s">
        <v>170</v>
      </c>
      <c r="J55" s="214"/>
      <c r="K55" s="214" t="s">
        <v>170</v>
      </c>
      <c r="L55" s="214"/>
      <c r="M55" s="239"/>
      <c r="N55" s="240"/>
      <c r="O55" s="241"/>
      <c r="P55" s="193"/>
      <c r="Q55" s="201"/>
    </row>
    <row r="56" spans="1:27" ht="22.5" customHeight="1" x14ac:dyDescent="0.25">
      <c r="A56" s="74">
        <f t="shared" si="2"/>
        <v>47</v>
      </c>
      <c r="B56" s="88"/>
      <c r="C56" s="89" t="s">
        <v>29</v>
      </c>
      <c r="D56" s="90"/>
      <c r="E56" s="215">
        <v>7.7600000000000002E-2</v>
      </c>
      <c r="F56" s="214"/>
      <c r="G56" s="215"/>
      <c r="H56" s="214"/>
      <c r="I56" s="212">
        <v>7.2599999999999998E-2</v>
      </c>
      <c r="J56" s="213"/>
      <c r="K56" s="245">
        <v>7.1999999999999995E-2</v>
      </c>
      <c r="L56" s="246"/>
      <c r="M56" s="239"/>
      <c r="N56" s="240"/>
      <c r="O56" s="241"/>
      <c r="P56" s="236"/>
      <c r="Q56" s="238"/>
    </row>
    <row r="57" spans="1:27" ht="22.5" customHeight="1" x14ac:dyDescent="0.25">
      <c r="A57" s="74">
        <f t="shared" si="2"/>
        <v>48</v>
      </c>
      <c r="B57" s="88"/>
      <c r="C57" s="89" t="s">
        <v>85</v>
      </c>
      <c r="D57" s="90"/>
      <c r="E57" s="247"/>
      <c r="F57" s="248"/>
      <c r="G57" s="236"/>
      <c r="H57" s="238"/>
      <c r="I57" s="245"/>
      <c r="J57" s="249"/>
      <c r="K57" s="236"/>
      <c r="L57" s="238"/>
      <c r="M57" s="239"/>
      <c r="N57" s="240"/>
      <c r="O57" s="241"/>
      <c r="P57" s="236"/>
      <c r="Q57" s="238"/>
      <c r="R57" s="84"/>
      <c r="S57" s="84"/>
      <c r="T57" s="84"/>
      <c r="U57" s="84"/>
      <c r="V57" s="84"/>
      <c r="W57" s="84"/>
      <c r="X57" s="84"/>
      <c r="Y57" s="84"/>
      <c r="Z57" s="84"/>
      <c r="AA57" s="84"/>
    </row>
    <row r="58" spans="1:27" ht="12.75" customHeight="1" x14ac:dyDescent="0.25">
      <c r="A58" s="74">
        <f t="shared" si="2"/>
        <v>49</v>
      </c>
      <c r="B58" s="91"/>
      <c r="C58" s="92"/>
      <c r="D58" s="93"/>
      <c r="E58" s="242"/>
      <c r="F58" s="244"/>
      <c r="G58" s="242"/>
      <c r="H58" s="244"/>
      <c r="I58" s="242"/>
      <c r="J58" s="244"/>
      <c r="K58" s="242"/>
      <c r="L58" s="244"/>
      <c r="M58" s="239"/>
      <c r="N58" s="240"/>
      <c r="O58" s="241"/>
      <c r="P58" s="242"/>
      <c r="Q58" s="244"/>
    </row>
    <row r="59" spans="1:27" ht="22.5" customHeight="1" x14ac:dyDescent="0.25">
      <c r="A59" s="74">
        <f t="shared" si="2"/>
        <v>50</v>
      </c>
      <c r="B59" s="85"/>
      <c r="C59" s="86" t="s">
        <v>24</v>
      </c>
      <c r="D59" s="50"/>
      <c r="E59" s="193"/>
      <c r="F59" s="201"/>
      <c r="G59" s="193"/>
      <c r="H59" s="201"/>
      <c r="I59" s="193"/>
      <c r="J59" s="201"/>
      <c r="K59" s="193"/>
      <c r="L59" s="201"/>
      <c r="M59" s="242"/>
      <c r="N59" s="243"/>
      <c r="O59" s="244"/>
      <c r="P59" s="193"/>
      <c r="Q59" s="201"/>
    </row>
    <row r="60" spans="1:27" ht="133.5" customHeight="1" x14ac:dyDescent="0.25">
      <c r="A60" s="74">
        <f t="shared" si="2"/>
        <v>51</v>
      </c>
      <c r="B60" s="85"/>
      <c r="C60" s="20" t="s">
        <v>14</v>
      </c>
      <c r="D60" s="94"/>
      <c r="E60" s="195" t="s">
        <v>164</v>
      </c>
      <c r="F60" s="197"/>
      <c r="G60" s="195"/>
      <c r="H60" s="197"/>
      <c r="I60" s="195"/>
      <c r="J60" s="197"/>
      <c r="K60" s="206"/>
      <c r="L60" s="207"/>
      <c r="M60" s="195"/>
      <c r="N60" s="196"/>
      <c r="O60" s="197"/>
      <c r="P60" s="193"/>
      <c r="Q60" s="201"/>
    </row>
    <row r="61" spans="1:27" ht="112.5" customHeight="1" x14ac:dyDescent="0.25">
      <c r="A61" s="74">
        <f t="shared" si="2"/>
        <v>52</v>
      </c>
      <c r="B61" s="36"/>
      <c r="C61" s="20" t="s">
        <v>86</v>
      </c>
      <c r="D61" s="39"/>
      <c r="E61" s="184" t="s">
        <v>136</v>
      </c>
      <c r="F61" s="186"/>
      <c r="G61" s="184"/>
      <c r="H61" s="186"/>
      <c r="I61" s="184"/>
      <c r="J61" s="186"/>
      <c r="K61" s="184"/>
      <c r="L61" s="186"/>
      <c r="M61" s="226"/>
      <c r="N61" s="221"/>
      <c r="O61" s="222"/>
      <c r="P61" s="193"/>
      <c r="Q61" s="201"/>
    </row>
    <row r="62" spans="1:27" ht="129.75" customHeight="1" x14ac:dyDescent="0.25">
      <c r="A62" s="74">
        <f t="shared" si="2"/>
        <v>53</v>
      </c>
      <c r="B62" s="36"/>
      <c r="C62" s="20" t="s">
        <v>87</v>
      </c>
      <c r="D62" s="39"/>
      <c r="E62" s="184" t="s">
        <v>137</v>
      </c>
      <c r="F62" s="186"/>
      <c r="G62" s="184"/>
      <c r="H62" s="186"/>
      <c r="I62" s="193"/>
      <c r="J62" s="201"/>
      <c r="K62" s="193"/>
      <c r="L62" s="201"/>
      <c r="M62" s="226"/>
      <c r="N62" s="221"/>
      <c r="O62" s="222"/>
      <c r="P62" s="193"/>
      <c r="Q62" s="201"/>
    </row>
    <row r="63" spans="1:27" ht="144" customHeight="1" x14ac:dyDescent="0.25">
      <c r="A63" s="74">
        <f t="shared" si="2"/>
        <v>54</v>
      </c>
      <c r="B63" s="36"/>
      <c r="C63" s="20" t="s">
        <v>88</v>
      </c>
      <c r="D63" s="39"/>
      <c r="E63" s="184" t="s">
        <v>138</v>
      </c>
      <c r="F63" s="186"/>
      <c r="G63" s="184"/>
      <c r="H63" s="186"/>
      <c r="I63" s="193"/>
      <c r="J63" s="201"/>
      <c r="K63" s="193"/>
      <c r="L63" s="201"/>
      <c r="M63" s="226"/>
      <c r="N63" s="221"/>
      <c r="O63" s="222"/>
      <c r="P63" s="193"/>
      <c r="Q63" s="201"/>
    </row>
    <row r="64" spans="1:27" ht="72.75" customHeight="1" x14ac:dyDescent="0.25">
      <c r="A64" s="74">
        <f t="shared" si="2"/>
        <v>55</v>
      </c>
      <c r="B64" s="36"/>
      <c r="C64" s="20" t="s">
        <v>89</v>
      </c>
      <c r="D64" s="39"/>
      <c r="E64" s="184" t="s">
        <v>139</v>
      </c>
      <c r="F64" s="186"/>
      <c r="G64" s="184"/>
      <c r="H64" s="186"/>
      <c r="I64" s="193"/>
      <c r="J64" s="201"/>
      <c r="K64" s="193"/>
      <c r="L64" s="201"/>
      <c r="M64" s="226"/>
      <c r="N64" s="221"/>
      <c r="O64" s="222"/>
      <c r="P64" s="193"/>
      <c r="Q64" s="201"/>
    </row>
    <row r="65" spans="1:17" ht="109.5" customHeight="1" x14ac:dyDescent="0.25">
      <c r="A65" s="74">
        <f t="shared" si="2"/>
        <v>56</v>
      </c>
      <c r="B65" s="33"/>
      <c r="C65" s="95" t="s">
        <v>90</v>
      </c>
      <c r="D65" s="96"/>
      <c r="E65" s="250" t="s">
        <v>140</v>
      </c>
      <c r="F65" s="251"/>
      <c r="G65" s="250"/>
      <c r="H65" s="251"/>
      <c r="I65" s="193"/>
      <c r="J65" s="201"/>
      <c r="K65" s="193"/>
      <c r="L65" s="201"/>
      <c r="M65" s="250"/>
      <c r="N65" s="252"/>
      <c r="O65" s="251"/>
      <c r="P65" s="236"/>
      <c r="Q65" s="238"/>
    </row>
    <row r="66" spans="1:17" x14ac:dyDescent="0.25">
      <c r="A66" s="74">
        <f t="shared" si="2"/>
        <v>57</v>
      </c>
      <c r="B66" s="97"/>
      <c r="C66" s="26" t="s">
        <v>5</v>
      </c>
      <c r="D66" s="54"/>
      <c r="E66" s="75"/>
      <c r="F66" s="75"/>
      <c r="G66" s="54"/>
      <c r="H66" s="54"/>
      <c r="I66" s="54"/>
      <c r="J66" s="54"/>
      <c r="K66" s="98"/>
      <c r="L66" s="99"/>
      <c r="M66" s="54"/>
      <c r="N66" s="54"/>
      <c r="O66" s="54"/>
      <c r="P66" s="54"/>
      <c r="Q66" s="54"/>
    </row>
    <row r="67" spans="1:17" ht="104.25" customHeight="1" x14ac:dyDescent="0.25">
      <c r="A67" s="74">
        <f t="shared" si="2"/>
        <v>58</v>
      </c>
      <c r="B67" s="97"/>
      <c r="C67" s="41"/>
      <c r="D67" s="54"/>
      <c r="E67" s="75"/>
      <c r="F67" s="75"/>
      <c r="G67" s="54"/>
      <c r="H67" s="54"/>
      <c r="I67" s="206" t="s">
        <v>171</v>
      </c>
      <c r="J67" s="207"/>
      <c r="K67" s="254"/>
      <c r="L67" s="254"/>
      <c r="M67" s="54"/>
      <c r="N67" s="54"/>
      <c r="O67" s="54"/>
      <c r="P67" s="182" t="s">
        <v>173</v>
      </c>
      <c r="Q67" s="183"/>
    </row>
    <row r="68" spans="1:17" x14ac:dyDescent="0.25">
      <c r="A68" s="115">
        <f t="shared" si="2"/>
        <v>59</v>
      </c>
      <c r="B68" s="97"/>
      <c r="C68" s="41"/>
      <c r="D68" s="54"/>
      <c r="E68" s="255"/>
      <c r="F68" s="255"/>
      <c r="G68" s="255"/>
      <c r="H68" s="255"/>
      <c r="I68" s="54"/>
      <c r="J68" s="54"/>
      <c r="K68" s="255"/>
      <c r="L68" s="255"/>
      <c r="M68" s="54"/>
      <c r="N68" s="54"/>
      <c r="O68" s="54"/>
      <c r="P68" s="54"/>
      <c r="Q68" s="54"/>
    </row>
    <row r="69" spans="1:17" ht="18.75" x14ac:dyDescent="0.25">
      <c r="A69" s="115">
        <f t="shared" si="2"/>
        <v>60</v>
      </c>
      <c r="B69" s="97"/>
      <c r="C69" s="41"/>
      <c r="D69" s="54"/>
      <c r="E69" s="100"/>
      <c r="F69" s="100"/>
      <c r="G69" s="255"/>
      <c r="H69" s="255"/>
      <c r="I69" s="32"/>
      <c r="J69" s="101"/>
      <c r="K69" s="100"/>
      <c r="L69" s="100"/>
      <c r="M69" s="256"/>
      <c r="N69" s="256"/>
      <c r="O69" s="256"/>
      <c r="P69" s="54"/>
      <c r="Q69" s="54"/>
    </row>
    <row r="70" spans="1:17" x14ac:dyDescent="0.25">
      <c r="A70" s="115">
        <f t="shared" si="2"/>
        <v>61</v>
      </c>
      <c r="B70" s="97"/>
      <c r="C70" s="253"/>
      <c r="D70" s="253"/>
      <c r="E70" s="253"/>
      <c r="F70" s="253"/>
      <c r="G70" s="253"/>
      <c r="H70" s="253"/>
      <c r="I70" s="54"/>
      <c r="J70" s="54"/>
      <c r="K70" s="54"/>
      <c r="L70" s="54"/>
      <c r="M70" s="54"/>
      <c r="N70" s="54"/>
      <c r="O70" s="54"/>
      <c r="P70" s="54"/>
      <c r="Q70" s="54"/>
    </row>
  </sheetData>
  <mergeCells count="116">
    <mergeCell ref="C70:H70"/>
    <mergeCell ref="K67:L67"/>
    <mergeCell ref="E68:F68"/>
    <mergeCell ref="G68:H68"/>
    <mergeCell ref="K68:L68"/>
    <mergeCell ref="G69:H69"/>
    <mergeCell ref="M69:O69"/>
    <mergeCell ref="E64:F64"/>
    <mergeCell ref="G64:H64"/>
    <mergeCell ref="I64:J64"/>
    <mergeCell ref="M64:O64"/>
    <mergeCell ref="I67:J67"/>
    <mergeCell ref="P64:Q64"/>
    <mergeCell ref="E65:F65"/>
    <mergeCell ref="G65:H65"/>
    <mergeCell ref="I65:J65"/>
    <mergeCell ref="M65:O65"/>
    <mergeCell ref="P65:Q65"/>
    <mergeCell ref="P62:Q62"/>
    <mergeCell ref="E63:F63"/>
    <mergeCell ref="G63:H63"/>
    <mergeCell ref="I63:J63"/>
    <mergeCell ref="M63:O63"/>
    <mergeCell ref="P63:Q63"/>
    <mergeCell ref="K62:L62"/>
    <mergeCell ref="E61:F61"/>
    <mergeCell ref="G61:H61"/>
    <mergeCell ref="I61:J61"/>
    <mergeCell ref="M61:O61"/>
    <mergeCell ref="P61:Q61"/>
    <mergeCell ref="E62:F62"/>
    <mergeCell ref="G62:H62"/>
    <mergeCell ref="I62:J62"/>
    <mergeCell ref="M62:O62"/>
    <mergeCell ref="K61:L61"/>
    <mergeCell ref="E60:F60"/>
    <mergeCell ref="G60:H60"/>
    <mergeCell ref="I60:J60"/>
    <mergeCell ref="K60:L60"/>
    <mergeCell ref="M60:O60"/>
    <mergeCell ref="P60:Q60"/>
    <mergeCell ref="E59:F59"/>
    <mergeCell ref="G59:H59"/>
    <mergeCell ref="I59:J59"/>
    <mergeCell ref="K59:L59"/>
    <mergeCell ref="P59:Q59"/>
    <mergeCell ref="P53:Q53"/>
    <mergeCell ref="M53:O59"/>
    <mergeCell ref="E56:F56"/>
    <mergeCell ref="G56:H56"/>
    <mergeCell ref="I56:J56"/>
    <mergeCell ref="K56:L56"/>
    <mergeCell ref="P56:Q56"/>
    <mergeCell ref="E55:F55"/>
    <mergeCell ref="G55:H55"/>
    <mergeCell ref="I55:J55"/>
    <mergeCell ref="K55:L55"/>
    <mergeCell ref="P55:Q55"/>
    <mergeCell ref="E58:F58"/>
    <mergeCell ref="G58:H58"/>
    <mergeCell ref="I58:J58"/>
    <mergeCell ref="K58:L58"/>
    <mergeCell ref="P58:Q58"/>
    <mergeCell ref="E57:F57"/>
    <mergeCell ref="G57:H57"/>
    <mergeCell ref="I57:J57"/>
    <mergeCell ref="K57:L57"/>
    <mergeCell ref="P57:Q57"/>
    <mergeCell ref="C45:D45"/>
    <mergeCell ref="A8:F8"/>
    <mergeCell ref="P45:Q48"/>
    <mergeCell ref="E52:F52"/>
    <mergeCell ref="G52:H52"/>
    <mergeCell ref="I52:J52"/>
    <mergeCell ref="K52:L52"/>
    <mergeCell ref="M52:O52"/>
    <mergeCell ref="P52:Q52"/>
    <mergeCell ref="E51:F51"/>
    <mergeCell ref="G51:H51"/>
    <mergeCell ref="I51:J51"/>
    <mergeCell ref="K51:L51"/>
    <mergeCell ref="M51:O51"/>
    <mergeCell ref="P51:Q51"/>
    <mergeCell ref="C1:Q1"/>
    <mergeCell ref="C2:Q2"/>
    <mergeCell ref="C3:Q3"/>
    <mergeCell ref="E5:F5"/>
    <mergeCell ref="G5:H5"/>
    <mergeCell ref="I5:J5"/>
    <mergeCell ref="K5:L5"/>
    <mergeCell ref="M5:O5"/>
    <mergeCell ref="P5:Q5"/>
    <mergeCell ref="K63:L63"/>
    <mergeCell ref="K64:L64"/>
    <mergeCell ref="K65:L65"/>
    <mergeCell ref="P67:Q67"/>
    <mergeCell ref="E7:F7"/>
    <mergeCell ref="G7:H7"/>
    <mergeCell ref="I7:J7"/>
    <mergeCell ref="K7:L7"/>
    <mergeCell ref="M7:O7"/>
    <mergeCell ref="P7:Q7"/>
    <mergeCell ref="E50:F50"/>
    <mergeCell ref="G50:H50"/>
    <mergeCell ref="I50:J50"/>
    <mergeCell ref="K50:L50"/>
    <mergeCell ref="M50:O50"/>
    <mergeCell ref="E54:F54"/>
    <mergeCell ref="G54:H54"/>
    <mergeCell ref="I54:J54"/>
    <mergeCell ref="K54:L54"/>
    <mergeCell ref="P54:Q54"/>
    <mergeCell ref="E53:F53"/>
    <mergeCell ref="G53:H53"/>
    <mergeCell ref="I53:J53"/>
    <mergeCell ref="K53:L53"/>
  </mergeCells>
  <printOptions horizontalCentered="1"/>
  <pageMargins left="0.28999999999999998" right="0.18" top="0.56000000000000005" bottom="0.93" header="0.23" footer="0.42"/>
  <pageSetup paperSize="5" scale="63" fitToHeight="37" orientation="landscape" r:id="rId1"/>
  <headerFooter>
    <oddFooter>&amp;C&amp;16UE-170486 et al Joint Issues List (November 2017)&amp;R&amp;16&amp;A Page &amp;P of &amp;N</oddFooter>
  </headerFooter>
  <rowBreaks count="1" manualBreakCount="1">
    <brk id="4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2017-11-13T08:00:00+00:00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4630B-8CE6-4857-B7AF-2B99EB43D1F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a7bd91e-004b-490a-8704-e368d63d59a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3.xml><?xml version="1.0" encoding="utf-8"?>
<ds:datastoreItem xmlns:ds="http://schemas.openxmlformats.org/officeDocument/2006/customXml" ds:itemID="{AB142EBE-A3C8-4D13-B4A7-43B2685814A4}"/>
</file>

<file path=customXml/itemProps4.xml><?xml version="1.0" encoding="utf-8"?>
<ds:datastoreItem xmlns:ds="http://schemas.openxmlformats.org/officeDocument/2006/customXml" ds:itemID="{3EF3361E-6956-40F4-AA3A-283FFE69E0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Huey, Lorilyn (UTC)</cp:lastModifiedBy>
  <cp:lastPrinted>2017-11-13T19:02:30Z</cp:lastPrinted>
  <dcterms:created xsi:type="dcterms:W3CDTF">2011-09-06T20:33:12Z</dcterms:created>
  <dcterms:modified xsi:type="dcterms:W3CDTF">2017-11-13T21:14:03Z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0x0101006E56B4D1795A2E4DB2F0B01679ED314A004293D7BF2DB2434CBA4573E3DBB11230</vt:lpwstr>
  </property>
  <property fmtid="{D5CDD505-2E9C-101B-9397-08002B2CF9AE}" pid="4" name="_docset_NoMedatataSyncRequired">
    <vt:lpwstr>False</vt:lpwstr>
  </property>
  <property fmtid="{D5CDD505-2E9C-101B-9397-08002B2CF9AE}" pid="5" name="IsEFSEC">
    <vt:bool>false</vt:bool>
  </property>
</Properties>
</file>