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barnd\Desktop\2024 PSE GRC\"/>
    </mc:Choice>
  </mc:AlternateContent>
  <xr:revisionPtr revIDLastSave="0" documentId="13_ncr:1_{96CB933D-0A88-4C00-A866-F3796F967D88}" xr6:coauthVersionLast="47" xr6:coauthVersionMax="47" xr10:uidLastSave="{00000000-0000-0000-0000-000000000000}"/>
  <bookViews>
    <workbookView xWindow="-120" yWindow="-120" windowWidth="25440" windowHeight="15390" activeTab="5" xr2:uid="{00000000-000D-0000-FFFF-FFFF00000000}"/>
  </bookViews>
  <sheets>
    <sheet name="JJJ-4 -F23 Electric - Customers" sheetId="3" r:id="rId1"/>
    <sheet name="JJJ-4 F23 Electric - Demand" sheetId="2" r:id="rId2"/>
    <sheet name="JJJ-4F23 Elec Demand Components" sheetId="83" r:id="rId3"/>
    <sheet name="JJJ-4 F23 Gas - Customers" sheetId="16" r:id="rId4"/>
    <sheet name="JJJ-4 F23 Gas - Demand" sheetId="18" r:id="rId5"/>
    <sheet name="JJJ-4 F23 Gas Demand Components" sheetId="84" r:id="rId6"/>
    <sheet name="DATA FOR TABLEAU" sheetId="80"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8" l="1"/>
  <c r="F7" i="18"/>
  <c r="G7" i="18"/>
  <c r="H7" i="18"/>
  <c r="I7" i="18"/>
  <c r="J7" i="18"/>
  <c r="K7" i="18"/>
  <c r="L7" i="18"/>
  <c r="M7" i="18"/>
  <c r="E9" i="18"/>
  <c r="F9" i="18"/>
  <c r="G9" i="18"/>
  <c r="H9" i="18"/>
  <c r="I9" i="18"/>
  <c r="J9" i="18"/>
  <c r="K9" i="18"/>
  <c r="L9" i="18"/>
  <c r="M9" i="18"/>
  <c r="N9" i="18"/>
  <c r="O9" i="18"/>
  <c r="P9" i="18"/>
  <c r="Q9" i="18"/>
  <c r="R9" i="18"/>
  <c r="S9" i="18"/>
  <c r="E10" i="18"/>
  <c r="F10" i="18"/>
  <c r="G10" i="18"/>
  <c r="H10" i="18"/>
  <c r="I10" i="18"/>
  <c r="J10" i="18"/>
  <c r="K10" i="18"/>
  <c r="L10" i="18"/>
  <c r="M10" i="18"/>
  <c r="N10" i="18"/>
  <c r="O10" i="18"/>
  <c r="P10" i="18"/>
  <c r="Q10" i="18"/>
  <c r="R10" i="18"/>
  <c r="S10" i="18"/>
  <c r="E11" i="18"/>
  <c r="F11" i="18"/>
  <c r="G11" i="18"/>
  <c r="H11" i="18"/>
  <c r="I11" i="18"/>
  <c r="J11" i="18"/>
  <c r="K11" i="18"/>
  <c r="L11" i="18"/>
  <c r="M11" i="18"/>
  <c r="N11" i="18"/>
  <c r="O11" i="18"/>
  <c r="P11" i="18"/>
  <c r="Q11" i="18"/>
  <c r="R11" i="18"/>
  <c r="S11" i="18"/>
  <c r="E12" i="18"/>
  <c r="F12" i="18"/>
  <c r="G12" i="18"/>
  <c r="H12" i="18"/>
  <c r="I12" i="18"/>
  <c r="J12" i="18"/>
  <c r="K12" i="18"/>
  <c r="L12" i="18"/>
  <c r="M12" i="18"/>
  <c r="N12" i="18"/>
  <c r="O12" i="18"/>
  <c r="P12" i="18"/>
  <c r="Q12" i="18"/>
  <c r="R12" i="18"/>
  <c r="S12" i="18"/>
  <c r="F8" i="18"/>
  <c r="G8" i="18"/>
  <c r="H8" i="18"/>
  <c r="I8" i="18"/>
  <c r="J8" i="18"/>
  <c r="K8" i="18"/>
  <c r="L8" i="18"/>
  <c r="M8" i="18"/>
  <c r="N8" i="18"/>
  <c r="O8" i="18"/>
  <c r="P8" i="18"/>
  <c r="Q8" i="18"/>
  <c r="R8" i="18"/>
  <c r="S8" i="18"/>
  <c r="E8" i="18"/>
  <c r="P25" i="18"/>
  <c r="O25" i="18"/>
  <c r="N25" i="18"/>
  <c r="Q25" i="18" s="1"/>
  <c r="S25" i="18" s="1"/>
  <c r="R25" i="18" s="1"/>
  <c r="P24" i="18"/>
  <c r="O24" i="18"/>
  <c r="N24" i="18"/>
  <c r="P23" i="18"/>
  <c r="O23" i="18"/>
  <c r="N23" i="18"/>
  <c r="P22" i="18"/>
  <c r="O22" i="18"/>
  <c r="N22" i="18"/>
  <c r="P21" i="18"/>
  <c r="O21" i="18"/>
  <c r="N21" i="18"/>
  <c r="P20" i="18"/>
  <c r="O20" i="18"/>
  <c r="N20" i="18"/>
  <c r="P19" i="18"/>
  <c r="O19" i="18"/>
  <c r="N19" i="18"/>
  <c r="P18" i="18"/>
  <c r="O18" i="18"/>
  <c r="N18" i="18"/>
  <c r="Q18" i="18" s="1"/>
  <c r="S18" i="18" s="1"/>
  <c r="R18" i="18" s="1"/>
  <c r="P17" i="18"/>
  <c r="O17" i="18"/>
  <c r="N17" i="18"/>
  <c r="Q17" i="18" s="1"/>
  <c r="S17" i="18" s="1"/>
  <c r="R17" i="18" s="1"/>
  <c r="P16" i="18"/>
  <c r="O16" i="18"/>
  <c r="N16" i="18"/>
  <c r="P15" i="18"/>
  <c r="O15" i="18"/>
  <c r="N15" i="18"/>
  <c r="P14" i="18"/>
  <c r="P7" i="18" s="1"/>
  <c r="O14" i="18"/>
  <c r="O7" i="18" s="1"/>
  <c r="N14" i="18"/>
  <c r="E7" i="16"/>
  <c r="F7" i="16"/>
  <c r="G7" i="16"/>
  <c r="H7" i="16"/>
  <c r="I7" i="16"/>
  <c r="J7" i="16"/>
  <c r="K7" i="16"/>
  <c r="L7" i="16"/>
  <c r="M7" i="16"/>
  <c r="N7" i="16"/>
  <c r="O7" i="16"/>
  <c r="P12" i="16"/>
  <c r="O12" i="16"/>
  <c r="N12" i="16"/>
  <c r="M12" i="16"/>
  <c r="L12" i="16"/>
  <c r="K12" i="16"/>
  <c r="J12" i="16"/>
  <c r="I12" i="16"/>
  <c r="H12" i="16"/>
  <c r="G12" i="16"/>
  <c r="F12" i="16"/>
  <c r="E12" i="16"/>
  <c r="P11" i="16"/>
  <c r="O11" i="16"/>
  <c r="N11" i="16"/>
  <c r="M11" i="16"/>
  <c r="L11" i="16"/>
  <c r="K11" i="16"/>
  <c r="J11" i="16"/>
  <c r="I11" i="16"/>
  <c r="H11" i="16"/>
  <c r="G11" i="16"/>
  <c r="F11" i="16"/>
  <c r="E11" i="16"/>
  <c r="P10" i="16"/>
  <c r="O10" i="16"/>
  <c r="N10" i="16"/>
  <c r="M10" i="16"/>
  <c r="L10" i="16"/>
  <c r="K10" i="16"/>
  <c r="J10" i="16"/>
  <c r="I10" i="16"/>
  <c r="H10" i="16"/>
  <c r="G10" i="16"/>
  <c r="F10" i="16"/>
  <c r="E10" i="16"/>
  <c r="P9" i="16"/>
  <c r="O9" i="16"/>
  <c r="N9" i="16"/>
  <c r="M9" i="16"/>
  <c r="L9" i="16"/>
  <c r="K9" i="16"/>
  <c r="J9" i="16"/>
  <c r="I9" i="16"/>
  <c r="H9" i="16"/>
  <c r="G9" i="16"/>
  <c r="F9" i="16"/>
  <c r="E9" i="16"/>
  <c r="F8" i="16"/>
  <c r="G8" i="16"/>
  <c r="H8" i="16"/>
  <c r="I8" i="16"/>
  <c r="J8" i="16"/>
  <c r="K8" i="16"/>
  <c r="L8" i="16"/>
  <c r="M8" i="16"/>
  <c r="N8" i="16"/>
  <c r="O8" i="16"/>
  <c r="P8" i="16"/>
  <c r="E8" i="16"/>
  <c r="P25" i="16"/>
  <c r="P24" i="16"/>
  <c r="P23" i="16"/>
  <c r="P22" i="16"/>
  <c r="P21" i="16"/>
  <c r="P20" i="16"/>
  <c r="P19" i="16"/>
  <c r="P18" i="16"/>
  <c r="P17" i="16"/>
  <c r="P16" i="16"/>
  <c r="P15" i="16"/>
  <c r="P14" i="16"/>
  <c r="P7" i="16" s="1"/>
  <c r="C14" i="3"/>
  <c r="C15" i="3"/>
  <c r="C16" i="3"/>
  <c r="C17" i="3"/>
  <c r="C18" i="3"/>
  <c r="C19" i="3"/>
  <c r="C20" i="3"/>
  <c r="C21" i="3"/>
  <c r="C22" i="3"/>
  <c r="C23" i="3"/>
  <c r="C24" i="3"/>
  <c r="C25" i="3"/>
  <c r="E7" i="3"/>
  <c r="F7" i="3"/>
  <c r="G7" i="3"/>
  <c r="H7" i="3"/>
  <c r="I7" i="3"/>
  <c r="J7" i="3"/>
  <c r="L7" i="3"/>
  <c r="F8" i="3"/>
  <c r="G8" i="3"/>
  <c r="H8" i="3"/>
  <c r="I8" i="3"/>
  <c r="J8" i="3"/>
  <c r="K8" i="3"/>
  <c r="L8" i="3"/>
  <c r="F9" i="3"/>
  <c r="G9" i="3"/>
  <c r="H9" i="3"/>
  <c r="I9" i="3"/>
  <c r="J9" i="3"/>
  <c r="K9" i="3"/>
  <c r="L9" i="3"/>
  <c r="F10" i="3"/>
  <c r="G10" i="3"/>
  <c r="H10" i="3"/>
  <c r="I10" i="3"/>
  <c r="J10" i="3"/>
  <c r="K10" i="3"/>
  <c r="L10" i="3"/>
  <c r="F11" i="3"/>
  <c r="G11" i="3"/>
  <c r="H11" i="3"/>
  <c r="I11" i="3"/>
  <c r="J11" i="3"/>
  <c r="K11" i="3"/>
  <c r="L11" i="3"/>
  <c r="F12" i="3"/>
  <c r="G12" i="3"/>
  <c r="H12" i="3"/>
  <c r="I12" i="3"/>
  <c r="J12" i="3"/>
  <c r="K12" i="3"/>
  <c r="L12" i="3"/>
  <c r="E9" i="3"/>
  <c r="E10" i="3"/>
  <c r="E11" i="3"/>
  <c r="E12" i="3"/>
  <c r="E8" i="3"/>
  <c r="K25" i="3"/>
  <c r="K24" i="3"/>
  <c r="K23" i="3"/>
  <c r="K22" i="3"/>
  <c r="K21" i="3"/>
  <c r="K20" i="3"/>
  <c r="K19" i="3"/>
  <c r="K18" i="3"/>
  <c r="K17" i="3"/>
  <c r="K16" i="3"/>
  <c r="K15" i="3"/>
  <c r="K7" i="3" s="1"/>
  <c r="K14" i="3"/>
  <c r="N25" i="2"/>
  <c r="J25" i="2"/>
  <c r="L25" i="2" s="1"/>
  <c r="N24" i="2"/>
  <c r="J24" i="2"/>
  <c r="L24" i="2" s="1"/>
  <c r="N23" i="2"/>
  <c r="J23" i="2"/>
  <c r="L23" i="2" s="1"/>
  <c r="N22" i="2"/>
  <c r="J22" i="2"/>
  <c r="L22" i="2" s="1"/>
  <c r="K22" i="2" s="1"/>
  <c r="N21" i="2"/>
  <c r="L21" i="2"/>
  <c r="O21" i="2" s="1"/>
  <c r="J21" i="2"/>
  <c r="N20" i="2"/>
  <c r="L20" i="2"/>
  <c r="K20" i="2" s="1"/>
  <c r="J20" i="2"/>
  <c r="N19" i="2"/>
  <c r="J19" i="2"/>
  <c r="L19" i="2" s="1"/>
  <c r="N18" i="2"/>
  <c r="L18" i="2"/>
  <c r="O18" i="2" s="1"/>
  <c r="J18" i="2"/>
  <c r="N17" i="2"/>
  <c r="J17" i="2"/>
  <c r="L17" i="2" s="1"/>
  <c r="N16" i="2"/>
  <c r="J16" i="2"/>
  <c r="L16" i="2" s="1"/>
  <c r="N15" i="2"/>
  <c r="J15" i="2"/>
  <c r="L15" i="2" s="1"/>
  <c r="N14" i="2"/>
  <c r="J14" i="2"/>
  <c r="L14" i="2" s="1"/>
  <c r="K14" i="2" s="1"/>
  <c r="O19" i="2" l="1"/>
  <c r="K19" i="2"/>
  <c r="Q16" i="18"/>
  <c r="S16" i="18" s="1"/>
  <c r="R16" i="18" s="1"/>
  <c r="Q24" i="18"/>
  <c r="S24" i="18" s="1"/>
  <c r="R24" i="18" s="1"/>
  <c r="Q14" i="18"/>
  <c r="Q22" i="18"/>
  <c r="S22" i="18" s="1"/>
  <c r="R22" i="18" s="1"/>
  <c r="Q19" i="18"/>
  <c r="S19" i="18" s="1"/>
  <c r="R19" i="18" s="1"/>
  <c r="O20" i="2"/>
  <c r="Q20" i="18"/>
  <c r="S20" i="18" s="1"/>
  <c r="R20" i="18" s="1"/>
  <c r="K18" i="2"/>
  <c r="N7" i="18"/>
  <c r="Q15" i="18"/>
  <c r="S15" i="18" s="1"/>
  <c r="R15" i="18" s="1"/>
  <c r="Q21" i="18"/>
  <c r="S21" i="18" s="1"/>
  <c r="R21" i="18" s="1"/>
  <c r="Q23" i="18"/>
  <c r="S23" i="18" s="1"/>
  <c r="R23" i="18" s="1"/>
  <c r="O16" i="2"/>
  <c r="K16" i="2"/>
  <c r="O23" i="2"/>
  <c r="K23" i="2"/>
  <c r="O15" i="2"/>
  <c r="K15" i="2"/>
  <c r="K17" i="2"/>
  <c r="O17" i="2"/>
  <c r="K24" i="2"/>
  <c r="O24" i="2"/>
  <c r="O25" i="2"/>
  <c r="K25" i="2"/>
  <c r="O14" i="2"/>
  <c r="K21" i="2"/>
  <c r="O22" i="2"/>
  <c r="S14" i="18" l="1"/>
  <c r="Q7" i="18"/>
  <c r="E7" i="2"/>
  <c r="F7" i="2"/>
  <c r="G7" i="2"/>
  <c r="H7" i="2"/>
  <c r="I7" i="2"/>
  <c r="J7" i="2"/>
  <c r="K7" i="2"/>
  <c r="L7" i="2"/>
  <c r="M7" i="2"/>
  <c r="N7" i="2"/>
  <c r="O7" i="2"/>
  <c r="F8" i="2"/>
  <c r="G8" i="2"/>
  <c r="H8" i="2"/>
  <c r="I8" i="2"/>
  <c r="J8" i="2"/>
  <c r="K8" i="2"/>
  <c r="L8" i="2"/>
  <c r="M8" i="2"/>
  <c r="N8" i="2"/>
  <c r="O8" i="2"/>
  <c r="F9" i="2"/>
  <c r="G9" i="2"/>
  <c r="H9" i="2"/>
  <c r="I9" i="2"/>
  <c r="J9" i="2"/>
  <c r="K9" i="2"/>
  <c r="L9" i="2"/>
  <c r="M9" i="2"/>
  <c r="N9" i="2"/>
  <c r="O9" i="2"/>
  <c r="F10" i="2"/>
  <c r="G10" i="2"/>
  <c r="H10" i="2"/>
  <c r="I10" i="2"/>
  <c r="J10" i="2"/>
  <c r="K10" i="2"/>
  <c r="L10" i="2"/>
  <c r="M10" i="2"/>
  <c r="N10" i="2"/>
  <c r="O10" i="2"/>
  <c r="F11" i="2"/>
  <c r="G11" i="2"/>
  <c r="H11" i="2"/>
  <c r="I11" i="2"/>
  <c r="J11" i="2"/>
  <c r="K11" i="2"/>
  <c r="L11" i="2"/>
  <c r="M11" i="2"/>
  <c r="N11" i="2"/>
  <c r="O11" i="2"/>
  <c r="F12" i="2"/>
  <c r="G12" i="2"/>
  <c r="H12" i="2"/>
  <c r="I12" i="2"/>
  <c r="J12" i="2"/>
  <c r="K12" i="2"/>
  <c r="L12" i="2"/>
  <c r="M12" i="2"/>
  <c r="N12" i="2"/>
  <c r="O12" i="2"/>
  <c r="E9" i="2"/>
  <c r="E10" i="2"/>
  <c r="E11" i="2"/>
  <c r="E12" i="2"/>
  <c r="E8" i="2"/>
  <c r="C14" i="2"/>
  <c r="C15" i="2"/>
  <c r="C16" i="2"/>
  <c r="C17" i="2"/>
  <c r="C18" i="2"/>
  <c r="C19" i="2"/>
  <c r="C20" i="2"/>
  <c r="C21" i="2"/>
  <c r="C22" i="2"/>
  <c r="C23" i="2"/>
  <c r="C24" i="2"/>
  <c r="C25" i="2"/>
  <c r="R14" i="18" l="1"/>
  <c r="R7" i="18" s="1"/>
  <c r="S7" i="18"/>
  <c r="A5" i="84"/>
  <c r="A6" i="84" s="1"/>
  <c r="A7" i="84" s="1"/>
  <c r="A8" i="84" s="1"/>
  <c r="A5" i="83" l="1"/>
  <c r="A6" i="83" s="1"/>
  <c r="A7" i="83" s="1"/>
  <c r="A8" i="83" s="1"/>
  <c r="C32" i="2" l="1"/>
  <c r="C30" i="2" l="1"/>
  <c r="C33" i="2"/>
  <c r="C26" i="2"/>
  <c r="C29" i="2"/>
  <c r="C28" i="2"/>
  <c r="C37" i="2"/>
  <c r="C31" i="2"/>
  <c r="C27" i="2"/>
  <c r="C34" i="2"/>
  <c r="C36" i="2"/>
  <c r="C35" i="2"/>
  <c r="C40" i="2"/>
  <c r="C39" i="2"/>
  <c r="C38" i="2"/>
  <c r="C41" i="2"/>
  <c r="C49" i="2"/>
  <c r="C48" i="2"/>
  <c r="C47" i="2"/>
  <c r="C46" i="2"/>
  <c r="C45" i="2"/>
  <c r="C44" i="2"/>
  <c r="C43" i="2"/>
  <c r="C42" i="2"/>
  <c r="C51" i="2" l="1"/>
  <c r="C52" i="2"/>
  <c r="C50" i="2"/>
  <c r="C54" i="2"/>
  <c r="C57" i="2"/>
  <c r="C58" i="2"/>
  <c r="C59" i="2"/>
  <c r="C60" i="2"/>
  <c r="C53" i="2"/>
  <c r="C61" i="2"/>
  <c r="C55" i="2"/>
  <c r="C62" i="2"/>
  <c r="C63" i="2"/>
  <c r="C66" i="2"/>
  <c r="C64" i="2"/>
  <c r="C56" i="2"/>
  <c r="C67" i="2" l="1"/>
  <c r="C73" i="2"/>
  <c r="C65" i="2"/>
  <c r="C68" i="2"/>
  <c r="C72" i="2"/>
  <c r="C71" i="2"/>
  <c r="C76" i="2"/>
  <c r="C78" i="2"/>
  <c r="C70" i="2"/>
  <c r="C74" i="2"/>
  <c r="C69" i="2"/>
  <c r="C75" i="2"/>
  <c r="C80" i="2" l="1"/>
  <c r="C83" i="2"/>
  <c r="C81" i="2"/>
  <c r="C77" i="2"/>
  <c r="C85" i="2"/>
  <c r="C84" i="2"/>
  <c r="C79" i="2"/>
  <c r="C82" i="2"/>
  <c r="D2" i="80" l="1"/>
  <c r="D3" i="80" s="1"/>
  <c r="D4" i="80" s="1"/>
  <c r="D5" i="80" s="1"/>
  <c r="D6" i="80" s="1"/>
  <c r="D7" i="80" s="1"/>
  <c r="D8" i="80" s="1"/>
  <c r="D9" i="80" s="1"/>
  <c r="D10" i="80" s="1"/>
  <c r="D11" i="80" s="1"/>
  <c r="D12" i="80" s="1"/>
  <c r="D13" i="80" s="1"/>
  <c r="D14" i="80" s="1"/>
  <c r="D15" i="80" s="1"/>
  <c r="D16" i="80" l="1"/>
  <c r="D17" i="80" s="1"/>
  <c r="D18" i="80" s="1"/>
  <c r="D19" i="80" s="1"/>
  <c r="D20" i="80" s="1"/>
  <c r="D21" i="80" s="1"/>
  <c r="D22" i="80" s="1"/>
  <c r="D23" i="80" s="1"/>
  <c r="D24" i="80" s="1"/>
  <c r="D25" i="80" s="1"/>
  <c r="D26" i="80" s="1"/>
  <c r="D27" i="80" s="1"/>
  <c r="D28" i="80" s="1"/>
  <c r="D29" i="80" s="1"/>
  <c r="D30" i="80" s="1"/>
  <c r="D31" i="80" s="1"/>
  <c r="D32" i="80" s="1"/>
  <c r="D33" i="80" s="1"/>
  <c r="D34" i="80" s="1"/>
  <c r="D35" i="80" s="1"/>
  <c r="C26" i="18" l="1"/>
  <c r="C27" i="18" l="1"/>
  <c r="C26" i="16"/>
  <c r="C27" i="16" l="1"/>
  <c r="C28" i="18"/>
  <c r="C29" i="18" l="1"/>
  <c r="C28" i="16"/>
  <c r="C30" i="18" l="1"/>
  <c r="C29" i="16"/>
  <c r="C30" i="16" l="1"/>
  <c r="C31" i="18"/>
  <c r="C32" i="18" l="1"/>
  <c r="C31" i="16"/>
  <c r="C33" i="18" l="1"/>
  <c r="C32" i="16"/>
  <c r="C33" i="16" l="1"/>
  <c r="C34" i="18"/>
  <c r="C35" i="18" l="1"/>
  <c r="C34" i="16"/>
  <c r="C35" i="16" l="1"/>
  <c r="C36" i="18"/>
  <c r="C37" i="18" l="1"/>
  <c r="C36" i="16"/>
  <c r="C37" i="16" l="1"/>
  <c r="C38" i="18"/>
  <c r="C39" i="18" l="1"/>
  <c r="C38" i="16"/>
  <c r="C39" i="16" l="1"/>
  <c r="C40" i="18"/>
  <c r="C41" i="18" l="1"/>
  <c r="C40" i="16"/>
  <c r="C41" i="16" l="1"/>
  <c r="C42" i="18"/>
  <c r="C43" i="18" l="1"/>
  <c r="C42" i="16"/>
  <c r="C43" i="16" l="1"/>
  <c r="C44" i="18"/>
  <c r="C45" i="18" l="1"/>
  <c r="C44" i="16"/>
  <c r="C46" i="18" l="1"/>
  <c r="C45" i="16"/>
  <c r="C46" i="16" l="1"/>
  <c r="C47" i="18"/>
  <c r="C48" i="18" l="1"/>
  <c r="C47" i="16"/>
  <c r="C48" i="16" l="1"/>
  <c r="C49" i="18"/>
  <c r="C50" i="18" l="1"/>
  <c r="C49" i="16"/>
  <c r="C50" i="16" l="1"/>
  <c r="C51" i="18"/>
  <c r="C52" i="18" l="1"/>
  <c r="C51" i="16"/>
  <c r="C52" i="16" l="1"/>
  <c r="C53" i="18"/>
  <c r="C54" i="18" l="1"/>
  <c r="C53" i="16"/>
  <c r="C54" i="16" l="1"/>
  <c r="C55" i="18"/>
  <c r="C56" i="18" l="1"/>
  <c r="C55" i="16"/>
  <c r="C57" i="18" l="1"/>
  <c r="C56" i="16"/>
  <c r="C58" i="18" l="1"/>
  <c r="C57" i="16"/>
  <c r="C58" i="16" l="1"/>
  <c r="C59" i="18"/>
  <c r="C60" i="18" l="1"/>
  <c r="C59" i="16"/>
  <c r="C61" i="18" l="1"/>
  <c r="C60" i="16"/>
  <c r="C62" i="18" l="1"/>
  <c r="C61" i="16"/>
  <c r="C62" i="16" l="1"/>
  <c r="C63" i="18"/>
  <c r="C64" i="18" l="1"/>
  <c r="C63" i="16"/>
  <c r="C64" i="16" l="1"/>
  <c r="C65" i="18"/>
  <c r="C66" i="18" l="1"/>
  <c r="C65" i="16"/>
  <c r="C67" i="18" l="1"/>
  <c r="C66" i="16"/>
  <c r="C68" i="18" l="1"/>
  <c r="C67" i="16"/>
  <c r="C68" i="16" l="1"/>
  <c r="C69" i="18"/>
  <c r="C70" i="18" l="1"/>
  <c r="C69" i="16"/>
  <c r="C70" i="16" l="1"/>
  <c r="C71" i="18"/>
  <c r="C72" i="18" l="1"/>
  <c r="C71" i="16"/>
  <c r="C73" i="18" l="1"/>
  <c r="C72" i="16"/>
  <c r="C74" i="18" l="1"/>
  <c r="C73" i="16"/>
  <c r="C74" i="16" l="1"/>
  <c r="C75" i="18"/>
  <c r="C76" i="18" l="1"/>
  <c r="C75" i="16"/>
  <c r="C77" i="18" l="1"/>
  <c r="C76" i="16"/>
  <c r="C78" i="18" l="1"/>
  <c r="C77" i="16"/>
  <c r="C79" i="18" l="1"/>
  <c r="C78" i="16"/>
  <c r="C79" i="16" l="1"/>
  <c r="C80" i="18"/>
  <c r="C81" i="18" l="1"/>
  <c r="C80" i="16"/>
  <c r="C81" i="16" l="1"/>
  <c r="C82" i="18"/>
  <c r="C83" i="18" l="1"/>
  <c r="C82" i="16"/>
  <c r="C83" i="16" l="1"/>
  <c r="C84" i="18"/>
  <c r="C85" i="18" l="1"/>
  <c r="C84" i="16"/>
  <c r="C85" i="16" l="1"/>
  <c r="C26" i="3" l="1"/>
  <c r="C27" i="3" l="1"/>
  <c r="C28" i="3" l="1"/>
  <c r="C29" i="3" l="1"/>
  <c r="C30" i="3" l="1"/>
  <c r="C31" i="3" l="1"/>
  <c r="C32" i="3" l="1"/>
  <c r="C33" i="3" l="1"/>
  <c r="C34" i="3" l="1"/>
  <c r="C35" i="3" l="1"/>
  <c r="C36" i="3" l="1"/>
  <c r="C37" i="3" l="1"/>
  <c r="C38" i="3" l="1"/>
  <c r="C39" i="3" l="1"/>
  <c r="C40" i="3" l="1"/>
  <c r="C41" i="3" l="1"/>
  <c r="C42" i="3" l="1"/>
  <c r="C43" i="3" l="1"/>
  <c r="C44" i="3" l="1"/>
  <c r="C45" i="3" l="1"/>
  <c r="C46" i="3" l="1"/>
  <c r="C47" i="3" l="1"/>
  <c r="C48" i="3" l="1"/>
  <c r="C49" i="3" l="1"/>
  <c r="C50" i="3" l="1"/>
  <c r="C51" i="3" l="1"/>
  <c r="C52" i="3" l="1"/>
  <c r="C53" i="3" l="1"/>
  <c r="C54" i="3" l="1"/>
  <c r="C55" i="3" l="1"/>
  <c r="C56" i="3" l="1"/>
  <c r="C57" i="3" l="1"/>
  <c r="C58" i="3" l="1"/>
  <c r="C59" i="3" l="1"/>
  <c r="C60" i="3" l="1"/>
  <c r="C61" i="3" l="1"/>
  <c r="C62" i="3" l="1"/>
  <c r="C63" i="3" l="1"/>
  <c r="C64" i="3" l="1"/>
  <c r="C65" i="3" l="1"/>
  <c r="C66" i="3" l="1"/>
  <c r="C67" i="3" l="1"/>
  <c r="C68" i="3" l="1"/>
  <c r="C69" i="3" l="1"/>
  <c r="C70" i="3" l="1"/>
  <c r="C71" i="3" l="1"/>
  <c r="C72" i="3" l="1"/>
  <c r="C73" i="3" l="1"/>
  <c r="C74" i="3" l="1"/>
  <c r="C75" i="3" l="1"/>
  <c r="C76" i="3" l="1"/>
  <c r="C77" i="3" l="1"/>
  <c r="C78" i="3" l="1"/>
  <c r="C79" i="3" l="1"/>
  <c r="C80" i="3" l="1"/>
  <c r="C81" i="3" l="1"/>
  <c r="C82" i="3" l="1"/>
  <c r="C83" i="3" l="1"/>
  <c r="C84" i="3" l="1"/>
  <c r="C85" i="3" l="1"/>
</calcChain>
</file>

<file path=xl/sharedStrings.xml><?xml version="1.0" encoding="utf-8"?>
<sst xmlns="http://schemas.openxmlformats.org/spreadsheetml/2006/main" count="137" uniqueCount="100">
  <si>
    <t>Year</t>
  </si>
  <si>
    <t>Month</t>
  </si>
  <si>
    <t>Date</t>
  </si>
  <si>
    <t>Residential</t>
  </si>
  <si>
    <t>Commercial</t>
  </si>
  <si>
    <t>Industrial</t>
  </si>
  <si>
    <t>Streetlight</t>
  </si>
  <si>
    <t>Resale</t>
  </si>
  <si>
    <t>Total</t>
  </si>
  <si>
    <t>Transport</t>
  </si>
  <si>
    <t>Total Delivered</t>
  </si>
  <si>
    <t>Losses</t>
  </si>
  <si>
    <t>Station Service</t>
  </si>
  <si>
    <t>Station Service Losses</t>
  </si>
  <si>
    <t>Customers</t>
  </si>
  <si>
    <t>Commercial Interruptible</t>
  </si>
  <si>
    <t>Commercial Large Volume</t>
  </si>
  <si>
    <t>Industrial Interruptible</t>
  </si>
  <si>
    <t>Industrial Large Volume</t>
  </si>
  <si>
    <t>Commercial Interruptible Transport</t>
  </si>
  <si>
    <t>Commercial Firm Transport</t>
  </si>
  <si>
    <t>Industrial Interruptible Transport</t>
  </si>
  <si>
    <t>Industrial Firm Transport</t>
  </si>
  <si>
    <t>Firm</t>
  </si>
  <si>
    <t>Interruptible</t>
  </si>
  <si>
    <t>Commercial Transport</t>
  </si>
  <si>
    <t>Industrial Transport</t>
  </si>
  <si>
    <t>Large Volume customers are a subset of the respective Interruptible category. The Total accounts for this and does not double count. Firm Transport customers and Interruptible Transport customers within the commercial or industrial classes are an overlapping set.  We do not forecast which of these customers have both firm and interruptible service.  The Total uses the higher of the two customer counts.</t>
  </si>
  <si>
    <t>Fields</t>
  </si>
  <si>
    <t>YEAR</t>
  </si>
  <si>
    <t>CUSTCNT_E_SYS</t>
  </si>
  <si>
    <t>CUSTCNT_E_RES</t>
  </si>
  <si>
    <t>CUSTCNT_E_COM</t>
  </si>
  <si>
    <t>CUSTCNT_E_IND</t>
  </si>
  <si>
    <t>CUSTCNT_E_SLTG</t>
  </si>
  <si>
    <t>CUSTCNT_G_SYS</t>
  </si>
  <si>
    <t>CUSTCNT_G_RES</t>
  </si>
  <si>
    <t>CUSTCNT_G_FRMCOM</t>
  </si>
  <si>
    <t>CUSTCNT_G_FRMIND</t>
  </si>
  <si>
    <t>CUSTCNT_G_INT</t>
  </si>
  <si>
    <t>CUSTCNT_G_TRANS</t>
  </si>
  <si>
    <t>CUSTCNT_G_LV</t>
  </si>
  <si>
    <t>CUSTADD_E_SYS</t>
  </si>
  <si>
    <t>CUSTADD_E_RES</t>
  </si>
  <si>
    <t>CUSTADD_E_COM</t>
  </si>
  <si>
    <t>CUSTADD_E_IND</t>
  </si>
  <si>
    <t>CUSTADD_E_SLTG</t>
  </si>
  <si>
    <t>CUSTADD_G_SYS</t>
  </si>
  <si>
    <t>CUSTADD_G_RES</t>
  </si>
  <si>
    <t>CUSTADD_G_FRMCOM</t>
  </si>
  <si>
    <t>CUSTADD_G_FRMIND</t>
  </si>
  <si>
    <t>CUSTADD_G_INT</t>
  </si>
  <si>
    <t>CUSTADD_G_TRANS</t>
  </si>
  <si>
    <t>CUSTADD_G_LV</t>
  </si>
  <si>
    <t>CUSTCNT_E_ACT</t>
  </si>
  <si>
    <t>CUSTCNT_E_WNACT</t>
  </si>
  <si>
    <t>CUSTCNT_G_ACT</t>
  </si>
  <si>
    <t>CUSTCNT_G_WNACT</t>
  </si>
  <si>
    <t>CUSTADD_E_ACT</t>
  </si>
  <si>
    <t>CUSTADD_E_WNACT</t>
  </si>
  <si>
    <t>CUSTADD_G_ACT</t>
  </si>
  <si>
    <t>CUSTADD_G_WNACT</t>
  </si>
  <si>
    <t>UPC_E_ACT</t>
  </si>
  <si>
    <t>UPC_E_WNACT</t>
  </si>
  <si>
    <t>UPC_E_SYS</t>
  </si>
  <si>
    <t>UPC_E_RES</t>
  </si>
  <si>
    <t>UPC_E_COM</t>
  </si>
  <si>
    <t>UPC_E_IND</t>
  </si>
  <si>
    <t>UPC_E_SLTG</t>
  </si>
  <si>
    <t>UPC_G_ACT</t>
  </si>
  <si>
    <t>UPC_G_WNACT</t>
  </si>
  <si>
    <t>UPC_G_SYS</t>
  </si>
  <si>
    <t>UPC_G_RES</t>
  </si>
  <si>
    <t>UPC_G_FRMCOM</t>
  </si>
  <si>
    <t>UPC_G_FRMIND</t>
  </si>
  <si>
    <t>UPC_G_INT</t>
  </si>
  <si>
    <t>UPC_G_TRANS</t>
  </si>
  <si>
    <t>UPC_G_LV</t>
  </si>
  <si>
    <t>Net of Demand Side Resources (DSR)</t>
  </si>
  <si>
    <t>Losses were assumed at 1.12%</t>
  </si>
  <si>
    <t>Losses were assumed at 8.14%</t>
  </si>
  <si>
    <t>Commercial - Core</t>
  </si>
  <si>
    <t>Commercial - EV</t>
  </si>
  <si>
    <t>DSR = Demand Side Resources</t>
  </si>
  <si>
    <t>Base Demand Forecast before DSR (therms)</t>
  </si>
  <si>
    <t>Solar (MWh)</t>
  </si>
  <si>
    <t>Base Demand Forecast before DSR (MWh)               (b)+(c)</t>
  </si>
  <si>
    <t>EVs (MWh)</t>
  </si>
  <si>
    <t>F23 Final Electric Demand Forecast</t>
  </si>
  <si>
    <t>F23 Final Gas Demand Forecast</t>
  </si>
  <si>
    <t>Total Demand</t>
  </si>
  <si>
    <t>Full Demand</t>
  </si>
  <si>
    <t>Total Delivered Demand Forecast after DSR (MWh)                  (d)-(e)-(f)</t>
  </si>
  <si>
    <t>Total Delivered Demand Forecast after DSR (therms)   (b)-(c)</t>
  </si>
  <si>
    <t>Demand (Therms)</t>
  </si>
  <si>
    <t>Demand (MWh)</t>
  </si>
  <si>
    <t>Total DSR including Energy Efficiency, Codes and Standards, Combined Heat and Power, and Distribution Efficiency (MWh)</t>
  </si>
  <si>
    <t>Total DSR including Energy Efficiency and Codes and Standards (therms)</t>
  </si>
  <si>
    <t>Transport Sch 449/459</t>
  </si>
  <si>
    <t>Base Forecast without EVs and before DSR (MWh)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</si>
</sst>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2]* #,##0.00_);_([$€-2]* \(#,##0.00\);_([$€-2]* &quot;-&quot;??_)"/>
    <numFmt numFmtId="166" formatCode="0.00_)"/>
    <numFmt numFmtId="167" formatCode="0.0%"/>
  </numFmts>
  <fonts count="11" x14ac:knownFonts="1">
    <font>
      <sz val="10"/>
      <color theme="1"/>
      <name val="Calibri"/>
      <family val="2"/>
    </font>
    <font>
      <sz val="10"/>
      <color theme="1"/>
      <name val="Calibri"/>
      <family val="2"/>
    </font>
    <font>
      <b/>
      <sz val="10"/>
      <color theme="1"/>
      <name val="Calibri"/>
      <family val="2"/>
    </font>
    <font>
      <sz val="24"/>
      <color theme="1"/>
      <name val="Calibri"/>
      <family val="2"/>
    </font>
    <font>
      <sz val="16"/>
      <color theme="1"/>
      <name val="Calibri"/>
      <family val="2"/>
    </font>
    <font>
      <sz val="22"/>
      <color theme="1"/>
      <name val="Calibri"/>
      <family val="2"/>
    </font>
    <font>
      <sz val="20"/>
      <color theme="1"/>
      <name val="Calibri"/>
      <family val="2"/>
    </font>
    <font>
      <sz val="10"/>
      <name val="Arial"/>
      <family val="2"/>
    </font>
    <font>
      <sz val="8"/>
      <name val="Arial"/>
      <family val="2"/>
    </font>
    <font>
      <b/>
      <i/>
      <sz val="16"/>
      <name val="Helv"/>
    </font>
    <font>
      <sz val="10"/>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165" fontId="7" fillId="0" borderId="0" applyFont="0" applyFill="0" applyBorder="0" applyAlignment="0" applyProtection="0"/>
    <xf numFmtId="38" fontId="8" fillId="2" borderId="0" applyNumberFormat="0" applyBorder="0" applyAlignment="0" applyProtection="0"/>
    <xf numFmtId="10" fontId="8" fillId="3" borderId="12" applyNumberFormat="0" applyBorder="0" applyAlignment="0" applyProtection="0"/>
    <xf numFmtId="166" fontId="9" fillId="0" borderId="0"/>
    <xf numFmtId="10" fontId="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68">
    <xf numFmtId="0" fontId="0" fillId="0" borderId="0" xfId="0"/>
    <xf numFmtId="164" fontId="0" fillId="0" borderId="0" xfId="0" applyNumberFormat="1"/>
    <xf numFmtId="0" fontId="3" fillId="0" borderId="0" xfId="0" applyFont="1" applyFill="1"/>
    <xf numFmtId="0" fontId="0" fillId="0" borderId="0" xfId="0" applyFill="1"/>
    <xf numFmtId="0" fontId="4" fillId="0" borderId="0" xfId="0" applyFont="1" applyFill="1"/>
    <xf numFmtId="0" fontId="0" fillId="0" borderId="0" xfId="0" applyFill="1" applyAlignment="1">
      <alignment horizontal="center"/>
    </xf>
    <xf numFmtId="14" fontId="0" fillId="0" borderId="0" xfId="0" applyNumberFormat="1" applyFill="1"/>
    <xf numFmtId="164" fontId="0" fillId="0" borderId="0" xfId="1" applyNumberFormat="1" applyFont="1" applyFill="1" applyBorder="1"/>
    <xf numFmtId="0" fontId="0" fillId="0" borderId="0" xfId="0" applyFill="1" applyBorder="1"/>
    <xf numFmtId="164" fontId="0" fillId="0" borderId="5" xfId="1" applyNumberFormat="1" applyFont="1" applyFill="1" applyBorder="1"/>
    <xf numFmtId="164" fontId="0" fillId="0" borderId="6" xfId="1" applyNumberFormat="1" applyFont="1" applyFill="1" applyBorder="1"/>
    <xf numFmtId="0" fontId="0" fillId="0" borderId="5"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5" xfId="0" applyFill="1" applyBorder="1"/>
    <xf numFmtId="0" fontId="0" fillId="0" borderId="6" xfId="0" applyFill="1" applyBorder="1"/>
    <xf numFmtId="164" fontId="0" fillId="0" borderId="0" xfId="0" applyNumberFormat="1" applyFill="1"/>
    <xf numFmtId="164" fontId="0" fillId="0" borderId="0" xfId="0" applyNumberFormat="1" applyFill="1" applyBorder="1"/>
    <xf numFmtId="1" fontId="0" fillId="0" borderId="0" xfId="0" applyNumberFormat="1" applyFill="1" applyBorder="1"/>
    <xf numFmtId="164" fontId="0" fillId="0" borderId="9" xfId="1" applyNumberFormat="1" applyFont="1" applyFill="1" applyBorder="1"/>
    <xf numFmtId="164" fontId="0" fillId="0" borderId="11" xfId="1" applyNumberFormat="1" applyFont="1" applyFill="1" applyBorder="1"/>
    <xf numFmtId="164" fontId="0" fillId="0" borderId="7" xfId="1" applyNumberFormat="1" applyFont="1" applyFill="1" applyBorder="1"/>
    <xf numFmtId="164" fontId="0" fillId="0" borderId="8" xfId="1" applyNumberFormat="1" applyFont="1" applyFill="1" applyBorder="1"/>
    <xf numFmtId="164" fontId="0" fillId="0" borderId="10" xfId="1" applyNumberFormat="1" applyFont="1" applyFill="1" applyBorder="1"/>
    <xf numFmtId="164" fontId="0" fillId="0" borderId="1" xfId="1" applyNumberFormat="1" applyFont="1" applyFill="1" applyBorder="1"/>
    <xf numFmtId="0" fontId="5" fillId="0" borderId="0" xfId="0" applyFont="1" applyFill="1" applyAlignment="1">
      <alignment horizontal="center" textRotation="90"/>
    </xf>
    <xf numFmtId="167" fontId="0" fillId="0" borderId="0" xfId="0" applyNumberFormat="1"/>
    <xf numFmtId="0" fontId="0" fillId="0" borderId="13" xfId="0" applyFill="1" applyBorder="1" applyAlignment="1">
      <alignment horizontal="centerContinuous" vertical="distributed"/>
    </xf>
    <xf numFmtId="0" fontId="0" fillId="0" borderId="14" xfId="0" applyFill="1" applyBorder="1" applyAlignment="1">
      <alignment horizontal="centerContinuous" vertical="distributed"/>
    </xf>
    <xf numFmtId="0" fontId="0" fillId="0" borderId="15" xfId="0" applyFill="1" applyBorder="1" applyAlignment="1">
      <alignment horizontal="centerContinuous" vertical="distributed"/>
    </xf>
    <xf numFmtId="0" fontId="0" fillId="0" borderId="16" xfId="0" applyFill="1" applyBorder="1" applyAlignment="1">
      <alignment horizontal="centerContinuous" vertical="distributed"/>
    </xf>
    <xf numFmtId="0" fontId="0" fillId="0" borderId="17" xfId="0" applyFill="1" applyBorder="1"/>
    <xf numFmtId="0" fontId="0" fillId="0" borderId="12" xfId="0" applyFill="1" applyBorder="1" applyAlignment="1">
      <alignment horizontal="center" vertical="center" wrapText="1"/>
    </xf>
    <xf numFmtId="0" fontId="0" fillId="0" borderId="19" xfId="0" applyFill="1" applyBorder="1" applyAlignment="1">
      <alignment horizontal="center" vertical="center" wrapText="1"/>
    </xf>
    <xf numFmtId="164" fontId="0" fillId="0" borderId="12" xfId="1" applyNumberFormat="1" applyFont="1" applyFill="1" applyBorder="1" applyAlignment="1">
      <alignment wrapText="1"/>
    </xf>
    <xf numFmtId="0" fontId="0" fillId="0" borderId="13" xfId="0" applyFill="1" applyBorder="1" applyAlignment="1">
      <alignment horizontal="centerContinuous"/>
    </xf>
    <xf numFmtId="0" fontId="0" fillId="0" borderId="14" xfId="0" applyFill="1" applyBorder="1" applyAlignment="1">
      <alignment horizontal="centerContinuous"/>
    </xf>
    <xf numFmtId="0" fontId="0" fillId="0" borderId="16" xfId="0" applyFill="1" applyBorder="1" applyAlignment="1">
      <alignment horizontal="centerContinuous"/>
    </xf>
    <xf numFmtId="0" fontId="0" fillId="0" borderId="20" xfId="0" applyFill="1" applyBorder="1"/>
    <xf numFmtId="164" fontId="0" fillId="0" borderId="21" xfId="1" applyNumberFormat="1" applyFont="1" applyFill="1" applyBorder="1" applyAlignment="1">
      <alignment wrapText="1"/>
    </xf>
    <xf numFmtId="164" fontId="0" fillId="0" borderId="12" xfId="1" applyNumberFormat="1" applyFont="1" applyFill="1" applyBorder="1" applyAlignment="1">
      <alignment horizontal="center" vertical="center" wrapText="1"/>
    </xf>
    <xf numFmtId="164" fontId="0" fillId="0" borderId="19" xfId="1" applyNumberFormat="1" applyFont="1" applyFill="1" applyBorder="1" applyAlignment="1">
      <alignment horizontal="center" vertical="center" wrapText="1"/>
    </xf>
    <xf numFmtId="164" fontId="0" fillId="0" borderId="21" xfId="1" applyNumberFormat="1" applyFont="1" applyFill="1" applyBorder="1" applyAlignment="1">
      <alignment horizontal="center" vertical="center" wrapText="1"/>
    </xf>
    <xf numFmtId="164" fontId="0" fillId="0" borderId="22" xfId="1" applyNumberFormat="1" applyFont="1" applyFill="1" applyBorder="1" applyAlignment="1">
      <alignment horizontal="center" vertical="center" wrapText="1"/>
    </xf>
    <xf numFmtId="0" fontId="5" fillId="0" borderId="0" xfId="0" applyFont="1" applyFill="1" applyAlignment="1">
      <alignment horizontal="center" textRotation="90"/>
    </xf>
    <xf numFmtId="0" fontId="10" fillId="0" borderId="17" xfId="0" applyFont="1" applyFill="1" applyBorder="1"/>
    <xf numFmtId="0" fontId="10" fillId="0" borderId="1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164" fontId="10" fillId="0" borderId="12" xfId="1" applyNumberFormat="1" applyFont="1" applyFill="1" applyBorder="1" applyAlignment="1">
      <alignment horizontal="center" vertical="center" wrapText="1"/>
    </xf>
    <xf numFmtId="164" fontId="10" fillId="0" borderId="12" xfId="0" applyNumberFormat="1" applyFont="1" applyFill="1" applyBorder="1" applyAlignment="1">
      <alignment horizontal="center" vertical="center" wrapText="1"/>
    </xf>
    <xf numFmtId="164" fontId="10" fillId="0" borderId="18" xfId="1" applyNumberFormat="1" applyFont="1" applyFill="1" applyBorder="1" applyAlignment="1">
      <alignment horizontal="center" vertical="center" wrapText="1"/>
    </xf>
    <xf numFmtId="164" fontId="10" fillId="0" borderId="19" xfId="1" applyNumberFormat="1" applyFont="1" applyFill="1" applyBorder="1" applyAlignment="1">
      <alignment horizontal="center" vertical="center" wrapText="1"/>
    </xf>
    <xf numFmtId="0" fontId="10" fillId="0" borderId="20" xfId="0" applyFont="1" applyFill="1" applyBorder="1"/>
    <xf numFmtId="164" fontId="10" fillId="0" borderId="21" xfId="1" applyNumberFormat="1" applyFont="1" applyFill="1" applyBorder="1" applyAlignment="1">
      <alignment horizontal="center" vertical="center" wrapText="1"/>
    </xf>
    <xf numFmtId="164" fontId="10" fillId="0" borderId="21" xfId="0" applyNumberFormat="1" applyFont="1" applyFill="1" applyBorder="1" applyAlignment="1">
      <alignment horizontal="center" vertical="center" wrapText="1"/>
    </xf>
    <xf numFmtId="164" fontId="10" fillId="0" borderId="23" xfId="1" applyNumberFormat="1" applyFont="1" applyFill="1" applyBorder="1" applyAlignment="1">
      <alignment horizontal="center" vertical="center" wrapText="1"/>
    </xf>
    <xf numFmtId="164" fontId="10" fillId="0" borderId="22" xfId="1" applyNumberFormat="1" applyFont="1" applyFill="1" applyBorder="1" applyAlignment="1">
      <alignment horizontal="center" vertical="center" wrapText="1"/>
    </xf>
    <xf numFmtId="9" fontId="0" fillId="0" borderId="0" xfId="12" applyFont="1" applyFill="1" applyBorder="1"/>
    <xf numFmtId="167" fontId="0" fillId="0" borderId="0" xfId="12" applyNumberFormat="1" applyFont="1" applyFill="1" applyBorder="1"/>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5" fillId="0" borderId="0" xfId="0" applyFont="1" applyFill="1" applyAlignment="1">
      <alignment horizontal="center" textRotation="90"/>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6" fillId="0" borderId="0" xfId="0" applyFont="1" applyFill="1" applyAlignment="1">
      <alignment horizontal="center" textRotation="90"/>
    </xf>
  </cellXfs>
  <cellStyles count="13">
    <cellStyle name="Comma" xfId="1" builtinId="3"/>
    <cellStyle name="Comma 2" xfId="3" xr:uid="{00000000-0005-0000-0000-000001000000}"/>
    <cellStyle name="Comma 2 2" xfId="10" xr:uid="{00000000-0005-0000-0000-000002000000}"/>
    <cellStyle name="Euro" xfId="4" xr:uid="{00000000-0005-0000-0000-000003000000}"/>
    <cellStyle name="Grey" xfId="5" xr:uid="{00000000-0005-0000-0000-000004000000}"/>
    <cellStyle name="Input [yellow]" xfId="6" xr:uid="{00000000-0005-0000-0000-000005000000}"/>
    <cellStyle name="Normal" xfId="0" builtinId="0"/>
    <cellStyle name="Normal - Style1" xfId="7" xr:uid="{00000000-0005-0000-0000-000007000000}"/>
    <cellStyle name="Normal 2" xfId="2" xr:uid="{00000000-0005-0000-0000-000008000000}"/>
    <cellStyle name="Normal 2 2" xfId="9" xr:uid="{00000000-0005-0000-0000-000009000000}"/>
    <cellStyle name="Normal 3" xfId="11" xr:uid="{00000000-0005-0000-0000-00000A000000}"/>
    <cellStyle name="Percent" xfId="12" builtinId="5"/>
    <cellStyle name="Percent [2]" xfId="8" xr:uid="{00000000-0005-0000-0000-00000C000000}"/>
  </cellStyles>
  <dxfs count="0"/>
  <tableStyles count="0" defaultTableStyle="TableStyleMedium9" defaultPivotStyle="PivotStyleLight16"/>
  <colors>
    <mruColors>
      <color rgb="FFF38B3C"/>
      <color rgb="FFFFD94A"/>
      <color rgb="FF82D8D5"/>
      <color rgb="FFC55265"/>
      <color rgb="FFAEB8C0"/>
      <color rgb="FF6BBDB9"/>
      <color rgb="FF2F6165"/>
      <color rgb="FF818387"/>
      <color rgb="FF70AB37"/>
      <color rgb="FF00A6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Overflow="clip" wrap="square" lIns="0" tIns="0" rIns="0" bIns="0" rtlCol="0">
        <a:spAutoFit/>
      </a:bodyPr>
      <a:lstStyle>
        <a:defPPr>
          <a:defRPr sz="1200">
            <a:latin typeface="Helvetica LT Pro" panose="020B0504020202020204" pitchFamily="34" charset="0"/>
          </a:defRPr>
        </a:defPPr>
      </a:lst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N86"/>
  <sheetViews>
    <sheetView workbookViewId="0">
      <selection activeCell="E23" sqref="E23"/>
    </sheetView>
  </sheetViews>
  <sheetFormatPr defaultRowHeight="12.75" outlineLevelCol="1" x14ac:dyDescent="0.2"/>
  <cols>
    <col min="1" max="2" width="9.140625" style="3"/>
    <col min="3" max="3" width="11.28515625" style="3" hidden="1" customWidth="1" outlineLevel="1"/>
    <col min="4" max="4" width="2.7109375" style="3" customWidth="1" collapsed="1"/>
    <col min="5" max="5" width="11" style="3" bestFit="1" customWidth="1"/>
    <col min="6" max="6" width="15.5703125" style="3" bestFit="1" customWidth="1"/>
    <col min="7" max="7" width="13.85546875" style="3" bestFit="1" customWidth="1"/>
    <col min="8" max="8" width="10" style="3" bestFit="1" customWidth="1"/>
    <col min="9" max="9" width="9" style="3" bestFit="1" customWidth="1"/>
    <col min="10" max="10" width="6.5703125" style="3" bestFit="1" customWidth="1"/>
    <col min="11" max="11" width="11" style="3" bestFit="1" customWidth="1"/>
    <col min="12" max="12" width="19.28515625" style="3" bestFit="1" customWidth="1"/>
    <col min="13" max="13" width="3" customWidth="1"/>
  </cols>
  <sheetData>
    <row r="1" spans="1:14" ht="31.5" x14ac:dyDescent="0.5">
      <c r="A1" s="2" t="s">
        <v>88</v>
      </c>
    </row>
    <row r="2" spans="1:14" ht="21" x14ac:dyDescent="0.35">
      <c r="A2" s="4" t="s">
        <v>14</v>
      </c>
    </row>
    <row r="3" spans="1:14" ht="13.5" thickBot="1" x14ac:dyDescent="0.25"/>
    <row r="4" spans="1:14" x14ac:dyDescent="0.2">
      <c r="E4" s="60" t="s">
        <v>14</v>
      </c>
      <c r="F4" s="61"/>
      <c r="G4" s="61"/>
      <c r="H4" s="61"/>
      <c r="I4" s="61"/>
      <c r="J4" s="61"/>
      <c r="K4" s="61"/>
      <c r="L4" s="62"/>
    </row>
    <row r="5" spans="1:14" x14ac:dyDescent="0.2">
      <c r="A5" s="5" t="s">
        <v>0</v>
      </c>
      <c r="B5" s="5" t="s">
        <v>1</v>
      </c>
      <c r="C5" s="5" t="s">
        <v>2</v>
      </c>
      <c r="E5" s="11" t="s">
        <v>3</v>
      </c>
      <c r="F5" s="12" t="s">
        <v>81</v>
      </c>
      <c r="G5" s="12" t="s">
        <v>82</v>
      </c>
      <c r="H5" s="12" t="s">
        <v>5</v>
      </c>
      <c r="I5" s="12" t="s">
        <v>6</v>
      </c>
      <c r="J5" s="12" t="s">
        <v>7</v>
      </c>
      <c r="K5" s="12" t="s">
        <v>8</v>
      </c>
      <c r="L5" s="13" t="s">
        <v>98</v>
      </c>
      <c r="M5" s="3"/>
      <c r="N5" s="3"/>
    </row>
    <row r="6" spans="1:14" ht="3.75" customHeight="1" x14ac:dyDescent="0.2">
      <c r="E6" s="14"/>
      <c r="F6" s="8"/>
      <c r="G6" s="8"/>
      <c r="H6" s="8"/>
      <c r="I6" s="8"/>
      <c r="J6" s="8"/>
      <c r="K6" s="8"/>
      <c r="L6" s="15"/>
      <c r="M6" s="3"/>
    </row>
    <row r="7" spans="1:14" ht="12.75" customHeight="1" x14ac:dyDescent="0.2">
      <c r="A7" s="5">
        <v>2023</v>
      </c>
      <c r="E7" s="9">
        <f>AVERAGEIF($A$14:$A$85,$A7,E$14:E$85)</f>
        <v>1077134.5833333333</v>
      </c>
      <c r="F7" s="7">
        <f t="shared" ref="F7:L8" si="0">AVERAGEIF($A$14:$A$85,$A7,F$14:F$85)</f>
        <v>134381.91666666666</v>
      </c>
      <c r="G7" s="7">
        <f t="shared" si="0"/>
        <v>103.33333333333333</v>
      </c>
      <c r="H7" s="7">
        <f t="shared" si="0"/>
        <v>3194.75</v>
      </c>
      <c r="I7" s="7">
        <f t="shared" si="0"/>
        <v>8184.916666666667</v>
      </c>
      <c r="J7" s="7">
        <f t="shared" si="0"/>
        <v>8</v>
      </c>
      <c r="K7" s="7">
        <f t="shared" si="0"/>
        <v>1223007.5</v>
      </c>
      <c r="L7" s="10">
        <f t="shared" si="0"/>
        <v>15</v>
      </c>
      <c r="M7" s="3"/>
    </row>
    <row r="8" spans="1:14" x14ac:dyDescent="0.2">
      <c r="A8" s="5">
        <v>2024</v>
      </c>
      <c r="B8" s="63"/>
      <c r="C8" s="6"/>
      <c r="E8" s="9">
        <f>AVERAGEIF($A$14:$A$85,$A8,E$14:E$85)</f>
        <v>1087864.8333333333</v>
      </c>
      <c r="F8" s="7">
        <f t="shared" si="0"/>
        <v>135767.25</v>
      </c>
      <c r="G8" s="7">
        <f t="shared" si="0"/>
        <v>323.08333333333331</v>
      </c>
      <c r="H8" s="7">
        <f t="shared" si="0"/>
        <v>3173.5</v>
      </c>
      <c r="I8" s="7">
        <f t="shared" si="0"/>
        <v>8333</v>
      </c>
      <c r="J8" s="7">
        <f t="shared" si="0"/>
        <v>8</v>
      </c>
      <c r="K8" s="7">
        <f t="shared" si="0"/>
        <v>1235469.6666666667</v>
      </c>
      <c r="L8" s="10">
        <f t="shared" si="0"/>
        <v>15</v>
      </c>
      <c r="M8" s="3"/>
    </row>
    <row r="9" spans="1:14" x14ac:dyDescent="0.2">
      <c r="A9" s="5">
        <v>2025</v>
      </c>
      <c r="B9" s="63"/>
      <c r="C9" s="6"/>
      <c r="E9" s="9">
        <f t="shared" ref="E9:L12" si="1">AVERAGEIF($A$14:$A$85,$A9,E$14:E$85)</f>
        <v>1099284.75</v>
      </c>
      <c r="F9" s="7">
        <f t="shared" si="1"/>
        <v>137259.75</v>
      </c>
      <c r="G9" s="7">
        <f t="shared" si="1"/>
        <v>599.08333333333337</v>
      </c>
      <c r="H9" s="7">
        <f t="shared" si="1"/>
        <v>3148.75</v>
      </c>
      <c r="I9" s="7">
        <f t="shared" si="1"/>
        <v>8485.0833333333339</v>
      </c>
      <c r="J9" s="7">
        <f t="shared" si="1"/>
        <v>8</v>
      </c>
      <c r="K9" s="7">
        <f t="shared" si="1"/>
        <v>1248785.4166666667</v>
      </c>
      <c r="L9" s="10">
        <f t="shared" si="1"/>
        <v>15</v>
      </c>
      <c r="M9" s="3"/>
    </row>
    <row r="10" spans="1:14" x14ac:dyDescent="0.2">
      <c r="A10" s="5">
        <v>2026</v>
      </c>
      <c r="B10" s="63"/>
      <c r="C10" s="6"/>
      <c r="E10" s="9">
        <f t="shared" si="1"/>
        <v>1110982</v>
      </c>
      <c r="F10" s="7">
        <f t="shared" si="1"/>
        <v>138735.75</v>
      </c>
      <c r="G10" s="7">
        <f t="shared" si="1"/>
        <v>959.83333333333337</v>
      </c>
      <c r="H10" s="7">
        <f t="shared" si="1"/>
        <v>3129.5</v>
      </c>
      <c r="I10" s="7">
        <f t="shared" si="1"/>
        <v>8635.9166666666661</v>
      </c>
      <c r="J10" s="7">
        <f t="shared" si="1"/>
        <v>8</v>
      </c>
      <c r="K10" s="7">
        <f t="shared" si="1"/>
        <v>1262451</v>
      </c>
      <c r="L10" s="10">
        <f t="shared" si="1"/>
        <v>15</v>
      </c>
      <c r="M10" s="3"/>
    </row>
    <row r="11" spans="1:14" x14ac:dyDescent="0.2">
      <c r="A11" s="5">
        <v>2027</v>
      </c>
      <c r="B11" s="63"/>
      <c r="C11" s="6"/>
      <c r="E11" s="9">
        <f t="shared" si="1"/>
        <v>1122589.4166666667</v>
      </c>
      <c r="F11" s="7">
        <f t="shared" si="1"/>
        <v>140210.5</v>
      </c>
      <c r="G11" s="7">
        <f t="shared" si="1"/>
        <v>1424</v>
      </c>
      <c r="H11" s="7">
        <f t="shared" si="1"/>
        <v>3111.8333333333335</v>
      </c>
      <c r="I11" s="7">
        <f t="shared" si="1"/>
        <v>8787.9166666666661</v>
      </c>
      <c r="J11" s="7">
        <f t="shared" si="1"/>
        <v>8</v>
      </c>
      <c r="K11" s="7">
        <f t="shared" si="1"/>
        <v>1276131.6666666667</v>
      </c>
      <c r="L11" s="10">
        <f t="shared" si="1"/>
        <v>15</v>
      </c>
      <c r="M11" s="3"/>
    </row>
    <row r="12" spans="1:14" ht="13.5" thickBot="1" x14ac:dyDescent="0.25">
      <c r="A12" s="5">
        <v>2028</v>
      </c>
      <c r="B12" s="63"/>
      <c r="C12" s="6"/>
      <c r="E12" s="21">
        <f t="shared" si="1"/>
        <v>1134172</v>
      </c>
      <c r="F12" s="24">
        <f t="shared" si="1"/>
        <v>141695.25</v>
      </c>
      <c r="G12" s="24">
        <f t="shared" si="1"/>
        <v>1995.8333333333333</v>
      </c>
      <c r="H12" s="24">
        <f t="shared" si="1"/>
        <v>3094.4166666666665</v>
      </c>
      <c r="I12" s="24">
        <f t="shared" si="1"/>
        <v>8940.75</v>
      </c>
      <c r="J12" s="24">
        <f t="shared" si="1"/>
        <v>8</v>
      </c>
      <c r="K12" s="24">
        <f t="shared" si="1"/>
        <v>1289906.25</v>
      </c>
      <c r="L12" s="22">
        <f t="shared" si="1"/>
        <v>15</v>
      </c>
      <c r="M12" s="3"/>
    </row>
    <row r="13" spans="1:14" ht="3" customHeight="1" thickBot="1" x14ac:dyDescent="0.25">
      <c r="A13" s="5"/>
      <c r="B13" s="5"/>
      <c r="C13" s="5"/>
      <c r="D13" s="5"/>
      <c r="E13" s="12"/>
      <c r="F13" s="12"/>
      <c r="G13" s="12"/>
      <c r="H13" s="12"/>
      <c r="I13" s="12"/>
      <c r="J13" s="12"/>
      <c r="K13" s="12"/>
      <c r="L13" s="12"/>
      <c r="M13" s="8"/>
    </row>
    <row r="14" spans="1:14" ht="12.75" customHeight="1" x14ac:dyDescent="0.2">
      <c r="A14" s="5">
        <v>2023</v>
      </c>
      <c r="B14" s="5">
        <v>1</v>
      </c>
      <c r="C14" s="6">
        <f t="shared" ref="C14:C25" si="2">DATE(A14,B14,1)</f>
        <v>44927</v>
      </c>
      <c r="D14" s="5"/>
      <c r="E14" s="19">
        <v>1072470</v>
      </c>
      <c r="F14" s="23">
        <v>133671</v>
      </c>
      <c r="G14" s="23">
        <v>16</v>
      </c>
      <c r="H14" s="23">
        <v>3200</v>
      </c>
      <c r="I14" s="23">
        <v>8113</v>
      </c>
      <c r="J14" s="23">
        <v>8</v>
      </c>
      <c r="K14" s="23">
        <f>SUM(E14:J14)</f>
        <v>1217478</v>
      </c>
      <c r="L14" s="20">
        <v>15</v>
      </c>
      <c r="M14" s="8"/>
    </row>
    <row r="15" spans="1:14" ht="12.75" customHeight="1" x14ac:dyDescent="0.2">
      <c r="A15" s="5">
        <v>2023</v>
      </c>
      <c r="B15" s="5">
        <v>2</v>
      </c>
      <c r="C15" s="6">
        <f t="shared" si="2"/>
        <v>44958</v>
      </c>
      <c r="D15" s="5"/>
      <c r="E15" s="9">
        <v>1073376</v>
      </c>
      <c r="F15" s="7">
        <v>133756</v>
      </c>
      <c r="G15" s="7">
        <v>32</v>
      </c>
      <c r="H15" s="7">
        <v>3199</v>
      </c>
      <c r="I15" s="7">
        <v>8129</v>
      </c>
      <c r="J15" s="7">
        <v>8</v>
      </c>
      <c r="K15" s="7">
        <f t="shared" ref="K15:K25" si="3">SUM(E15:J15)</f>
        <v>1218500</v>
      </c>
      <c r="L15" s="10">
        <v>15</v>
      </c>
      <c r="M15" s="8"/>
    </row>
    <row r="16" spans="1:14" ht="12.75" customHeight="1" x14ac:dyDescent="0.2">
      <c r="A16" s="5">
        <v>2023</v>
      </c>
      <c r="B16" s="5">
        <v>3</v>
      </c>
      <c r="C16" s="6">
        <f t="shared" si="2"/>
        <v>44986</v>
      </c>
      <c r="D16" s="5"/>
      <c r="E16" s="9">
        <v>1074502</v>
      </c>
      <c r="F16" s="7">
        <v>133848</v>
      </c>
      <c r="G16" s="7">
        <v>48</v>
      </c>
      <c r="H16" s="7">
        <v>3195</v>
      </c>
      <c r="I16" s="7">
        <v>8152</v>
      </c>
      <c r="J16" s="7">
        <v>8</v>
      </c>
      <c r="K16" s="7">
        <f t="shared" si="3"/>
        <v>1219753</v>
      </c>
      <c r="L16" s="10">
        <v>15</v>
      </c>
      <c r="M16" s="8"/>
    </row>
    <row r="17" spans="1:13" ht="12.75" customHeight="1" x14ac:dyDescent="0.2">
      <c r="A17" s="5">
        <v>2023</v>
      </c>
      <c r="B17" s="5">
        <v>4</v>
      </c>
      <c r="C17" s="6">
        <f t="shared" si="2"/>
        <v>45017</v>
      </c>
      <c r="D17" s="5"/>
      <c r="E17" s="9">
        <v>1075087</v>
      </c>
      <c r="F17" s="7">
        <v>134060</v>
      </c>
      <c r="G17" s="7">
        <v>64</v>
      </c>
      <c r="H17" s="7">
        <v>3198</v>
      </c>
      <c r="I17" s="7">
        <v>8160</v>
      </c>
      <c r="J17" s="7">
        <v>8</v>
      </c>
      <c r="K17" s="7">
        <f t="shared" si="3"/>
        <v>1220577</v>
      </c>
      <c r="L17" s="10">
        <v>15</v>
      </c>
      <c r="M17" s="8"/>
    </row>
    <row r="18" spans="1:13" ht="12.75" customHeight="1" x14ac:dyDescent="0.2">
      <c r="A18" s="5">
        <v>2023</v>
      </c>
      <c r="B18" s="5">
        <v>5</v>
      </c>
      <c r="C18" s="6">
        <f t="shared" si="2"/>
        <v>45047</v>
      </c>
      <c r="D18" s="5"/>
      <c r="E18" s="9">
        <v>1075655</v>
      </c>
      <c r="F18" s="7">
        <v>134314</v>
      </c>
      <c r="G18" s="7">
        <v>79</v>
      </c>
      <c r="H18" s="7">
        <v>3198</v>
      </c>
      <c r="I18" s="7">
        <v>8171</v>
      </c>
      <c r="J18" s="7">
        <v>8</v>
      </c>
      <c r="K18" s="7">
        <f t="shared" si="3"/>
        <v>1221425</v>
      </c>
      <c r="L18" s="10">
        <v>15</v>
      </c>
      <c r="M18" s="8"/>
    </row>
    <row r="19" spans="1:13" ht="12.75" customHeight="1" x14ac:dyDescent="0.2">
      <c r="A19" s="5">
        <v>2023</v>
      </c>
      <c r="B19" s="5">
        <v>6</v>
      </c>
      <c r="C19" s="6">
        <f t="shared" si="2"/>
        <v>45078</v>
      </c>
      <c r="D19" s="5"/>
      <c r="E19" s="9">
        <v>1076298</v>
      </c>
      <c r="F19" s="7">
        <v>134455</v>
      </c>
      <c r="G19" s="7">
        <v>95</v>
      </c>
      <c r="H19" s="7">
        <v>3197</v>
      </c>
      <c r="I19" s="7">
        <v>8182</v>
      </c>
      <c r="J19" s="7">
        <v>8</v>
      </c>
      <c r="K19" s="7">
        <f t="shared" si="3"/>
        <v>1222235</v>
      </c>
      <c r="L19" s="10">
        <v>15</v>
      </c>
      <c r="M19" s="8"/>
    </row>
    <row r="20" spans="1:13" ht="12.75" customHeight="1" x14ac:dyDescent="0.2">
      <c r="A20" s="5">
        <v>2023</v>
      </c>
      <c r="B20" s="5">
        <v>7</v>
      </c>
      <c r="C20" s="6">
        <f t="shared" si="2"/>
        <v>45108</v>
      </c>
      <c r="D20" s="5"/>
      <c r="E20" s="9">
        <v>1076694</v>
      </c>
      <c r="F20" s="7">
        <v>134602</v>
      </c>
      <c r="G20" s="7">
        <v>111</v>
      </c>
      <c r="H20" s="7">
        <v>3196</v>
      </c>
      <c r="I20" s="7">
        <v>8192</v>
      </c>
      <c r="J20" s="7">
        <v>8</v>
      </c>
      <c r="K20" s="7">
        <f t="shared" si="3"/>
        <v>1222803</v>
      </c>
      <c r="L20" s="10">
        <v>15</v>
      </c>
      <c r="M20" s="8"/>
    </row>
    <row r="21" spans="1:13" ht="12.75" customHeight="1" x14ac:dyDescent="0.2">
      <c r="A21" s="5">
        <v>2023</v>
      </c>
      <c r="B21" s="5">
        <v>8</v>
      </c>
      <c r="C21" s="6">
        <f t="shared" si="2"/>
        <v>45139</v>
      </c>
      <c r="D21" s="5"/>
      <c r="E21" s="9">
        <v>1077684</v>
      </c>
      <c r="F21" s="7">
        <v>134714</v>
      </c>
      <c r="G21" s="7">
        <v>127</v>
      </c>
      <c r="H21" s="7">
        <v>3194</v>
      </c>
      <c r="I21" s="7">
        <v>8202</v>
      </c>
      <c r="J21" s="7">
        <v>8</v>
      </c>
      <c r="K21" s="7">
        <f t="shared" si="3"/>
        <v>1223929</v>
      </c>
      <c r="L21" s="10">
        <v>15</v>
      </c>
      <c r="M21" s="8"/>
    </row>
    <row r="22" spans="1:13" ht="12.75" customHeight="1" x14ac:dyDescent="0.2">
      <c r="A22" s="5">
        <v>2023</v>
      </c>
      <c r="B22" s="5">
        <v>9</v>
      </c>
      <c r="C22" s="6">
        <f t="shared" si="2"/>
        <v>45170</v>
      </c>
      <c r="D22" s="5"/>
      <c r="E22" s="9">
        <v>1078909</v>
      </c>
      <c r="F22" s="7">
        <v>134745</v>
      </c>
      <c r="G22" s="7">
        <v>143</v>
      </c>
      <c r="H22" s="7">
        <v>3193</v>
      </c>
      <c r="I22" s="7">
        <v>8212</v>
      </c>
      <c r="J22" s="7">
        <v>8</v>
      </c>
      <c r="K22" s="7">
        <f t="shared" si="3"/>
        <v>1225210</v>
      </c>
      <c r="L22" s="10">
        <v>15</v>
      </c>
      <c r="M22" s="8"/>
    </row>
    <row r="23" spans="1:13" ht="12.75" customHeight="1" x14ac:dyDescent="0.2">
      <c r="A23" s="5">
        <v>2023</v>
      </c>
      <c r="B23" s="5">
        <v>10</v>
      </c>
      <c r="C23" s="6">
        <f t="shared" si="2"/>
        <v>45200</v>
      </c>
      <c r="D23" s="5"/>
      <c r="E23" s="9">
        <v>1080279</v>
      </c>
      <c r="F23" s="7">
        <v>134773</v>
      </c>
      <c r="G23" s="7">
        <v>159</v>
      </c>
      <c r="H23" s="7">
        <v>3191</v>
      </c>
      <c r="I23" s="7">
        <v>8222</v>
      </c>
      <c r="J23" s="7">
        <v>8</v>
      </c>
      <c r="K23" s="7">
        <f t="shared" si="3"/>
        <v>1226632</v>
      </c>
      <c r="L23" s="10">
        <v>15</v>
      </c>
      <c r="M23" s="8"/>
    </row>
    <row r="24" spans="1:13" ht="12.75" customHeight="1" x14ac:dyDescent="0.2">
      <c r="A24" s="5">
        <v>2023</v>
      </c>
      <c r="B24" s="5">
        <v>11</v>
      </c>
      <c r="C24" s="6">
        <f t="shared" si="2"/>
        <v>45231</v>
      </c>
      <c r="D24" s="5"/>
      <c r="E24" s="9">
        <v>1081724</v>
      </c>
      <c r="F24" s="7">
        <v>134803</v>
      </c>
      <c r="G24" s="7">
        <v>175</v>
      </c>
      <c r="H24" s="7">
        <v>3189</v>
      </c>
      <c r="I24" s="7">
        <v>8235</v>
      </c>
      <c r="J24" s="7">
        <v>8</v>
      </c>
      <c r="K24" s="7">
        <f t="shared" si="3"/>
        <v>1228134</v>
      </c>
      <c r="L24" s="10">
        <v>15</v>
      </c>
      <c r="M24" s="8"/>
    </row>
    <row r="25" spans="1:13" ht="12.75" customHeight="1" x14ac:dyDescent="0.2">
      <c r="A25" s="5">
        <v>2023</v>
      </c>
      <c r="B25" s="5">
        <v>12</v>
      </c>
      <c r="C25" s="6">
        <f t="shared" si="2"/>
        <v>45261</v>
      </c>
      <c r="D25" s="5"/>
      <c r="E25" s="9">
        <v>1082937</v>
      </c>
      <c r="F25" s="7">
        <v>134842</v>
      </c>
      <c r="G25" s="7">
        <v>191</v>
      </c>
      <c r="H25" s="7">
        <v>3187</v>
      </c>
      <c r="I25" s="7">
        <v>8249</v>
      </c>
      <c r="J25" s="7">
        <v>8</v>
      </c>
      <c r="K25" s="7">
        <f t="shared" si="3"/>
        <v>1229414</v>
      </c>
      <c r="L25" s="10">
        <v>15</v>
      </c>
      <c r="M25" s="8"/>
    </row>
    <row r="26" spans="1:13" x14ac:dyDescent="0.2">
      <c r="A26" s="5">
        <v>2024</v>
      </c>
      <c r="B26" s="5">
        <v>1</v>
      </c>
      <c r="C26" s="6">
        <f t="shared" ref="C26:C55" si="4">DATE(A26,B26,1)</f>
        <v>45292</v>
      </c>
      <c r="E26" s="9">
        <v>1083813</v>
      </c>
      <c r="F26" s="7">
        <v>134876</v>
      </c>
      <c r="G26" s="7">
        <v>211</v>
      </c>
      <c r="H26" s="7">
        <v>3185</v>
      </c>
      <c r="I26" s="7">
        <v>8262</v>
      </c>
      <c r="J26" s="7">
        <v>8</v>
      </c>
      <c r="K26" s="7">
        <v>1230355</v>
      </c>
      <c r="L26" s="10">
        <v>15</v>
      </c>
      <c r="M26" s="3"/>
    </row>
    <row r="27" spans="1:13" x14ac:dyDescent="0.2">
      <c r="A27" s="5">
        <v>2024</v>
      </c>
      <c r="B27" s="5">
        <v>2</v>
      </c>
      <c r="C27" s="6">
        <f t="shared" si="4"/>
        <v>45323</v>
      </c>
      <c r="E27" s="9">
        <v>1084494</v>
      </c>
      <c r="F27" s="7">
        <v>135094</v>
      </c>
      <c r="G27" s="7">
        <v>231</v>
      </c>
      <c r="H27" s="7">
        <v>3183</v>
      </c>
      <c r="I27" s="7">
        <v>8275</v>
      </c>
      <c r="J27" s="7">
        <v>8</v>
      </c>
      <c r="K27" s="7">
        <v>1231285</v>
      </c>
      <c r="L27" s="10">
        <v>15</v>
      </c>
      <c r="M27" s="3"/>
    </row>
    <row r="28" spans="1:13" x14ac:dyDescent="0.2">
      <c r="A28" s="5">
        <v>2024</v>
      </c>
      <c r="B28" s="5">
        <v>3</v>
      </c>
      <c r="C28" s="6">
        <f t="shared" si="4"/>
        <v>45352</v>
      </c>
      <c r="E28" s="9">
        <v>1085190</v>
      </c>
      <c r="F28" s="7">
        <v>135224</v>
      </c>
      <c r="G28" s="7">
        <v>252</v>
      </c>
      <c r="H28" s="7">
        <v>3181</v>
      </c>
      <c r="I28" s="7">
        <v>8288</v>
      </c>
      <c r="J28" s="7">
        <v>8</v>
      </c>
      <c r="K28" s="7">
        <v>1232143</v>
      </c>
      <c r="L28" s="10">
        <v>15</v>
      </c>
      <c r="M28" s="3"/>
    </row>
    <row r="29" spans="1:13" x14ac:dyDescent="0.2">
      <c r="A29" s="5">
        <v>2024</v>
      </c>
      <c r="B29" s="5">
        <v>4</v>
      </c>
      <c r="C29" s="6">
        <f t="shared" si="4"/>
        <v>45383</v>
      </c>
      <c r="E29" s="9">
        <v>1085584</v>
      </c>
      <c r="F29" s="7">
        <v>135425</v>
      </c>
      <c r="G29" s="7">
        <v>272</v>
      </c>
      <c r="H29" s="7">
        <v>3179</v>
      </c>
      <c r="I29" s="7">
        <v>8301</v>
      </c>
      <c r="J29" s="7">
        <v>8</v>
      </c>
      <c r="K29" s="7">
        <v>1232769</v>
      </c>
      <c r="L29" s="10">
        <v>15</v>
      </c>
      <c r="M29" s="3"/>
    </row>
    <row r="30" spans="1:13" x14ac:dyDescent="0.2">
      <c r="A30" s="5">
        <v>2024</v>
      </c>
      <c r="B30" s="5">
        <v>5</v>
      </c>
      <c r="C30" s="6">
        <f t="shared" si="4"/>
        <v>45413</v>
      </c>
      <c r="E30" s="9">
        <v>1086152</v>
      </c>
      <c r="F30" s="7">
        <v>135644</v>
      </c>
      <c r="G30" s="7">
        <v>293</v>
      </c>
      <c r="H30" s="7">
        <v>3177</v>
      </c>
      <c r="I30" s="7">
        <v>8314</v>
      </c>
      <c r="J30" s="7">
        <v>8</v>
      </c>
      <c r="K30" s="7">
        <v>1233588</v>
      </c>
      <c r="L30" s="10">
        <v>15</v>
      </c>
      <c r="M30" s="3"/>
    </row>
    <row r="31" spans="1:13" x14ac:dyDescent="0.2">
      <c r="A31" s="5">
        <v>2024</v>
      </c>
      <c r="B31" s="5">
        <v>6</v>
      </c>
      <c r="C31" s="6">
        <f t="shared" si="4"/>
        <v>45444</v>
      </c>
      <c r="E31" s="9">
        <v>1086800</v>
      </c>
      <c r="F31" s="7">
        <v>135815</v>
      </c>
      <c r="G31" s="7">
        <v>313</v>
      </c>
      <c r="H31" s="7">
        <v>3175</v>
      </c>
      <c r="I31" s="7">
        <v>8327</v>
      </c>
      <c r="J31" s="7">
        <v>8</v>
      </c>
      <c r="K31" s="7">
        <v>1234438</v>
      </c>
      <c r="L31" s="10">
        <v>15</v>
      </c>
      <c r="M31" s="3"/>
    </row>
    <row r="32" spans="1:13" x14ac:dyDescent="0.2">
      <c r="A32" s="5">
        <v>2024</v>
      </c>
      <c r="B32" s="5">
        <v>7</v>
      </c>
      <c r="C32" s="6">
        <f t="shared" si="4"/>
        <v>45474</v>
      </c>
      <c r="E32" s="9">
        <v>1087221</v>
      </c>
      <c r="F32" s="7">
        <v>135993</v>
      </c>
      <c r="G32" s="7">
        <v>333</v>
      </c>
      <c r="H32" s="7">
        <v>3173</v>
      </c>
      <c r="I32" s="7">
        <v>8340</v>
      </c>
      <c r="J32" s="7">
        <v>8</v>
      </c>
      <c r="K32" s="7">
        <v>1235068</v>
      </c>
      <c r="L32" s="10">
        <v>15</v>
      </c>
      <c r="M32" s="3"/>
    </row>
    <row r="33" spans="1:13" x14ac:dyDescent="0.2">
      <c r="A33" s="5">
        <v>2024</v>
      </c>
      <c r="B33" s="5">
        <v>8</v>
      </c>
      <c r="C33" s="6">
        <f t="shared" si="4"/>
        <v>45505</v>
      </c>
      <c r="E33" s="9">
        <v>1088256</v>
      </c>
      <c r="F33" s="7">
        <v>136129</v>
      </c>
      <c r="G33" s="7">
        <v>354</v>
      </c>
      <c r="H33" s="7">
        <v>3171</v>
      </c>
      <c r="I33" s="7">
        <v>8352</v>
      </c>
      <c r="J33" s="7">
        <v>8</v>
      </c>
      <c r="K33" s="7">
        <v>1236270</v>
      </c>
      <c r="L33" s="10">
        <v>15</v>
      </c>
      <c r="M33" s="3"/>
    </row>
    <row r="34" spans="1:13" x14ac:dyDescent="0.2">
      <c r="A34" s="5">
        <v>2024</v>
      </c>
      <c r="B34" s="5">
        <v>9</v>
      </c>
      <c r="C34" s="6">
        <f t="shared" si="4"/>
        <v>45536</v>
      </c>
      <c r="E34" s="9">
        <v>1089541</v>
      </c>
      <c r="F34" s="7">
        <v>136183</v>
      </c>
      <c r="G34" s="7">
        <v>374</v>
      </c>
      <c r="H34" s="7">
        <v>3168</v>
      </c>
      <c r="I34" s="7">
        <v>8365</v>
      </c>
      <c r="J34" s="7">
        <v>8</v>
      </c>
      <c r="K34" s="7">
        <v>1237639</v>
      </c>
      <c r="L34" s="10">
        <v>15</v>
      </c>
      <c r="M34" s="3"/>
    </row>
    <row r="35" spans="1:13" x14ac:dyDescent="0.2">
      <c r="A35" s="5">
        <v>2024</v>
      </c>
      <c r="B35" s="5">
        <v>10</v>
      </c>
      <c r="C35" s="6">
        <f t="shared" si="4"/>
        <v>45566</v>
      </c>
      <c r="E35" s="9">
        <v>1090986</v>
      </c>
      <c r="F35" s="7">
        <v>136230</v>
      </c>
      <c r="G35" s="7">
        <v>394</v>
      </c>
      <c r="H35" s="7">
        <v>3166</v>
      </c>
      <c r="I35" s="7">
        <v>8378</v>
      </c>
      <c r="J35" s="7">
        <v>8</v>
      </c>
      <c r="K35" s="7">
        <v>1239162</v>
      </c>
      <c r="L35" s="10">
        <v>15</v>
      </c>
      <c r="M35" s="3"/>
    </row>
    <row r="36" spans="1:13" x14ac:dyDescent="0.2">
      <c r="A36" s="5">
        <v>2024</v>
      </c>
      <c r="B36" s="5">
        <v>11</v>
      </c>
      <c r="C36" s="6">
        <f t="shared" si="4"/>
        <v>45597</v>
      </c>
      <c r="E36" s="9">
        <v>1092518</v>
      </c>
      <c r="F36" s="7">
        <v>136272</v>
      </c>
      <c r="G36" s="7">
        <v>415</v>
      </c>
      <c r="H36" s="7">
        <v>3163</v>
      </c>
      <c r="I36" s="7">
        <v>8391</v>
      </c>
      <c r="J36" s="7">
        <v>8</v>
      </c>
      <c r="K36" s="7">
        <v>1240767</v>
      </c>
      <c r="L36" s="10">
        <v>15</v>
      </c>
      <c r="M36" s="3"/>
    </row>
    <row r="37" spans="1:13" x14ac:dyDescent="0.2">
      <c r="A37" s="5">
        <v>2024</v>
      </c>
      <c r="B37" s="5">
        <v>12</v>
      </c>
      <c r="C37" s="6">
        <f t="shared" si="4"/>
        <v>45627</v>
      </c>
      <c r="E37" s="9">
        <v>1093823</v>
      </c>
      <c r="F37" s="7">
        <v>136322</v>
      </c>
      <c r="G37" s="7">
        <v>435</v>
      </c>
      <c r="H37" s="7">
        <v>3161</v>
      </c>
      <c r="I37" s="7">
        <v>8403</v>
      </c>
      <c r="J37" s="7">
        <v>8</v>
      </c>
      <c r="K37" s="7">
        <v>1242152</v>
      </c>
      <c r="L37" s="10">
        <v>15</v>
      </c>
      <c r="M37" s="3"/>
    </row>
    <row r="38" spans="1:13" x14ac:dyDescent="0.2">
      <c r="A38" s="5">
        <v>2025</v>
      </c>
      <c r="B38" s="5">
        <v>1</v>
      </c>
      <c r="C38" s="6">
        <f t="shared" si="4"/>
        <v>45658</v>
      </c>
      <c r="E38" s="9">
        <v>1094797</v>
      </c>
      <c r="F38" s="7">
        <v>136362</v>
      </c>
      <c r="G38" s="7">
        <v>460</v>
      </c>
      <c r="H38" s="7">
        <v>3159</v>
      </c>
      <c r="I38" s="7">
        <v>8416</v>
      </c>
      <c r="J38" s="7">
        <v>8</v>
      </c>
      <c r="K38" s="7">
        <v>1243202</v>
      </c>
      <c r="L38" s="10">
        <v>15</v>
      </c>
      <c r="M38" s="3"/>
    </row>
    <row r="39" spans="1:13" x14ac:dyDescent="0.2">
      <c r="A39" s="5">
        <v>2025</v>
      </c>
      <c r="B39" s="5">
        <v>2</v>
      </c>
      <c r="C39" s="6">
        <f t="shared" si="4"/>
        <v>45689</v>
      </c>
      <c r="E39" s="9">
        <v>1095577</v>
      </c>
      <c r="F39" s="7">
        <v>136584</v>
      </c>
      <c r="G39" s="7">
        <v>486</v>
      </c>
      <c r="H39" s="7">
        <v>3157</v>
      </c>
      <c r="I39" s="7">
        <v>8429</v>
      </c>
      <c r="J39" s="7">
        <v>8</v>
      </c>
      <c r="K39" s="7">
        <v>1244241</v>
      </c>
      <c r="L39" s="10">
        <v>15</v>
      </c>
      <c r="M39" s="3"/>
    </row>
    <row r="40" spans="1:13" x14ac:dyDescent="0.2">
      <c r="A40" s="5">
        <v>2025</v>
      </c>
      <c r="B40" s="5">
        <v>3</v>
      </c>
      <c r="C40" s="6">
        <f t="shared" si="4"/>
        <v>45717</v>
      </c>
      <c r="E40" s="9">
        <v>1096369</v>
      </c>
      <c r="F40" s="7">
        <v>136718</v>
      </c>
      <c r="G40" s="7">
        <v>511</v>
      </c>
      <c r="H40" s="7">
        <v>3155</v>
      </c>
      <c r="I40" s="7">
        <v>8441</v>
      </c>
      <c r="J40" s="7">
        <v>8</v>
      </c>
      <c r="K40" s="7">
        <v>1245202</v>
      </c>
      <c r="L40" s="10">
        <v>15</v>
      </c>
      <c r="M40" s="3"/>
    </row>
    <row r="41" spans="1:13" x14ac:dyDescent="0.2">
      <c r="A41" s="5">
        <v>2025</v>
      </c>
      <c r="B41" s="5">
        <v>4</v>
      </c>
      <c r="C41" s="6">
        <f t="shared" si="4"/>
        <v>45748</v>
      </c>
      <c r="E41" s="9">
        <v>1096856</v>
      </c>
      <c r="F41" s="7">
        <v>136921</v>
      </c>
      <c r="G41" s="7">
        <v>536</v>
      </c>
      <c r="H41" s="7">
        <v>3153</v>
      </c>
      <c r="I41" s="7">
        <v>8454</v>
      </c>
      <c r="J41" s="7">
        <v>8</v>
      </c>
      <c r="K41" s="7">
        <v>1245928</v>
      </c>
      <c r="L41" s="10">
        <v>15</v>
      </c>
      <c r="M41" s="3"/>
    </row>
    <row r="42" spans="1:13" x14ac:dyDescent="0.2">
      <c r="A42" s="5">
        <v>2025</v>
      </c>
      <c r="B42" s="5">
        <v>5</v>
      </c>
      <c r="C42" s="6">
        <f t="shared" si="4"/>
        <v>45778</v>
      </c>
      <c r="E42" s="9">
        <v>1097510</v>
      </c>
      <c r="F42" s="7">
        <v>137142</v>
      </c>
      <c r="G42" s="7">
        <v>561</v>
      </c>
      <c r="H42" s="7">
        <v>3151</v>
      </c>
      <c r="I42" s="7">
        <v>8466</v>
      </c>
      <c r="J42" s="7">
        <v>8</v>
      </c>
      <c r="K42" s="7">
        <v>1246838</v>
      </c>
      <c r="L42" s="10">
        <v>15</v>
      </c>
      <c r="M42" s="3"/>
    </row>
    <row r="43" spans="1:13" x14ac:dyDescent="0.2">
      <c r="A43" s="5">
        <v>2025</v>
      </c>
      <c r="B43" s="5">
        <v>6</v>
      </c>
      <c r="C43" s="6">
        <f t="shared" si="4"/>
        <v>45809</v>
      </c>
      <c r="E43" s="9">
        <v>1098236</v>
      </c>
      <c r="F43" s="7">
        <v>137313</v>
      </c>
      <c r="G43" s="7">
        <v>586</v>
      </c>
      <c r="H43" s="7">
        <v>3149</v>
      </c>
      <c r="I43" s="7">
        <v>8479</v>
      </c>
      <c r="J43" s="7">
        <v>8</v>
      </c>
      <c r="K43" s="7">
        <v>1247771</v>
      </c>
      <c r="L43" s="10">
        <v>15</v>
      </c>
      <c r="M43" s="3"/>
    </row>
    <row r="44" spans="1:13" x14ac:dyDescent="0.2">
      <c r="A44" s="5">
        <v>2025</v>
      </c>
      <c r="B44" s="5">
        <v>7</v>
      </c>
      <c r="C44" s="6">
        <f t="shared" si="4"/>
        <v>45839</v>
      </c>
      <c r="E44" s="9">
        <v>1098727</v>
      </c>
      <c r="F44" s="7">
        <v>137489</v>
      </c>
      <c r="G44" s="7">
        <v>612</v>
      </c>
      <c r="H44" s="7">
        <v>3148</v>
      </c>
      <c r="I44" s="7">
        <v>8491</v>
      </c>
      <c r="J44" s="7">
        <v>8</v>
      </c>
      <c r="K44" s="7">
        <v>1248475</v>
      </c>
      <c r="L44" s="10">
        <v>15</v>
      </c>
      <c r="M44" s="3"/>
    </row>
    <row r="45" spans="1:13" x14ac:dyDescent="0.2">
      <c r="A45" s="5">
        <v>2025</v>
      </c>
      <c r="B45" s="5">
        <v>8</v>
      </c>
      <c r="C45" s="6">
        <f t="shared" si="4"/>
        <v>45870</v>
      </c>
      <c r="E45" s="9">
        <v>1099821</v>
      </c>
      <c r="F45" s="7">
        <v>137624</v>
      </c>
      <c r="G45" s="7">
        <v>637</v>
      </c>
      <c r="H45" s="7">
        <v>3146</v>
      </c>
      <c r="I45" s="7">
        <v>8504</v>
      </c>
      <c r="J45" s="7">
        <v>8</v>
      </c>
      <c r="K45" s="7">
        <v>1249740</v>
      </c>
      <c r="L45" s="10">
        <v>15</v>
      </c>
      <c r="M45" s="3"/>
    </row>
    <row r="46" spans="1:13" x14ac:dyDescent="0.2">
      <c r="A46" s="5">
        <v>2025</v>
      </c>
      <c r="B46" s="5">
        <v>9</v>
      </c>
      <c r="C46" s="6">
        <f t="shared" si="4"/>
        <v>45901</v>
      </c>
      <c r="E46" s="9">
        <v>1101155</v>
      </c>
      <c r="F46" s="7">
        <v>137675</v>
      </c>
      <c r="G46" s="7">
        <v>662</v>
      </c>
      <c r="H46" s="7">
        <v>3144</v>
      </c>
      <c r="I46" s="7">
        <v>8516</v>
      </c>
      <c r="J46" s="7">
        <v>8</v>
      </c>
      <c r="K46" s="7">
        <v>1251160</v>
      </c>
      <c r="L46" s="10">
        <v>15</v>
      </c>
      <c r="M46" s="3"/>
    </row>
    <row r="47" spans="1:13" x14ac:dyDescent="0.2">
      <c r="A47" s="5">
        <v>2025</v>
      </c>
      <c r="B47" s="5">
        <v>10</v>
      </c>
      <c r="C47" s="6">
        <f t="shared" si="4"/>
        <v>45931</v>
      </c>
      <c r="E47" s="9">
        <v>1102640</v>
      </c>
      <c r="F47" s="7">
        <v>137720</v>
      </c>
      <c r="G47" s="7">
        <v>687</v>
      </c>
      <c r="H47" s="7">
        <v>3143</v>
      </c>
      <c r="I47" s="7">
        <v>8529</v>
      </c>
      <c r="J47" s="7">
        <v>8</v>
      </c>
      <c r="K47" s="7">
        <v>1252727</v>
      </c>
      <c r="L47" s="10">
        <v>15</v>
      </c>
      <c r="M47" s="3"/>
    </row>
    <row r="48" spans="1:13" x14ac:dyDescent="0.2">
      <c r="A48" s="5">
        <v>2025</v>
      </c>
      <c r="B48" s="5">
        <v>11</v>
      </c>
      <c r="C48" s="6">
        <f t="shared" si="4"/>
        <v>45962</v>
      </c>
      <c r="E48" s="9">
        <v>1104201</v>
      </c>
      <c r="F48" s="7">
        <v>137761</v>
      </c>
      <c r="G48" s="7">
        <v>713</v>
      </c>
      <c r="H48" s="7">
        <v>3141</v>
      </c>
      <c r="I48" s="7">
        <v>8542</v>
      </c>
      <c r="J48" s="7">
        <v>8</v>
      </c>
      <c r="K48" s="7">
        <v>1254366</v>
      </c>
      <c r="L48" s="10">
        <v>15</v>
      </c>
      <c r="M48" s="3"/>
    </row>
    <row r="49" spans="1:13" x14ac:dyDescent="0.2">
      <c r="A49" s="5">
        <v>2025</v>
      </c>
      <c r="B49" s="5">
        <v>12</v>
      </c>
      <c r="C49" s="6">
        <f t="shared" si="4"/>
        <v>45992</v>
      </c>
      <c r="E49" s="9">
        <v>1105528</v>
      </c>
      <c r="F49" s="7">
        <v>137808</v>
      </c>
      <c r="G49" s="7">
        <v>738</v>
      </c>
      <c r="H49" s="7">
        <v>3139</v>
      </c>
      <c r="I49" s="7">
        <v>8554</v>
      </c>
      <c r="J49" s="7">
        <v>8</v>
      </c>
      <c r="K49" s="7">
        <v>1255775</v>
      </c>
      <c r="L49" s="10">
        <v>15</v>
      </c>
      <c r="M49" s="3"/>
    </row>
    <row r="50" spans="1:13" x14ac:dyDescent="0.2">
      <c r="A50" s="5">
        <v>2026</v>
      </c>
      <c r="B50" s="5">
        <v>1</v>
      </c>
      <c r="C50" s="6">
        <f t="shared" si="4"/>
        <v>46023</v>
      </c>
      <c r="E50" s="9">
        <v>1106516</v>
      </c>
      <c r="F50" s="7">
        <v>137846</v>
      </c>
      <c r="G50" s="7">
        <v>772</v>
      </c>
      <c r="H50" s="7">
        <v>3138</v>
      </c>
      <c r="I50" s="7">
        <v>8567</v>
      </c>
      <c r="J50" s="7">
        <v>8</v>
      </c>
      <c r="K50" s="7">
        <v>1256847</v>
      </c>
      <c r="L50" s="10">
        <v>15</v>
      </c>
      <c r="M50" s="3"/>
    </row>
    <row r="51" spans="1:13" x14ac:dyDescent="0.2">
      <c r="A51" s="5">
        <v>2026</v>
      </c>
      <c r="B51" s="5">
        <v>2</v>
      </c>
      <c r="C51" s="6">
        <f t="shared" si="4"/>
        <v>46054</v>
      </c>
      <c r="E51" s="9">
        <v>1107302</v>
      </c>
      <c r="F51" s="7">
        <v>138067</v>
      </c>
      <c r="G51" s="7">
        <v>806</v>
      </c>
      <c r="H51" s="7">
        <v>3136</v>
      </c>
      <c r="I51" s="7">
        <v>8579</v>
      </c>
      <c r="J51" s="7">
        <v>8</v>
      </c>
      <c r="K51" s="7">
        <v>1257898</v>
      </c>
      <c r="L51" s="10">
        <v>15</v>
      </c>
      <c r="M51" s="3"/>
    </row>
    <row r="52" spans="1:13" x14ac:dyDescent="0.2">
      <c r="A52" s="5">
        <v>2026</v>
      </c>
      <c r="B52" s="5">
        <v>3</v>
      </c>
      <c r="C52" s="6">
        <f t="shared" si="4"/>
        <v>46082</v>
      </c>
      <c r="E52" s="9">
        <v>1108096</v>
      </c>
      <c r="F52" s="7">
        <v>138199</v>
      </c>
      <c r="G52" s="7">
        <v>840</v>
      </c>
      <c r="H52" s="7">
        <v>3135</v>
      </c>
      <c r="I52" s="7">
        <v>8592</v>
      </c>
      <c r="J52" s="7">
        <v>8</v>
      </c>
      <c r="K52" s="7">
        <v>1258870</v>
      </c>
      <c r="L52" s="10">
        <v>15</v>
      </c>
      <c r="M52" s="3"/>
    </row>
    <row r="53" spans="1:13" x14ac:dyDescent="0.2">
      <c r="A53" s="5">
        <v>2026</v>
      </c>
      <c r="B53" s="5">
        <v>4</v>
      </c>
      <c r="C53" s="6">
        <f t="shared" si="4"/>
        <v>46113</v>
      </c>
      <c r="E53" s="9">
        <v>1108580</v>
      </c>
      <c r="F53" s="7">
        <v>138399</v>
      </c>
      <c r="G53" s="7">
        <v>874</v>
      </c>
      <c r="H53" s="7">
        <v>3133</v>
      </c>
      <c r="I53" s="7">
        <v>8604</v>
      </c>
      <c r="J53" s="7">
        <v>8</v>
      </c>
      <c r="K53" s="7">
        <v>1259598</v>
      </c>
      <c r="L53" s="10">
        <v>15</v>
      </c>
      <c r="M53" s="3"/>
    </row>
    <row r="54" spans="1:13" x14ac:dyDescent="0.2">
      <c r="A54" s="5">
        <v>2026</v>
      </c>
      <c r="B54" s="5">
        <v>5</v>
      </c>
      <c r="C54" s="6">
        <f t="shared" si="4"/>
        <v>46143</v>
      </c>
      <c r="E54" s="9">
        <v>1109228</v>
      </c>
      <c r="F54" s="7">
        <v>138617</v>
      </c>
      <c r="G54" s="7">
        <v>909</v>
      </c>
      <c r="H54" s="7">
        <v>3132</v>
      </c>
      <c r="I54" s="7">
        <v>8617</v>
      </c>
      <c r="J54" s="7">
        <v>8</v>
      </c>
      <c r="K54" s="7">
        <v>1260511</v>
      </c>
      <c r="L54" s="10">
        <v>15</v>
      </c>
      <c r="M54" s="3"/>
    </row>
    <row r="55" spans="1:13" x14ac:dyDescent="0.2">
      <c r="A55" s="5">
        <v>2026</v>
      </c>
      <c r="B55" s="5">
        <v>6</v>
      </c>
      <c r="C55" s="6">
        <f t="shared" si="4"/>
        <v>46174</v>
      </c>
      <c r="E55" s="9">
        <v>1109946</v>
      </c>
      <c r="F55" s="7">
        <v>138787</v>
      </c>
      <c r="G55" s="7">
        <v>943</v>
      </c>
      <c r="H55" s="7">
        <v>3130</v>
      </c>
      <c r="I55" s="7">
        <v>8630</v>
      </c>
      <c r="J55" s="7">
        <v>8</v>
      </c>
      <c r="K55" s="7">
        <v>1261444</v>
      </c>
      <c r="L55" s="10">
        <v>15</v>
      </c>
      <c r="M55" s="3"/>
    </row>
    <row r="56" spans="1:13" x14ac:dyDescent="0.2">
      <c r="A56" s="5">
        <v>2026</v>
      </c>
      <c r="B56" s="5">
        <v>7</v>
      </c>
      <c r="C56" s="6">
        <f t="shared" ref="C56:C85" si="5">DATE(A56,B56,1)</f>
        <v>46204</v>
      </c>
      <c r="E56" s="9">
        <v>1110427</v>
      </c>
      <c r="F56" s="7">
        <v>138963</v>
      </c>
      <c r="G56" s="7">
        <v>977</v>
      </c>
      <c r="H56" s="7">
        <v>3129</v>
      </c>
      <c r="I56" s="7">
        <v>8642</v>
      </c>
      <c r="J56" s="7">
        <v>8</v>
      </c>
      <c r="K56" s="7">
        <v>1262146</v>
      </c>
      <c r="L56" s="10">
        <v>15</v>
      </c>
      <c r="M56" s="3"/>
    </row>
    <row r="57" spans="1:13" x14ac:dyDescent="0.2">
      <c r="A57" s="5">
        <v>2026</v>
      </c>
      <c r="B57" s="5">
        <v>8</v>
      </c>
      <c r="C57" s="6">
        <f t="shared" si="5"/>
        <v>46235</v>
      </c>
      <c r="E57" s="9">
        <v>1111510</v>
      </c>
      <c r="F57" s="7">
        <v>139097</v>
      </c>
      <c r="G57" s="7">
        <v>1011</v>
      </c>
      <c r="H57" s="7">
        <v>3127</v>
      </c>
      <c r="I57" s="7">
        <v>8655</v>
      </c>
      <c r="J57" s="7">
        <v>8</v>
      </c>
      <c r="K57" s="7">
        <v>1263408</v>
      </c>
      <c r="L57" s="10">
        <v>15</v>
      </c>
      <c r="M57" s="3"/>
    </row>
    <row r="58" spans="1:13" x14ac:dyDescent="0.2">
      <c r="A58" s="5">
        <v>2026</v>
      </c>
      <c r="B58" s="5">
        <v>9</v>
      </c>
      <c r="C58" s="6">
        <f t="shared" si="5"/>
        <v>46266</v>
      </c>
      <c r="E58" s="9">
        <v>1112834</v>
      </c>
      <c r="F58" s="7">
        <v>139148</v>
      </c>
      <c r="G58" s="7">
        <v>1045</v>
      </c>
      <c r="H58" s="7">
        <v>3126</v>
      </c>
      <c r="I58" s="7">
        <v>8667</v>
      </c>
      <c r="J58" s="7">
        <v>8</v>
      </c>
      <c r="K58" s="7">
        <v>1264828</v>
      </c>
      <c r="L58" s="10">
        <v>15</v>
      </c>
      <c r="M58" s="3"/>
    </row>
    <row r="59" spans="1:13" x14ac:dyDescent="0.2">
      <c r="A59" s="5">
        <v>2026</v>
      </c>
      <c r="B59" s="5">
        <v>10</v>
      </c>
      <c r="C59" s="6">
        <f t="shared" si="5"/>
        <v>46296</v>
      </c>
      <c r="E59" s="9">
        <v>1114308</v>
      </c>
      <c r="F59" s="7">
        <v>139193</v>
      </c>
      <c r="G59" s="7">
        <v>1079</v>
      </c>
      <c r="H59" s="7">
        <v>3124</v>
      </c>
      <c r="I59" s="7">
        <v>8680</v>
      </c>
      <c r="J59" s="7">
        <v>8</v>
      </c>
      <c r="K59" s="7">
        <v>1266392</v>
      </c>
      <c r="L59" s="10">
        <v>15</v>
      </c>
      <c r="M59" s="3"/>
    </row>
    <row r="60" spans="1:13" x14ac:dyDescent="0.2">
      <c r="A60" s="5">
        <v>2026</v>
      </c>
      <c r="B60" s="5">
        <v>11</v>
      </c>
      <c r="C60" s="6">
        <f t="shared" si="5"/>
        <v>46327</v>
      </c>
      <c r="E60" s="9">
        <v>1115860</v>
      </c>
      <c r="F60" s="7">
        <v>139233</v>
      </c>
      <c r="G60" s="7">
        <v>1114</v>
      </c>
      <c r="H60" s="7">
        <v>3123</v>
      </c>
      <c r="I60" s="7">
        <v>8693</v>
      </c>
      <c r="J60" s="7">
        <v>8</v>
      </c>
      <c r="K60" s="7">
        <v>1268031</v>
      </c>
      <c r="L60" s="10">
        <v>15</v>
      </c>
      <c r="M60" s="3"/>
    </row>
    <row r="61" spans="1:13" x14ac:dyDescent="0.2">
      <c r="A61" s="5">
        <v>2026</v>
      </c>
      <c r="B61" s="5">
        <v>12</v>
      </c>
      <c r="C61" s="6">
        <f t="shared" si="5"/>
        <v>46357</v>
      </c>
      <c r="E61" s="9">
        <v>1117177</v>
      </c>
      <c r="F61" s="7">
        <v>139280</v>
      </c>
      <c r="G61" s="7">
        <v>1148</v>
      </c>
      <c r="H61" s="7">
        <v>3121</v>
      </c>
      <c r="I61" s="7">
        <v>8705</v>
      </c>
      <c r="J61" s="7">
        <v>8</v>
      </c>
      <c r="K61" s="7">
        <v>1269439</v>
      </c>
      <c r="L61" s="10">
        <v>15</v>
      </c>
      <c r="M61" s="3"/>
    </row>
    <row r="62" spans="1:13" x14ac:dyDescent="0.2">
      <c r="A62" s="5">
        <v>2027</v>
      </c>
      <c r="B62" s="5">
        <v>1</v>
      </c>
      <c r="C62" s="6">
        <f t="shared" si="5"/>
        <v>46388</v>
      </c>
      <c r="E62" s="9">
        <v>1118155</v>
      </c>
      <c r="F62" s="7">
        <v>139319</v>
      </c>
      <c r="G62" s="7">
        <v>1190</v>
      </c>
      <c r="H62" s="7">
        <v>3120</v>
      </c>
      <c r="I62" s="7">
        <v>8718</v>
      </c>
      <c r="J62" s="7">
        <v>8</v>
      </c>
      <c r="K62" s="7">
        <v>1270510</v>
      </c>
      <c r="L62" s="10">
        <v>15</v>
      </c>
      <c r="M62" s="3"/>
    </row>
    <row r="63" spans="1:13" x14ac:dyDescent="0.2">
      <c r="A63" s="5">
        <v>2027</v>
      </c>
      <c r="B63" s="5">
        <v>2</v>
      </c>
      <c r="C63" s="6">
        <f t="shared" si="5"/>
        <v>46419</v>
      </c>
      <c r="E63" s="9">
        <v>1118934</v>
      </c>
      <c r="F63" s="7">
        <v>139539</v>
      </c>
      <c r="G63" s="7">
        <v>1233</v>
      </c>
      <c r="H63" s="7">
        <v>3118</v>
      </c>
      <c r="I63" s="7">
        <v>8731</v>
      </c>
      <c r="J63" s="7">
        <v>8</v>
      </c>
      <c r="K63" s="7">
        <v>1271563</v>
      </c>
      <c r="L63" s="10">
        <v>15</v>
      </c>
      <c r="M63" s="3"/>
    </row>
    <row r="64" spans="1:13" x14ac:dyDescent="0.2">
      <c r="A64" s="5">
        <v>2027</v>
      </c>
      <c r="B64" s="5">
        <v>3</v>
      </c>
      <c r="C64" s="6">
        <f t="shared" si="5"/>
        <v>46447</v>
      </c>
      <c r="E64" s="9">
        <v>1119721</v>
      </c>
      <c r="F64" s="7">
        <v>139672</v>
      </c>
      <c r="G64" s="7">
        <v>1275</v>
      </c>
      <c r="H64" s="7">
        <v>3117</v>
      </c>
      <c r="I64" s="7">
        <v>8743</v>
      </c>
      <c r="J64" s="7">
        <v>8</v>
      </c>
      <c r="K64" s="7">
        <v>1272536</v>
      </c>
      <c r="L64" s="10">
        <v>15</v>
      </c>
      <c r="M64" s="3"/>
    </row>
    <row r="65" spans="1:13" x14ac:dyDescent="0.2">
      <c r="A65" s="5">
        <v>2027</v>
      </c>
      <c r="B65" s="5">
        <v>4</v>
      </c>
      <c r="C65" s="6">
        <f t="shared" si="5"/>
        <v>46478</v>
      </c>
      <c r="E65" s="9">
        <v>1120197</v>
      </c>
      <c r="F65" s="7">
        <v>139872</v>
      </c>
      <c r="G65" s="7">
        <v>1318</v>
      </c>
      <c r="H65" s="7">
        <v>3115</v>
      </c>
      <c r="I65" s="7">
        <v>8756</v>
      </c>
      <c r="J65" s="7">
        <v>8</v>
      </c>
      <c r="K65" s="7">
        <v>1273266</v>
      </c>
      <c r="L65" s="10">
        <v>15</v>
      </c>
      <c r="M65" s="3"/>
    </row>
    <row r="66" spans="1:13" x14ac:dyDescent="0.2">
      <c r="A66" s="5">
        <v>2027</v>
      </c>
      <c r="B66" s="5">
        <v>5</v>
      </c>
      <c r="C66" s="6">
        <f t="shared" si="5"/>
        <v>46508</v>
      </c>
      <c r="E66" s="9">
        <v>1120840</v>
      </c>
      <c r="F66" s="7">
        <v>140092</v>
      </c>
      <c r="G66" s="7">
        <v>1360</v>
      </c>
      <c r="H66" s="7">
        <v>3114</v>
      </c>
      <c r="I66" s="7">
        <v>8769</v>
      </c>
      <c r="J66" s="7">
        <v>8</v>
      </c>
      <c r="K66" s="7">
        <v>1274183</v>
      </c>
      <c r="L66" s="10">
        <v>15</v>
      </c>
      <c r="M66" s="3"/>
    </row>
    <row r="67" spans="1:13" x14ac:dyDescent="0.2">
      <c r="A67" s="5">
        <v>2027</v>
      </c>
      <c r="B67" s="5">
        <v>6</v>
      </c>
      <c r="C67" s="6">
        <f t="shared" si="5"/>
        <v>46539</v>
      </c>
      <c r="E67" s="9">
        <v>1121552</v>
      </c>
      <c r="F67" s="7">
        <v>140261</v>
      </c>
      <c r="G67" s="7">
        <v>1403</v>
      </c>
      <c r="H67" s="7">
        <v>3113</v>
      </c>
      <c r="I67" s="7">
        <v>8782</v>
      </c>
      <c r="J67" s="7">
        <v>8</v>
      </c>
      <c r="K67" s="7">
        <v>1275119</v>
      </c>
      <c r="L67" s="10">
        <v>15</v>
      </c>
      <c r="M67" s="3"/>
    </row>
    <row r="68" spans="1:13" x14ac:dyDescent="0.2">
      <c r="A68" s="5">
        <v>2027</v>
      </c>
      <c r="B68" s="5">
        <v>7</v>
      </c>
      <c r="C68" s="6">
        <f t="shared" si="5"/>
        <v>46569</v>
      </c>
      <c r="E68" s="9">
        <v>1122029</v>
      </c>
      <c r="F68" s="7">
        <v>140438</v>
      </c>
      <c r="G68" s="7">
        <v>1445</v>
      </c>
      <c r="H68" s="7">
        <v>3111</v>
      </c>
      <c r="I68" s="7">
        <v>8794</v>
      </c>
      <c r="J68" s="7">
        <v>8</v>
      </c>
      <c r="K68" s="7">
        <v>1275825</v>
      </c>
      <c r="L68" s="10">
        <v>15</v>
      </c>
      <c r="M68" s="3"/>
    </row>
    <row r="69" spans="1:13" x14ac:dyDescent="0.2">
      <c r="A69" s="5">
        <v>2027</v>
      </c>
      <c r="B69" s="5">
        <v>8</v>
      </c>
      <c r="C69" s="6">
        <f t="shared" si="5"/>
        <v>46600</v>
      </c>
      <c r="E69" s="9">
        <v>1123108</v>
      </c>
      <c r="F69" s="7">
        <v>140572</v>
      </c>
      <c r="G69" s="7">
        <v>1488</v>
      </c>
      <c r="H69" s="7">
        <v>3110</v>
      </c>
      <c r="I69" s="7">
        <v>8807</v>
      </c>
      <c r="J69" s="7">
        <v>8</v>
      </c>
      <c r="K69" s="7">
        <v>1277093</v>
      </c>
      <c r="L69" s="10">
        <v>15</v>
      </c>
      <c r="M69" s="3"/>
    </row>
    <row r="70" spans="1:13" x14ac:dyDescent="0.2">
      <c r="A70" s="5">
        <v>2027</v>
      </c>
      <c r="B70" s="5">
        <v>9</v>
      </c>
      <c r="C70" s="6">
        <f t="shared" si="5"/>
        <v>46631</v>
      </c>
      <c r="E70" s="9">
        <v>1124428</v>
      </c>
      <c r="F70" s="7">
        <v>140624</v>
      </c>
      <c r="G70" s="7">
        <v>1530</v>
      </c>
      <c r="H70" s="7">
        <v>3108</v>
      </c>
      <c r="I70" s="7">
        <v>8820</v>
      </c>
      <c r="J70" s="7">
        <v>8</v>
      </c>
      <c r="K70" s="7">
        <v>1278518</v>
      </c>
      <c r="L70" s="10">
        <v>15</v>
      </c>
      <c r="M70" s="3"/>
    </row>
    <row r="71" spans="1:13" x14ac:dyDescent="0.2">
      <c r="A71" s="5">
        <v>2027</v>
      </c>
      <c r="B71" s="5">
        <v>10</v>
      </c>
      <c r="C71" s="6">
        <f t="shared" si="5"/>
        <v>46661</v>
      </c>
      <c r="E71" s="9">
        <v>1125899</v>
      </c>
      <c r="F71" s="7">
        <v>140668</v>
      </c>
      <c r="G71" s="7">
        <v>1573</v>
      </c>
      <c r="H71" s="7">
        <v>3107</v>
      </c>
      <c r="I71" s="7">
        <v>8832</v>
      </c>
      <c r="J71" s="7">
        <v>8</v>
      </c>
      <c r="K71" s="7">
        <v>1280087</v>
      </c>
      <c r="L71" s="10">
        <v>15</v>
      </c>
      <c r="M71" s="3"/>
    </row>
    <row r="72" spans="1:13" x14ac:dyDescent="0.2">
      <c r="A72" s="5">
        <v>2027</v>
      </c>
      <c r="B72" s="5">
        <v>11</v>
      </c>
      <c r="C72" s="6">
        <f t="shared" si="5"/>
        <v>46692</v>
      </c>
      <c r="E72" s="9">
        <v>1127447</v>
      </c>
      <c r="F72" s="7">
        <v>140711</v>
      </c>
      <c r="G72" s="7">
        <v>1615</v>
      </c>
      <c r="H72" s="7">
        <v>3105</v>
      </c>
      <c r="I72" s="7">
        <v>8845</v>
      </c>
      <c r="J72" s="7">
        <v>8</v>
      </c>
      <c r="K72" s="7">
        <v>1281731</v>
      </c>
      <c r="L72" s="10">
        <v>15</v>
      </c>
      <c r="M72" s="3"/>
    </row>
    <row r="73" spans="1:13" x14ac:dyDescent="0.2">
      <c r="A73" s="5">
        <v>2027</v>
      </c>
      <c r="B73" s="5">
        <v>12</v>
      </c>
      <c r="C73" s="6">
        <f t="shared" si="5"/>
        <v>46722</v>
      </c>
      <c r="E73" s="9">
        <v>1128763</v>
      </c>
      <c r="F73" s="7">
        <v>140758</v>
      </c>
      <c r="G73" s="7">
        <v>1658</v>
      </c>
      <c r="H73" s="7">
        <v>3104</v>
      </c>
      <c r="I73" s="7">
        <v>8858</v>
      </c>
      <c r="J73" s="7">
        <v>8</v>
      </c>
      <c r="K73" s="7">
        <v>1283149</v>
      </c>
      <c r="L73" s="10">
        <v>15</v>
      </c>
      <c r="M73" s="3"/>
    </row>
    <row r="74" spans="1:13" x14ac:dyDescent="0.2">
      <c r="A74" s="5">
        <v>2028</v>
      </c>
      <c r="B74" s="5">
        <v>1</v>
      </c>
      <c r="C74" s="6">
        <f t="shared" si="5"/>
        <v>46753</v>
      </c>
      <c r="E74" s="9">
        <v>1129739</v>
      </c>
      <c r="F74" s="7">
        <v>140797</v>
      </c>
      <c r="G74" s="7">
        <v>1710</v>
      </c>
      <c r="H74" s="7">
        <v>3102</v>
      </c>
      <c r="I74" s="7">
        <v>8871</v>
      </c>
      <c r="J74" s="7">
        <v>8</v>
      </c>
      <c r="K74" s="7">
        <v>1284227</v>
      </c>
      <c r="L74" s="10">
        <v>15</v>
      </c>
      <c r="M74" s="3"/>
    </row>
    <row r="75" spans="1:13" x14ac:dyDescent="0.2">
      <c r="A75" s="5">
        <v>2028</v>
      </c>
      <c r="B75" s="5">
        <v>2</v>
      </c>
      <c r="C75" s="6">
        <f t="shared" si="5"/>
        <v>46784</v>
      </c>
      <c r="E75" s="9">
        <v>1130516</v>
      </c>
      <c r="F75" s="7">
        <v>141020</v>
      </c>
      <c r="G75" s="7">
        <v>1762</v>
      </c>
      <c r="H75" s="7">
        <v>3101</v>
      </c>
      <c r="I75" s="7">
        <v>8883</v>
      </c>
      <c r="J75" s="7">
        <v>8</v>
      </c>
      <c r="K75" s="7">
        <v>1285290</v>
      </c>
      <c r="L75" s="10">
        <v>15</v>
      </c>
      <c r="M75" s="3"/>
    </row>
    <row r="76" spans="1:13" x14ac:dyDescent="0.2">
      <c r="A76" s="5">
        <v>2028</v>
      </c>
      <c r="B76" s="5">
        <v>3</v>
      </c>
      <c r="C76" s="6">
        <f t="shared" si="5"/>
        <v>46813</v>
      </c>
      <c r="E76" s="9">
        <v>1131302</v>
      </c>
      <c r="F76" s="7">
        <v>141153</v>
      </c>
      <c r="G76" s="7">
        <v>1814</v>
      </c>
      <c r="H76" s="7">
        <v>3099</v>
      </c>
      <c r="I76" s="7">
        <v>8896</v>
      </c>
      <c r="J76" s="7">
        <v>8</v>
      </c>
      <c r="K76" s="7">
        <v>1286272</v>
      </c>
      <c r="L76" s="10">
        <v>15</v>
      </c>
      <c r="M76" s="3"/>
    </row>
    <row r="77" spans="1:13" x14ac:dyDescent="0.2">
      <c r="A77" s="5">
        <v>2028</v>
      </c>
      <c r="B77" s="5">
        <v>4</v>
      </c>
      <c r="C77" s="6">
        <f t="shared" si="5"/>
        <v>46844</v>
      </c>
      <c r="E77" s="9">
        <v>1131778</v>
      </c>
      <c r="F77" s="7">
        <v>141356</v>
      </c>
      <c r="G77" s="7">
        <v>1866</v>
      </c>
      <c r="H77" s="7">
        <v>3098</v>
      </c>
      <c r="I77" s="7">
        <v>8909</v>
      </c>
      <c r="J77" s="7">
        <v>8</v>
      </c>
      <c r="K77" s="7">
        <v>1287015</v>
      </c>
      <c r="L77" s="10">
        <v>15</v>
      </c>
      <c r="M77" s="3"/>
    </row>
    <row r="78" spans="1:13" x14ac:dyDescent="0.2">
      <c r="A78" s="5">
        <v>2028</v>
      </c>
      <c r="B78" s="5">
        <v>5</v>
      </c>
      <c r="C78" s="6">
        <f t="shared" si="5"/>
        <v>46874</v>
      </c>
      <c r="E78" s="9">
        <v>1132420</v>
      </c>
      <c r="F78" s="7">
        <v>141576</v>
      </c>
      <c r="G78" s="7">
        <v>1918</v>
      </c>
      <c r="H78" s="7">
        <v>3097</v>
      </c>
      <c r="I78" s="7">
        <v>8922</v>
      </c>
      <c r="J78" s="7">
        <v>8</v>
      </c>
      <c r="K78" s="7">
        <v>1287941</v>
      </c>
      <c r="L78" s="10">
        <v>15</v>
      </c>
      <c r="M78" s="3"/>
    </row>
    <row r="79" spans="1:13" x14ac:dyDescent="0.2">
      <c r="A79" s="5">
        <v>2028</v>
      </c>
      <c r="B79" s="5">
        <v>6</v>
      </c>
      <c r="C79" s="6">
        <f t="shared" si="5"/>
        <v>46905</v>
      </c>
      <c r="E79" s="9">
        <v>1133133</v>
      </c>
      <c r="F79" s="7">
        <v>141746</v>
      </c>
      <c r="G79" s="7">
        <v>1970</v>
      </c>
      <c r="H79" s="7">
        <v>3095</v>
      </c>
      <c r="I79" s="7">
        <v>8934</v>
      </c>
      <c r="J79" s="7">
        <v>8</v>
      </c>
      <c r="K79" s="7">
        <v>1288886</v>
      </c>
      <c r="L79" s="10">
        <v>15</v>
      </c>
      <c r="M79" s="3"/>
    </row>
    <row r="80" spans="1:13" x14ac:dyDescent="0.2">
      <c r="A80" s="5">
        <v>2028</v>
      </c>
      <c r="B80" s="5">
        <v>7</v>
      </c>
      <c r="C80" s="6">
        <f t="shared" si="5"/>
        <v>46935</v>
      </c>
      <c r="E80" s="9">
        <v>1133610</v>
      </c>
      <c r="F80" s="7">
        <v>141923</v>
      </c>
      <c r="G80" s="7">
        <v>2022</v>
      </c>
      <c r="H80" s="7">
        <v>3094</v>
      </c>
      <c r="I80" s="7">
        <v>8947</v>
      </c>
      <c r="J80" s="7">
        <v>8</v>
      </c>
      <c r="K80" s="7">
        <v>1289604</v>
      </c>
      <c r="L80" s="10">
        <v>15</v>
      </c>
      <c r="M80" s="3"/>
    </row>
    <row r="81" spans="1:13" x14ac:dyDescent="0.2">
      <c r="A81" s="5">
        <v>2028</v>
      </c>
      <c r="B81" s="5">
        <v>8</v>
      </c>
      <c r="C81" s="6">
        <f t="shared" si="5"/>
        <v>46966</v>
      </c>
      <c r="E81" s="9">
        <v>1134689</v>
      </c>
      <c r="F81" s="7">
        <v>142059</v>
      </c>
      <c r="G81" s="7">
        <v>2074</v>
      </c>
      <c r="H81" s="7">
        <v>3092</v>
      </c>
      <c r="I81" s="7">
        <v>8960</v>
      </c>
      <c r="J81" s="7">
        <v>8</v>
      </c>
      <c r="K81" s="7">
        <v>1290882</v>
      </c>
      <c r="L81" s="10">
        <v>15</v>
      </c>
      <c r="M81" s="3"/>
    </row>
    <row r="82" spans="1:13" x14ac:dyDescent="0.2">
      <c r="A82" s="5">
        <v>2028</v>
      </c>
      <c r="B82" s="5">
        <v>9</v>
      </c>
      <c r="C82" s="6">
        <f t="shared" si="5"/>
        <v>46997</v>
      </c>
      <c r="E82" s="9">
        <v>1136011</v>
      </c>
      <c r="F82" s="7">
        <v>142111</v>
      </c>
      <c r="G82" s="7">
        <v>2126</v>
      </c>
      <c r="H82" s="7">
        <v>3091</v>
      </c>
      <c r="I82" s="7">
        <v>8973</v>
      </c>
      <c r="J82" s="7">
        <v>8</v>
      </c>
      <c r="K82" s="7">
        <v>1292320</v>
      </c>
      <c r="L82" s="10">
        <v>15</v>
      </c>
      <c r="M82" s="3"/>
    </row>
    <row r="83" spans="1:13" x14ac:dyDescent="0.2">
      <c r="A83" s="5">
        <v>2028</v>
      </c>
      <c r="B83" s="5">
        <v>10</v>
      </c>
      <c r="C83" s="6">
        <f t="shared" si="5"/>
        <v>47027</v>
      </c>
      <c r="E83" s="9">
        <v>1137483</v>
      </c>
      <c r="F83" s="7">
        <v>142156</v>
      </c>
      <c r="G83" s="7">
        <v>2178</v>
      </c>
      <c r="H83" s="7">
        <v>3089</v>
      </c>
      <c r="I83" s="7">
        <v>8985</v>
      </c>
      <c r="J83" s="7">
        <v>8</v>
      </c>
      <c r="K83" s="7">
        <v>1293899</v>
      </c>
      <c r="L83" s="10">
        <v>15</v>
      </c>
      <c r="M83" s="3"/>
    </row>
    <row r="84" spans="1:13" x14ac:dyDescent="0.2">
      <c r="A84" s="5">
        <v>2028</v>
      </c>
      <c r="B84" s="5">
        <v>11</v>
      </c>
      <c r="C84" s="6">
        <f t="shared" si="5"/>
        <v>47058</v>
      </c>
      <c r="E84" s="9">
        <v>1139033</v>
      </c>
      <c r="F84" s="7">
        <v>142199</v>
      </c>
      <c r="G84" s="7">
        <v>2229</v>
      </c>
      <c r="H84" s="7">
        <v>3088</v>
      </c>
      <c r="I84" s="7">
        <v>8998</v>
      </c>
      <c r="J84" s="7">
        <v>8</v>
      </c>
      <c r="K84" s="7">
        <v>1295555</v>
      </c>
      <c r="L84" s="10">
        <v>15</v>
      </c>
      <c r="M84" s="3"/>
    </row>
    <row r="85" spans="1:13" ht="13.5" thickBot="1" x14ac:dyDescent="0.25">
      <c r="A85" s="5">
        <v>2028</v>
      </c>
      <c r="B85" s="5">
        <v>12</v>
      </c>
      <c r="C85" s="6">
        <f t="shared" si="5"/>
        <v>47088</v>
      </c>
      <c r="E85" s="21">
        <v>1140350</v>
      </c>
      <c r="F85" s="24">
        <v>142247</v>
      </c>
      <c r="G85" s="24">
        <v>2281</v>
      </c>
      <c r="H85" s="24">
        <v>3087</v>
      </c>
      <c r="I85" s="24">
        <v>9011</v>
      </c>
      <c r="J85" s="24">
        <v>8</v>
      </c>
      <c r="K85" s="24">
        <v>1296984</v>
      </c>
      <c r="L85" s="22">
        <v>15</v>
      </c>
      <c r="M85" s="3"/>
    </row>
    <row r="86" spans="1:13" x14ac:dyDescent="0.2">
      <c r="A86" s="5"/>
      <c r="B86" s="5"/>
    </row>
  </sheetData>
  <mergeCells count="2">
    <mergeCell ref="E4:L4"/>
    <mergeCell ref="B8: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U85"/>
  <sheetViews>
    <sheetView workbookViewId="0">
      <selection activeCell="T24" sqref="T24"/>
    </sheetView>
  </sheetViews>
  <sheetFormatPr defaultRowHeight="12.75" outlineLevelCol="1" x14ac:dyDescent="0.2"/>
  <cols>
    <col min="1" max="2" width="9.140625" style="3"/>
    <col min="3" max="3" width="10.28515625" style="3" hidden="1" customWidth="1" outlineLevel="1"/>
    <col min="4" max="4" width="2.7109375" style="3" customWidth="1" collapsed="1"/>
    <col min="5" max="6" width="12.42578125" style="3" bestFit="1" customWidth="1"/>
    <col min="7" max="7" width="11" style="3" bestFit="1" customWidth="1"/>
    <col min="8" max="8" width="10.5703125" style="3" bestFit="1" customWidth="1"/>
    <col min="9" max="9" width="10" style="3" bestFit="1" customWidth="1"/>
    <col min="10" max="10" width="14.7109375" style="3" bestFit="1" customWidth="1"/>
    <col min="11" max="11" width="13.28515625" style="3" bestFit="1" customWidth="1"/>
    <col min="12" max="12" width="15.28515625" style="3" customWidth="1"/>
    <col min="13" max="13" width="12.7109375" style="3" bestFit="1" customWidth="1"/>
    <col min="14" max="14" width="18.5703125" style="3" customWidth="1"/>
    <col min="15" max="15" width="14.28515625" style="3" customWidth="1"/>
  </cols>
  <sheetData>
    <row r="1" spans="1:17" ht="31.5" x14ac:dyDescent="0.5">
      <c r="A1" s="2" t="s">
        <v>88</v>
      </c>
    </row>
    <row r="2" spans="1:17" ht="21" x14ac:dyDescent="0.35">
      <c r="A2" s="4" t="s">
        <v>95</v>
      </c>
    </row>
    <row r="3" spans="1:17" ht="13.5" thickBot="1" x14ac:dyDescent="0.25">
      <c r="A3" s="3" t="s">
        <v>80</v>
      </c>
    </row>
    <row r="4" spans="1:17" ht="12" customHeight="1" x14ac:dyDescent="0.2">
      <c r="E4" s="60" t="s">
        <v>78</v>
      </c>
      <c r="F4" s="61"/>
      <c r="G4" s="61"/>
      <c r="H4" s="61"/>
      <c r="I4" s="61"/>
      <c r="J4" s="61"/>
      <c r="K4" s="61"/>
      <c r="L4" s="61"/>
      <c r="M4" s="61"/>
      <c r="N4" s="61"/>
      <c r="O4" s="62"/>
    </row>
    <row r="5" spans="1:17" x14ac:dyDescent="0.2">
      <c r="A5" s="5" t="s">
        <v>0</v>
      </c>
      <c r="B5" s="5" t="s">
        <v>1</v>
      </c>
      <c r="C5" s="5" t="s">
        <v>2</v>
      </c>
      <c r="E5" s="11" t="s">
        <v>3</v>
      </c>
      <c r="F5" s="12" t="s">
        <v>4</v>
      </c>
      <c r="G5" s="12" t="s">
        <v>5</v>
      </c>
      <c r="H5" s="12" t="s">
        <v>6</v>
      </c>
      <c r="I5" s="12" t="s">
        <v>7</v>
      </c>
      <c r="J5" s="12" t="s">
        <v>10</v>
      </c>
      <c r="K5" s="12" t="s">
        <v>11</v>
      </c>
      <c r="L5" s="12" t="s">
        <v>90</v>
      </c>
      <c r="M5" s="12" t="s">
        <v>12</v>
      </c>
      <c r="N5" s="12" t="s">
        <v>13</v>
      </c>
      <c r="O5" s="13" t="s">
        <v>91</v>
      </c>
    </row>
    <row r="6" spans="1:17" ht="3" customHeight="1" x14ac:dyDescent="0.2">
      <c r="E6" s="14"/>
      <c r="F6" s="8"/>
      <c r="G6" s="8"/>
      <c r="H6" s="8"/>
      <c r="I6" s="8"/>
      <c r="J6" s="8"/>
      <c r="K6" s="8"/>
      <c r="L6" s="8"/>
      <c r="M6" s="8"/>
      <c r="N6" s="8"/>
      <c r="O6" s="15"/>
    </row>
    <row r="7" spans="1:17" ht="12.75" customHeight="1" x14ac:dyDescent="0.2">
      <c r="A7" s="5">
        <v>2023</v>
      </c>
      <c r="E7" s="9">
        <f>SUMIF($A$14:$A$85,$A7,E$14:E$85)</f>
        <v>11246057</v>
      </c>
      <c r="F7" s="7">
        <f t="shared" ref="F7:O8" si="0">SUMIF($A$14:$A$85,$A7,F$14:F$85)</f>
        <v>8664638</v>
      </c>
      <c r="G7" s="7">
        <f t="shared" si="0"/>
        <v>1104221</v>
      </c>
      <c r="H7" s="7">
        <f t="shared" si="0"/>
        <v>69032</v>
      </c>
      <c r="I7" s="7">
        <f t="shared" si="0"/>
        <v>6689</v>
      </c>
      <c r="J7" s="7">
        <f t="shared" si="0"/>
        <v>21090637</v>
      </c>
      <c r="K7" s="7">
        <f t="shared" si="0"/>
        <v>1868908</v>
      </c>
      <c r="L7" s="7">
        <f t="shared" si="0"/>
        <v>22959545</v>
      </c>
      <c r="M7" s="7">
        <f t="shared" si="0"/>
        <v>23700</v>
      </c>
      <c r="N7" s="7">
        <f t="shared" si="0"/>
        <v>2101</v>
      </c>
      <c r="O7" s="10">
        <f t="shared" si="0"/>
        <v>22985346</v>
      </c>
    </row>
    <row r="8" spans="1:17" x14ac:dyDescent="0.2">
      <c r="A8" s="5">
        <v>2024</v>
      </c>
      <c r="B8" s="5"/>
      <c r="C8" s="6"/>
      <c r="E8" s="9">
        <f>SUMIF($A$14:$A$85,$A8,E$14:E$85)</f>
        <v>11233736</v>
      </c>
      <c r="F8" s="7">
        <f t="shared" si="0"/>
        <v>8804282</v>
      </c>
      <c r="G8" s="7">
        <f t="shared" si="0"/>
        <v>1071303</v>
      </c>
      <c r="H8" s="7">
        <f t="shared" si="0"/>
        <v>70776</v>
      </c>
      <c r="I8" s="7">
        <f t="shared" si="0"/>
        <v>6783</v>
      </c>
      <c r="J8" s="7">
        <f t="shared" si="0"/>
        <v>21186880</v>
      </c>
      <c r="K8" s="7">
        <f t="shared" si="0"/>
        <v>1877433</v>
      </c>
      <c r="L8" s="7">
        <f t="shared" si="0"/>
        <v>23064313</v>
      </c>
      <c r="M8" s="7">
        <f t="shared" si="0"/>
        <v>23700</v>
      </c>
      <c r="N8" s="7">
        <f t="shared" si="0"/>
        <v>2101</v>
      </c>
      <c r="O8" s="10">
        <f t="shared" si="0"/>
        <v>23090114</v>
      </c>
      <c r="P8" s="26"/>
    </row>
    <row r="9" spans="1:17" x14ac:dyDescent="0.2">
      <c r="A9" s="5">
        <v>2025</v>
      </c>
      <c r="B9" s="5"/>
      <c r="C9" s="6"/>
      <c r="E9" s="9">
        <f t="shared" ref="E9:O12" si="1">SUMIF($A$14:$A$85,$A9,E$14:E$85)</f>
        <v>11280705</v>
      </c>
      <c r="F9" s="7">
        <f t="shared" si="1"/>
        <v>8871582</v>
      </c>
      <c r="G9" s="7">
        <f t="shared" si="1"/>
        <v>1052868</v>
      </c>
      <c r="H9" s="7">
        <f t="shared" si="1"/>
        <v>69925</v>
      </c>
      <c r="I9" s="7">
        <f t="shared" si="1"/>
        <v>6714</v>
      </c>
      <c r="J9" s="7">
        <f t="shared" si="1"/>
        <v>21281794</v>
      </c>
      <c r="K9" s="7">
        <f t="shared" si="1"/>
        <v>1885845</v>
      </c>
      <c r="L9" s="7">
        <f t="shared" si="1"/>
        <v>23167639</v>
      </c>
      <c r="M9" s="7">
        <f t="shared" si="1"/>
        <v>23784</v>
      </c>
      <c r="N9" s="7">
        <f t="shared" si="1"/>
        <v>2108</v>
      </c>
      <c r="O9" s="10">
        <f t="shared" si="1"/>
        <v>23193531</v>
      </c>
      <c r="P9" s="26"/>
    </row>
    <row r="10" spans="1:17" x14ac:dyDescent="0.2">
      <c r="A10" s="5">
        <v>2026</v>
      </c>
      <c r="B10" s="5"/>
      <c r="C10" s="6"/>
      <c r="E10" s="9">
        <f t="shared" si="1"/>
        <v>11450148</v>
      </c>
      <c r="F10" s="7">
        <f t="shared" si="1"/>
        <v>8945920</v>
      </c>
      <c r="G10" s="7">
        <f t="shared" si="1"/>
        <v>1029916</v>
      </c>
      <c r="H10" s="7">
        <f t="shared" si="1"/>
        <v>69064</v>
      </c>
      <c r="I10" s="7">
        <f t="shared" si="1"/>
        <v>6708</v>
      </c>
      <c r="J10" s="7">
        <f t="shared" si="1"/>
        <v>21501756</v>
      </c>
      <c r="K10" s="7">
        <f t="shared" si="1"/>
        <v>1905337</v>
      </c>
      <c r="L10" s="7">
        <f t="shared" si="1"/>
        <v>23407093</v>
      </c>
      <c r="M10" s="7">
        <f t="shared" si="1"/>
        <v>23700</v>
      </c>
      <c r="N10" s="7">
        <f t="shared" si="1"/>
        <v>2101</v>
      </c>
      <c r="O10" s="10">
        <f t="shared" si="1"/>
        <v>23432894</v>
      </c>
      <c r="P10" s="26"/>
    </row>
    <row r="11" spans="1:17" x14ac:dyDescent="0.2">
      <c r="A11" s="5">
        <v>2027</v>
      </c>
      <c r="B11" s="5"/>
      <c r="C11" s="6"/>
      <c r="E11" s="9">
        <f t="shared" si="1"/>
        <v>11598586</v>
      </c>
      <c r="F11" s="7">
        <f t="shared" si="1"/>
        <v>9014083</v>
      </c>
      <c r="G11" s="7">
        <f t="shared" si="1"/>
        <v>1010742</v>
      </c>
      <c r="H11" s="7">
        <f t="shared" si="1"/>
        <v>68217</v>
      </c>
      <c r="I11" s="7">
        <f t="shared" si="1"/>
        <v>6678</v>
      </c>
      <c r="J11" s="7">
        <f t="shared" si="1"/>
        <v>21698306</v>
      </c>
      <c r="K11" s="7">
        <f t="shared" si="1"/>
        <v>1922753</v>
      </c>
      <c r="L11" s="7">
        <f t="shared" si="1"/>
        <v>23621059</v>
      </c>
      <c r="M11" s="7">
        <f t="shared" si="1"/>
        <v>23700</v>
      </c>
      <c r="N11" s="7">
        <f t="shared" si="1"/>
        <v>2101</v>
      </c>
      <c r="O11" s="10">
        <f t="shared" si="1"/>
        <v>23646860</v>
      </c>
      <c r="P11" s="26"/>
    </row>
    <row r="12" spans="1:17" ht="13.5" thickBot="1" x14ac:dyDescent="0.25">
      <c r="A12" s="5">
        <v>2028</v>
      </c>
      <c r="B12" s="5"/>
      <c r="C12" s="6"/>
      <c r="E12" s="21">
        <f t="shared" si="1"/>
        <v>11824536</v>
      </c>
      <c r="F12" s="24">
        <f t="shared" si="1"/>
        <v>9158437</v>
      </c>
      <c r="G12" s="24">
        <f t="shared" si="1"/>
        <v>994955</v>
      </c>
      <c r="H12" s="24">
        <f t="shared" si="1"/>
        <v>67372</v>
      </c>
      <c r="I12" s="24">
        <f t="shared" si="1"/>
        <v>6683</v>
      </c>
      <c r="J12" s="24">
        <f t="shared" si="1"/>
        <v>22051983</v>
      </c>
      <c r="K12" s="24">
        <f t="shared" si="1"/>
        <v>1954095</v>
      </c>
      <c r="L12" s="24">
        <f t="shared" si="1"/>
        <v>24006078</v>
      </c>
      <c r="M12" s="24">
        <f t="shared" si="1"/>
        <v>23700</v>
      </c>
      <c r="N12" s="24">
        <f t="shared" si="1"/>
        <v>2101</v>
      </c>
      <c r="O12" s="22">
        <f t="shared" si="1"/>
        <v>24031879</v>
      </c>
      <c r="P12" s="26"/>
      <c r="Q12" s="26"/>
    </row>
    <row r="13" spans="1:17" ht="3" customHeight="1" thickBot="1" x14ac:dyDescent="0.25"/>
    <row r="14" spans="1:17" ht="12.75" customHeight="1" x14ac:dyDescent="0.2">
      <c r="A14" s="5">
        <v>2023</v>
      </c>
      <c r="B14" s="5">
        <v>1</v>
      </c>
      <c r="C14" s="6">
        <f t="shared" ref="C14:C25" si="2">DATE(A14,B14,1)</f>
        <v>44927</v>
      </c>
      <c r="E14" s="19">
        <v>1233459</v>
      </c>
      <c r="F14" s="23">
        <v>770806</v>
      </c>
      <c r="G14" s="23">
        <v>90339</v>
      </c>
      <c r="H14" s="23">
        <v>6250</v>
      </c>
      <c r="I14" s="23">
        <v>1129</v>
      </c>
      <c r="J14" s="23">
        <f>SUM(E14:I14)</f>
        <v>2101983</v>
      </c>
      <c r="K14" s="23">
        <f>L14-J14</f>
        <v>186263</v>
      </c>
      <c r="L14" s="23">
        <f>ROUND(J14/(1-0.0814), 0)</f>
        <v>2288246</v>
      </c>
      <c r="M14" s="23">
        <v>2243</v>
      </c>
      <c r="N14" s="23">
        <f>ROUND(M14/(1-0.0814)-M14, 0)</f>
        <v>199</v>
      </c>
      <c r="O14" s="20">
        <f t="shared" ref="O14:O25" si="3">SUM(L14:N14)</f>
        <v>2290688</v>
      </c>
    </row>
    <row r="15" spans="1:17" ht="12.75" customHeight="1" x14ac:dyDescent="0.2">
      <c r="A15" s="5">
        <v>2023</v>
      </c>
      <c r="B15" s="5">
        <v>2</v>
      </c>
      <c r="C15" s="6">
        <f t="shared" si="2"/>
        <v>44958</v>
      </c>
      <c r="E15" s="9">
        <v>1057842</v>
      </c>
      <c r="F15" s="7">
        <v>699446</v>
      </c>
      <c r="G15" s="7">
        <v>89474</v>
      </c>
      <c r="H15" s="7">
        <v>5047</v>
      </c>
      <c r="I15" s="7">
        <v>563</v>
      </c>
      <c r="J15" s="7">
        <f t="shared" ref="J15:J25" si="4">SUM(E15:I15)</f>
        <v>1852372</v>
      </c>
      <c r="K15" s="7">
        <f t="shared" ref="K15:K25" si="5">L15-J15</f>
        <v>164144</v>
      </c>
      <c r="L15" s="7">
        <f t="shared" ref="L15:L25" si="6">ROUND(J15/(1-0.0814), 0)</f>
        <v>2016516</v>
      </c>
      <c r="M15" s="7">
        <v>2355</v>
      </c>
      <c r="N15" s="7">
        <f t="shared" ref="N15:N25" si="7">ROUND(M15/(1-0.0814)-M15, 0)</f>
        <v>209</v>
      </c>
      <c r="O15" s="10">
        <f t="shared" si="3"/>
        <v>2019080</v>
      </c>
    </row>
    <row r="16" spans="1:17" ht="12.75" customHeight="1" x14ac:dyDescent="0.2">
      <c r="A16" s="5">
        <v>2023</v>
      </c>
      <c r="B16" s="5">
        <v>3</v>
      </c>
      <c r="C16" s="6">
        <f t="shared" si="2"/>
        <v>44986</v>
      </c>
      <c r="E16" s="9">
        <v>1051683</v>
      </c>
      <c r="F16" s="7">
        <v>739613</v>
      </c>
      <c r="G16" s="7">
        <v>97538</v>
      </c>
      <c r="H16" s="7">
        <v>5296</v>
      </c>
      <c r="I16" s="7">
        <v>713</v>
      </c>
      <c r="J16" s="7">
        <f t="shared" si="4"/>
        <v>1894843</v>
      </c>
      <c r="K16" s="7">
        <f t="shared" si="5"/>
        <v>167908</v>
      </c>
      <c r="L16" s="7">
        <f t="shared" si="6"/>
        <v>2062751</v>
      </c>
      <c r="M16" s="7">
        <v>2263</v>
      </c>
      <c r="N16" s="7">
        <f t="shared" si="7"/>
        <v>201</v>
      </c>
      <c r="O16" s="10">
        <f t="shared" si="3"/>
        <v>2065215</v>
      </c>
    </row>
    <row r="17" spans="1:21" ht="12.75" customHeight="1" x14ac:dyDescent="0.2">
      <c r="A17" s="5">
        <v>2023</v>
      </c>
      <c r="B17" s="5">
        <v>4</v>
      </c>
      <c r="C17" s="6">
        <f t="shared" si="2"/>
        <v>45017</v>
      </c>
      <c r="E17" s="9">
        <v>908845</v>
      </c>
      <c r="F17" s="7">
        <v>705591</v>
      </c>
      <c r="G17" s="7">
        <v>91299</v>
      </c>
      <c r="H17" s="7">
        <v>5377</v>
      </c>
      <c r="I17" s="7">
        <v>657</v>
      </c>
      <c r="J17" s="7">
        <f t="shared" si="4"/>
        <v>1711769</v>
      </c>
      <c r="K17" s="7">
        <f t="shared" si="5"/>
        <v>151685</v>
      </c>
      <c r="L17" s="7">
        <f t="shared" si="6"/>
        <v>1863454</v>
      </c>
      <c r="M17" s="7">
        <v>2101</v>
      </c>
      <c r="N17" s="7">
        <f t="shared" si="7"/>
        <v>186</v>
      </c>
      <c r="O17" s="10">
        <f t="shared" si="3"/>
        <v>1865741</v>
      </c>
    </row>
    <row r="18" spans="1:21" ht="12.75" customHeight="1" x14ac:dyDescent="0.2">
      <c r="A18" s="5">
        <v>2023</v>
      </c>
      <c r="B18" s="5">
        <v>5</v>
      </c>
      <c r="C18" s="6">
        <f t="shared" si="2"/>
        <v>45047</v>
      </c>
      <c r="E18" s="9">
        <v>757357</v>
      </c>
      <c r="F18" s="7">
        <v>694312</v>
      </c>
      <c r="G18" s="7">
        <v>94906</v>
      </c>
      <c r="H18" s="7">
        <v>5537</v>
      </c>
      <c r="I18" s="7">
        <v>454</v>
      </c>
      <c r="J18" s="7">
        <f t="shared" si="4"/>
        <v>1552566</v>
      </c>
      <c r="K18" s="7">
        <f t="shared" si="5"/>
        <v>137578</v>
      </c>
      <c r="L18" s="7">
        <f t="shared" si="6"/>
        <v>1690144</v>
      </c>
      <c r="M18" s="7">
        <v>2097</v>
      </c>
      <c r="N18" s="7">
        <f t="shared" si="7"/>
        <v>186</v>
      </c>
      <c r="O18" s="10">
        <f t="shared" si="3"/>
        <v>1692427</v>
      </c>
    </row>
    <row r="19" spans="1:21" ht="12.75" customHeight="1" x14ac:dyDescent="0.2">
      <c r="A19" s="5">
        <v>2023</v>
      </c>
      <c r="B19" s="5">
        <v>6</v>
      </c>
      <c r="C19" s="6">
        <f t="shared" si="2"/>
        <v>45078</v>
      </c>
      <c r="E19" s="9">
        <v>721880</v>
      </c>
      <c r="F19" s="7">
        <v>690092</v>
      </c>
      <c r="G19" s="7">
        <v>95721</v>
      </c>
      <c r="H19" s="7">
        <v>5050</v>
      </c>
      <c r="I19" s="7">
        <v>316</v>
      </c>
      <c r="J19" s="7">
        <f t="shared" si="4"/>
        <v>1513059</v>
      </c>
      <c r="K19" s="7">
        <f t="shared" si="5"/>
        <v>134077</v>
      </c>
      <c r="L19" s="7">
        <f t="shared" si="6"/>
        <v>1647136</v>
      </c>
      <c r="M19" s="7">
        <v>1727</v>
      </c>
      <c r="N19" s="7">
        <f t="shared" si="7"/>
        <v>153</v>
      </c>
      <c r="O19" s="10">
        <f t="shared" si="3"/>
        <v>1649016</v>
      </c>
    </row>
    <row r="20" spans="1:21" ht="12.75" customHeight="1" x14ac:dyDescent="0.2">
      <c r="A20" s="5">
        <v>2023</v>
      </c>
      <c r="B20" s="5">
        <v>7</v>
      </c>
      <c r="C20" s="6">
        <f t="shared" si="2"/>
        <v>45108</v>
      </c>
      <c r="E20" s="9">
        <v>799120</v>
      </c>
      <c r="F20" s="7">
        <v>740539</v>
      </c>
      <c r="G20" s="7">
        <v>93671</v>
      </c>
      <c r="H20" s="7">
        <v>6014</v>
      </c>
      <c r="I20" s="7">
        <v>275</v>
      </c>
      <c r="J20" s="7">
        <f t="shared" si="4"/>
        <v>1639619</v>
      </c>
      <c r="K20" s="7">
        <f t="shared" si="5"/>
        <v>145292</v>
      </c>
      <c r="L20" s="7">
        <f t="shared" si="6"/>
        <v>1784911</v>
      </c>
      <c r="M20" s="7">
        <v>2779</v>
      </c>
      <c r="N20" s="7">
        <f t="shared" si="7"/>
        <v>246</v>
      </c>
      <c r="O20" s="10">
        <f t="shared" si="3"/>
        <v>1787936</v>
      </c>
    </row>
    <row r="21" spans="1:21" ht="12.75" customHeight="1" x14ac:dyDescent="0.2">
      <c r="A21" s="5">
        <v>2023</v>
      </c>
      <c r="B21" s="5">
        <v>8</v>
      </c>
      <c r="C21" s="6">
        <f t="shared" si="2"/>
        <v>45139</v>
      </c>
      <c r="E21" s="9">
        <v>804691</v>
      </c>
      <c r="F21" s="7">
        <v>743688</v>
      </c>
      <c r="G21" s="7">
        <v>100244</v>
      </c>
      <c r="H21" s="7">
        <v>5555</v>
      </c>
      <c r="I21" s="7">
        <v>267</v>
      </c>
      <c r="J21" s="7">
        <f t="shared" si="4"/>
        <v>1654445</v>
      </c>
      <c r="K21" s="7">
        <f t="shared" si="5"/>
        <v>146606</v>
      </c>
      <c r="L21" s="7">
        <f t="shared" si="6"/>
        <v>1801051</v>
      </c>
      <c r="M21" s="7">
        <v>1579</v>
      </c>
      <c r="N21" s="7">
        <f t="shared" si="7"/>
        <v>140</v>
      </c>
      <c r="O21" s="10">
        <f t="shared" si="3"/>
        <v>1802770</v>
      </c>
    </row>
    <row r="22" spans="1:21" ht="12.75" customHeight="1" x14ac:dyDescent="0.2">
      <c r="A22" s="5">
        <v>2023</v>
      </c>
      <c r="B22" s="5">
        <v>9</v>
      </c>
      <c r="C22" s="6">
        <f t="shared" si="2"/>
        <v>45170</v>
      </c>
      <c r="E22" s="9">
        <v>737007</v>
      </c>
      <c r="F22" s="7">
        <v>668089</v>
      </c>
      <c r="G22" s="7">
        <v>90588</v>
      </c>
      <c r="H22" s="7">
        <v>5773</v>
      </c>
      <c r="I22" s="7">
        <v>303</v>
      </c>
      <c r="J22" s="7">
        <f t="shared" si="4"/>
        <v>1501760</v>
      </c>
      <c r="K22" s="7">
        <f t="shared" si="5"/>
        <v>133076</v>
      </c>
      <c r="L22" s="7">
        <f t="shared" si="6"/>
        <v>1634836</v>
      </c>
      <c r="M22" s="7">
        <v>1377</v>
      </c>
      <c r="N22" s="7">
        <f t="shared" si="7"/>
        <v>122</v>
      </c>
      <c r="O22" s="10">
        <f t="shared" si="3"/>
        <v>1636335</v>
      </c>
    </row>
    <row r="23" spans="1:21" ht="12.75" customHeight="1" x14ac:dyDescent="0.2">
      <c r="A23" s="5">
        <v>2023</v>
      </c>
      <c r="B23" s="5">
        <v>10</v>
      </c>
      <c r="C23" s="6">
        <f t="shared" si="2"/>
        <v>45200</v>
      </c>
      <c r="E23" s="9">
        <v>867692</v>
      </c>
      <c r="F23" s="7">
        <v>700705</v>
      </c>
      <c r="G23" s="7">
        <v>90616</v>
      </c>
      <c r="H23" s="7">
        <v>6759</v>
      </c>
      <c r="I23" s="7">
        <v>478</v>
      </c>
      <c r="J23" s="7">
        <f t="shared" si="4"/>
        <v>1666250</v>
      </c>
      <c r="K23" s="7">
        <f t="shared" si="5"/>
        <v>147652</v>
      </c>
      <c r="L23" s="7">
        <f t="shared" si="6"/>
        <v>1813902</v>
      </c>
      <c r="M23" s="7">
        <v>1767</v>
      </c>
      <c r="N23" s="7">
        <f t="shared" si="7"/>
        <v>157</v>
      </c>
      <c r="O23" s="10">
        <f t="shared" si="3"/>
        <v>1815826</v>
      </c>
    </row>
    <row r="24" spans="1:21" ht="12.75" customHeight="1" x14ac:dyDescent="0.2">
      <c r="A24" s="5">
        <v>2023</v>
      </c>
      <c r="B24" s="5">
        <v>11</v>
      </c>
      <c r="C24" s="6">
        <f t="shared" si="2"/>
        <v>45231</v>
      </c>
      <c r="E24" s="9">
        <v>1041363</v>
      </c>
      <c r="F24" s="7">
        <v>714207</v>
      </c>
      <c r="G24" s="7">
        <v>86072</v>
      </c>
      <c r="H24" s="7">
        <v>5878</v>
      </c>
      <c r="I24" s="7">
        <v>659</v>
      </c>
      <c r="J24" s="7">
        <f t="shared" si="4"/>
        <v>1848179</v>
      </c>
      <c r="K24" s="7">
        <f t="shared" si="5"/>
        <v>163773</v>
      </c>
      <c r="L24" s="7">
        <f t="shared" si="6"/>
        <v>2011952</v>
      </c>
      <c r="M24" s="7">
        <v>1763</v>
      </c>
      <c r="N24" s="7">
        <f t="shared" si="7"/>
        <v>156</v>
      </c>
      <c r="O24" s="10">
        <f t="shared" si="3"/>
        <v>2013871</v>
      </c>
    </row>
    <row r="25" spans="1:21" ht="12.75" customHeight="1" x14ac:dyDescent="0.2">
      <c r="A25" s="5">
        <v>2023</v>
      </c>
      <c r="B25" s="5">
        <v>12</v>
      </c>
      <c r="C25" s="6">
        <f t="shared" si="2"/>
        <v>45261</v>
      </c>
      <c r="E25" s="9">
        <v>1265118</v>
      </c>
      <c r="F25" s="7">
        <v>797550</v>
      </c>
      <c r="G25" s="7">
        <v>83753</v>
      </c>
      <c r="H25" s="7">
        <v>6496</v>
      </c>
      <c r="I25" s="7">
        <v>875</v>
      </c>
      <c r="J25" s="7">
        <f t="shared" si="4"/>
        <v>2153792</v>
      </c>
      <c r="K25" s="7">
        <f t="shared" si="5"/>
        <v>190854</v>
      </c>
      <c r="L25" s="7">
        <f t="shared" si="6"/>
        <v>2344646</v>
      </c>
      <c r="M25" s="7">
        <v>1649</v>
      </c>
      <c r="N25" s="7">
        <f t="shared" si="7"/>
        <v>146</v>
      </c>
      <c r="O25" s="10">
        <f t="shared" si="3"/>
        <v>2346441</v>
      </c>
    </row>
    <row r="26" spans="1:21" x14ac:dyDescent="0.2">
      <c r="A26" s="5">
        <v>2024</v>
      </c>
      <c r="B26" s="5">
        <v>1</v>
      </c>
      <c r="C26" s="6">
        <f t="shared" ref="C26:C78" si="8">DATE(A26,B26,1)</f>
        <v>45292</v>
      </c>
      <c r="E26" s="9">
        <v>1192952</v>
      </c>
      <c r="F26" s="7">
        <v>794555</v>
      </c>
      <c r="G26" s="7">
        <v>89117</v>
      </c>
      <c r="H26" s="7">
        <v>6429</v>
      </c>
      <c r="I26" s="7">
        <v>856</v>
      </c>
      <c r="J26" s="7">
        <v>2083909</v>
      </c>
      <c r="K26" s="7">
        <v>184662</v>
      </c>
      <c r="L26" s="7">
        <v>2268571</v>
      </c>
      <c r="M26" s="7">
        <v>2243</v>
      </c>
      <c r="N26" s="7">
        <v>199</v>
      </c>
      <c r="O26" s="10">
        <v>2271013</v>
      </c>
      <c r="P26" s="1"/>
      <c r="Q26" s="1"/>
      <c r="R26" s="1"/>
      <c r="S26" s="1"/>
      <c r="T26" s="1"/>
      <c r="U26" s="1"/>
    </row>
    <row r="27" spans="1:21" x14ac:dyDescent="0.2">
      <c r="A27" s="5">
        <v>2024</v>
      </c>
      <c r="B27" s="5">
        <v>2</v>
      </c>
      <c r="C27" s="6">
        <f t="shared" si="8"/>
        <v>45323</v>
      </c>
      <c r="E27" s="9">
        <v>1075891</v>
      </c>
      <c r="F27" s="7">
        <v>728839</v>
      </c>
      <c r="G27" s="7">
        <v>88355</v>
      </c>
      <c r="H27" s="7">
        <v>5506</v>
      </c>
      <c r="I27" s="7">
        <v>885</v>
      </c>
      <c r="J27" s="7">
        <v>1899476</v>
      </c>
      <c r="K27" s="7">
        <v>168318</v>
      </c>
      <c r="L27" s="7">
        <v>2067794</v>
      </c>
      <c r="M27" s="7">
        <v>2355</v>
      </c>
      <c r="N27" s="7">
        <v>209</v>
      </c>
      <c r="O27" s="10">
        <v>2070358</v>
      </c>
      <c r="P27" s="1"/>
      <c r="Q27" s="1"/>
      <c r="R27" s="1"/>
      <c r="S27" s="1"/>
      <c r="T27" s="1"/>
      <c r="U27" s="1"/>
    </row>
    <row r="28" spans="1:21" x14ac:dyDescent="0.2">
      <c r="A28" s="5">
        <v>2024</v>
      </c>
      <c r="B28" s="5">
        <v>3</v>
      </c>
      <c r="C28" s="6">
        <f t="shared" si="8"/>
        <v>45352</v>
      </c>
      <c r="E28" s="9">
        <v>1040748</v>
      </c>
      <c r="F28" s="7">
        <v>761111</v>
      </c>
      <c r="G28" s="7">
        <v>92706</v>
      </c>
      <c r="H28" s="7">
        <v>6444</v>
      </c>
      <c r="I28" s="7">
        <v>837</v>
      </c>
      <c r="J28" s="7">
        <v>1901846</v>
      </c>
      <c r="K28" s="7">
        <v>168528</v>
      </c>
      <c r="L28" s="7">
        <v>2070374</v>
      </c>
      <c r="M28" s="7">
        <v>2263</v>
      </c>
      <c r="N28" s="7">
        <v>201</v>
      </c>
      <c r="O28" s="10">
        <v>2072838</v>
      </c>
      <c r="P28" s="1"/>
      <c r="Q28" s="1"/>
      <c r="R28" s="1"/>
      <c r="S28" s="1"/>
      <c r="T28" s="1"/>
      <c r="U28" s="1"/>
    </row>
    <row r="29" spans="1:21" x14ac:dyDescent="0.2">
      <c r="A29" s="5">
        <v>2024</v>
      </c>
      <c r="B29" s="5">
        <v>4</v>
      </c>
      <c r="C29" s="6">
        <f t="shared" si="8"/>
        <v>45383</v>
      </c>
      <c r="E29" s="9">
        <v>871745</v>
      </c>
      <c r="F29" s="7">
        <v>693439</v>
      </c>
      <c r="G29" s="7">
        <v>88283</v>
      </c>
      <c r="H29" s="7">
        <v>5730</v>
      </c>
      <c r="I29" s="7">
        <v>596</v>
      </c>
      <c r="J29" s="7">
        <v>1659793</v>
      </c>
      <c r="K29" s="7">
        <v>147079</v>
      </c>
      <c r="L29" s="7">
        <v>1806872</v>
      </c>
      <c r="M29" s="7">
        <v>2101</v>
      </c>
      <c r="N29" s="7">
        <v>186</v>
      </c>
      <c r="O29" s="10">
        <v>1809159</v>
      </c>
      <c r="P29" s="1"/>
      <c r="Q29" s="1"/>
      <c r="R29" s="1"/>
      <c r="S29" s="1"/>
      <c r="T29" s="1"/>
      <c r="U29" s="1"/>
    </row>
    <row r="30" spans="1:21" x14ac:dyDescent="0.2">
      <c r="A30" s="5">
        <v>2024</v>
      </c>
      <c r="B30" s="5">
        <v>5</v>
      </c>
      <c r="C30" s="6">
        <f t="shared" si="8"/>
        <v>45413</v>
      </c>
      <c r="E30" s="9">
        <v>760634</v>
      </c>
      <c r="F30" s="7">
        <v>700809</v>
      </c>
      <c r="G30" s="7">
        <v>90196</v>
      </c>
      <c r="H30" s="7">
        <v>5547</v>
      </c>
      <c r="I30" s="7">
        <v>444</v>
      </c>
      <c r="J30" s="7">
        <v>1557630</v>
      </c>
      <c r="K30" s="7">
        <v>138026</v>
      </c>
      <c r="L30" s="7">
        <v>1695656</v>
      </c>
      <c r="M30" s="7">
        <v>2097</v>
      </c>
      <c r="N30" s="7">
        <v>186</v>
      </c>
      <c r="O30" s="10">
        <v>1697939</v>
      </c>
      <c r="P30" s="1"/>
      <c r="Q30" s="1"/>
      <c r="R30" s="1"/>
      <c r="S30" s="1"/>
      <c r="T30" s="1"/>
      <c r="U30" s="1"/>
    </row>
    <row r="31" spans="1:21" x14ac:dyDescent="0.2">
      <c r="A31" s="5">
        <v>2024</v>
      </c>
      <c r="B31" s="5">
        <v>6</v>
      </c>
      <c r="C31" s="6">
        <f t="shared" si="8"/>
        <v>45444</v>
      </c>
      <c r="E31" s="9">
        <v>726795</v>
      </c>
      <c r="F31" s="7">
        <v>696410</v>
      </c>
      <c r="G31" s="7">
        <v>92844</v>
      </c>
      <c r="H31" s="7">
        <v>5050</v>
      </c>
      <c r="I31" s="7">
        <v>317</v>
      </c>
      <c r="J31" s="7">
        <v>1521416</v>
      </c>
      <c r="K31" s="7">
        <v>134817</v>
      </c>
      <c r="L31" s="7">
        <v>1656233</v>
      </c>
      <c r="M31" s="7">
        <v>1727</v>
      </c>
      <c r="N31" s="7">
        <v>153</v>
      </c>
      <c r="O31" s="10">
        <v>1658113</v>
      </c>
      <c r="P31" s="1"/>
      <c r="Q31" s="1"/>
      <c r="R31" s="1"/>
      <c r="S31" s="1"/>
      <c r="T31" s="1"/>
      <c r="U31" s="1"/>
    </row>
    <row r="32" spans="1:21" x14ac:dyDescent="0.2">
      <c r="A32" s="5">
        <v>2024</v>
      </c>
      <c r="B32" s="5">
        <v>7</v>
      </c>
      <c r="C32" s="6">
        <f t="shared" si="8"/>
        <v>45474</v>
      </c>
      <c r="E32" s="9">
        <v>810426</v>
      </c>
      <c r="F32" s="7">
        <v>748926</v>
      </c>
      <c r="G32" s="7">
        <v>90662</v>
      </c>
      <c r="H32" s="7">
        <v>5996</v>
      </c>
      <c r="I32" s="7">
        <v>274</v>
      </c>
      <c r="J32" s="7">
        <v>1656284</v>
      </c>
      <c r="K32" s="7">
        <v>146768</v>
      </c>
      <c r="L32" s="7">
        <v>1803052</v>
      </c>
      <c r="M32" s="7">
        <v>2779</v>
      </c>
      <c r="N32" s="7">
        <v>246</v>
      </c>
      <c r="O32" s="10">
        <v>1806077</v>
      </c>
      <c r="P32" s="1"/>
      <c r="Q32" s="1"/>
      <c r="R32" s="1"/>
      <c r="S32" s="1"/>
      <c r="T32" s="1"/>
      <c r="U32" s="1"/>
    </row>
    <row r="33" spans="1:21" x14ac:dyDescent="0.2">
      <c r="A33" s="5">
        <v>2024</v>
      </c>
      <c r="B33" s="5">
        <v>8</v>
      </c>
      <c r="C33" s="6">
        <f t="shared" si="8"/>
        <v>45505</v>
      </c>
      <c r="E33" s="9">
        <v>816495</v>
      </c>
      <c r="F33" s="7">
        <v>752029</v>
      </c>
      <c r="G33" s="7">
        <v>97315</v>
      </c>
      <c r="H33" s="7">
        <v>5527</v>
      </c>
      <c r="I33" s="7">
        <v>267</v>
      </c>
      <c r="J33" s="7">
        <v>1671633</v>
      </c>
      <c r="K33" s="7">
        <v>148129</v>
      </c>
      <c r="L33" s="7">
        <v>1819762</v>
      </c>
      <c r="M33" s="7">
        <v>1579</v>
      </c>
      <c r="N33" s="7">
        <v>140</v>
      </c>
      <c r="O33" s="10">
        <v>1821481</v>
      </c>
      <c r="P33" s="1"/>
      <c r="Q33" s="1"/>
      <c r="R33" s="1"/>
      <c r="S33" s="1"/>
      <c r="T33" s="1"/>
      <c r="U33" s="1"/>
    </row>
    <row r="34" spans="1:21" x14ac:dyDescent="0.2">
      <c r="A34" s="5">
        <v>2024</v>
      </c>
      <c r="B34" s="5">
        <v>9</v>
      </c>
      <c r="C34" s="6">
        <f t="shared" si="8"/>
        <v>45536</v>
      </c>
      <c r="E34" s="9">
        <v>746003</v>
      </c>
      <c r="F34" s="7">
        <v>677430</v>
      </c>
      <c r="G34" s="7">
        <v>87224</v>
      </c>
      <c r="H34" s="7">
        <v>5726</v>
      </c>
      <c r="I34" s="7">
        <v>303</v>
      </c>
      <c r="J34" s="7">
        <v>1516686</v>
      </c>
      <c r="K34" s="7">
        <v>134398</v>
      </c>
      <c r="L34" s="7">
        <v>1651084</v>
      </c>
      <c r="M34" s="7">
        <v>1377</v>
      </c>
      <c r="N34" s="7">
        <v>122</v>
      </c>
      <c r="O34" s="10">
        <v>1652583</v>
      </c>
      <c r="P34" s="1"/>
      <c r="Q34" s="1"/>
      <c r="R34" s="1"/>
      <c r="S34" s="1"/>
      <c r="T34" s="1"/>
      <c r="U34" s="1"/>
    </row>
    <row r="35" spans="1:21" x14ac:dyDescent="0.2">
      <c r="A35" s="5">
        <v>2024</v>
      </c>
      <c r="B35" s="5">
        <v>10</v>
      </c>
      <c r="C35" s="6">
        <f t="shared" si="8"/>
        <v>45566</v>
      </c>
      <c r="E35" s="9">
        <v>873356</v>
      </c>
      <c r="F35" s="7">
        <v>711261</v>
      </c>
      <c r="G35" s="7">
        <v>88397</v>
      </c>
      <c r="H35" s="7">
        <v>6670</v>
      </c>
      <c r="I35" s="7">
        <v>476</v>
      </c>
      <c r="J35" s="7">
        <v>1680160</v>
      </c>
      <c r="K35" s="7">
        <v>148884</v>
      </c>
      <c r="L35" s="7">
        <v>1829044</v>
      </c>
      <c r="M35" s="7">
        <v>1767</v>
      </c>
      <c r="N35" s="7">
        <v>157</v>
      </c>
      <c r="O35" s="10">
        <v>1830968</v>
      </c>
      <c r="P35" s="1"/>
      <c r="Q35" s="1"/>
      <c r="R35" s="1"/>
      <c r="S35" s="1"/>
      <c r="T35" s="1"/>
      <c r="U35" s="1"/>
    </row>
    <row r="36" spans="1:21" x14ac:dyDescent="0.2">
      <c r="A36" s="5">
        <v>2024</v>
      </c>
      <c r="B36" s="5">
        <v>11</v>
      </c>
      <c r="C36" s="6">
        <f t="shared" si="8"/>
        <v>45597</v>
      </c>
      <c r="E36" s="9">
        <v>1053160</v>
      </c>
      <c r="F36" s="7">
        <v>727624</v>
      </c>
      <c r="G36" s="7">
        <v>83966</v>
      </c>
      <c r="H36" s="7">
        <v>5772</v>
      </c>
      <c r="I36" s="7">
        <v>661</v>
      </c>
      <c r="J36" s="7">
        <v>1871183</v>
      </c>
      <c r="K36" s="7">
        <v>165811</v>
      </c>
      <c r="L36" s="7">
        <v>2036994</v>
      </c>
      <c r="M36" s="7">
        <v>1763</v>
      </c>
      <c r="N36" s="7">
        <v>156</v>
      </c>
      <c r="O36" s="10">
        <v>2038913</v>
      </c>
      <c r="P36" s="1"/>
      <c r="Q36" s="1"/>
      <c r="R36" s="1"/>
      <c r="S36" s="1"/>
      <c r="T36" s="1"/>
      <c r="U36" s="1"/>
    </row>
    <row r="37" spans="1:21" x14ac:dyDescent="0.2">
      <c r="A37" s="5">
        <v>2024</v>
      </c>
      <c r="B37" s="5">
        <v>12</v>
      </c>
      <c r="C37" s="6">
        <f t="shared" si="8"/>
        <v>45627</v>
      </c>
      <c r="E37" s="9">
        <v>1265531</v>
      </c>
      <c r="F37" s="7">
        <v>811849</v>
      </c>
      <c r="G37" s="7">
        <v>82238</v>
      </c>
      <c r="H37" s="7">
        <v>6379</v>
      </c>
      <c r="I37" s="7">
        <v>867</v>
      </c>
      <c r="J37" s="7">
        <v>2166864</v>
      </c>
      <c r="K37" s="7">
        <v>192013</v>
      </c>
      <c r="L37" s="7">
        <v>2358877</v>
      </c>
      <c r="M37" s="7">
        <v>1649</v>
      </c>
      <c r="N37" s="7">
        <v>146</v>
      </c>
      <c r="O37" s="10">
        <v>2360672</v>
      </c>
      <c r="P37" s="1"/>
      <c r="Q37" s="1"/>
      <c r="R37" s="1"/>
      <c r="S37" s="1"/>
      <c r="T37" s="1"/>
      <c r="U37" s="1"/>
    </row>
    <row r="38" spans="1:21" x14ac:dyDescent="0.2">
      <c r="A38" s="5">
        <v>2025</v>
      </c>
      <c r="B38" s="5">
        <v>1</v>
      </c>
      <c r="C38" s="6">
        <f t="shared" si="8"/>
        <v>45658</v>
      </c>
      <c r="E38" s="9">
        <v>1193394</v>
      </c>
      <c r="F38" s="7">
        <v>806250</v>
      </c>
      <c r="G38" s="7">
        <v>87336</v>
      </c>
      <c r="H38" s="7">
        <v>6352</v>
      </c>
      <c r="I38" s="7">
        <v>848</v>
      </c>
      <c r="J38" s="7">
        <v>2094180</v>
      </c>
      <c r="K38" s="7">
        <v>185572</v>
      </c>
      <c r="L38" s="7">
        <v>2279752</v>
      </c>
      <c r="M38" s="7">
        <v>2243</v>
      </c>
      <c r="N38" s="7">
        <v>199</v>
      </c>
      <c r="O38" s="10">
        <v>2282194</v>
      </c>
      <c r="P38" s="1"/>
      <c r="Q38" s="1"/>
      <c r="R38" s="1"/>
      <c r="S38" s="1"/>
      <c r="T38" s="1"/>
      <c r="U38" s="1"/>
    </row>
    <row r="39" spans="1:21" x14ac:dyDescent="0.2">
      <c r="A39" s="5">
        <v>2025</v>
      </c>
      <c r="B39" s="5">
        <v>2</v>
      </c>
      <c r="C39" s="6">
        <f t="shared" si="8"/>
        <v>45689</v>
      </c>
      <c r="E39" s="9">
        <v>1039859</v>
      </c>
      <c r="F39" s="7">
        <v>711979</v>
      </c>
      <c r="G39" s="7">
        <v>84450</v>
      </c>
      <c r="H39" s="7">
        <v>5444</v>
      </c>
      <c r="I39" s="7">
        <v>849</v>
      </c>
      <c r="J39" s="7">
        <v>1842581</v>
      </c>
      <c r="K39" s="7">
        <v>163277</v>
      </c>
      <c r="L39" s="7">
        <v>2005858</v>
      </c>
      <c r="M39" s="7">
        <v>2439</v>
      </c>
      <c r="N39" s="7">
        <v>216</v>
      </c>
      <c r="O39" s="10">
        <v>2008513</v>
      </c>
      <c r="P39" s="1"/>
      <c r="Q39" s="1"/>
      <c r="R39" s="1"/>
      <c r="S39" s="1"/>
      <c r="T39" s="1"/>
      <c r="U39" s="1"/>
    </row>
    <row r="40" spans="1:21" x14ac:dyDescent="0.2">
      <c r="A40" s="5">
        <v>2025</v>
      </c>
      <c r="B40" s="5">
        <v>3</v>
      </c>
      <c r="C40" s="6">
        <f t="shared" si="8"/>
        <v>45717</v>
      </c>
      <c r="E40" s="9">
        <v>1042664</v>
      </c>
      <c r="F40" s="7">
        <v>770119</v>
      </c>
      <c r="G40" s="7">
        <v>90842</v>
      </c>
      <c r="H40" s="7">
        <v>6384</v>
      </c>
      <c r="I40" s="7">
        <v>830</v>
      </c>
      <c r="J40" s="7">
        <v>1910839</v>
      </c>
      <c r="K40" s="7">
        <v>169325</v>
      </c>
      <c r="L40" s="7">
        <v>2080164</v>
      </c>
      <c r="M40" s="7">
        <v>2263</v>
      </c>
      <c r="N40" s="7">
        <v>201</v>
      </c>
      <c r="O40" s="10">
        <v>2082628</v>
      </c>
      <c r="P40" s="1"/>
      <c r="Q40" s="1"/>
      <c r="R40" s="1"/>
      <c r="S40" s="1"/>
      <c r="T40" s="1"/>
      <c r="U40" s="1"/>
    </row>
    <row r="41" spans="1:21" x14ac:dyDescent="0.2">
      <c r="A41" s="5">
        <v>2025</v>
      </c>
      <c r="B41" s="5">
        <v>4</v>
      </c>
      <c r="C41" s="6">
        <f t="shared" si="8"/>
        <v>45748</v>
      </c>
      <c r="E41" s="9">
        <v>877692</v>
      </c>
      <c r="F41" s="7">
        <v>701202</v>
      </c>
      <c r="G41" s="7">
        <v>87161</v>
      </c>
      <c r="H41" s="7">
        <v>5690</v>
      </c>
      <c r="I41" s="7">
        <v>592</v>
      </c>
      <c r="J41" s="7">
        <v>1672337</v>
      </c>
      <c r="K41" s="7">
        <v>148191</v>
      </c>
      <c r="L41" s="7">
        <v>1820528</v>
      </c>
      <c r="M41" s="7">
        <v>2101</v>
      </c>
      <c r="N41" s="7">
        <v>186</v>
      </c>
      <c r="O41" s="10">
        <v>1822815</v>
      </c>
      <c r="P41" s="1"/>
      <c r="Q41" s="1"/>
      <c r="R41" s="1"/>
      <c r="S41" s="1"/>
      <c r="T41" s="1"/>
      <c r="U41" s="1"/>
    </row>
    <row r="42" spans="1:21" x14ac:dyDescent="0.2">
      <c r="A42" s="5">
        <v>2025</v>
      </c>
      <c r="B42" s="5">
        <v>5</v>
      </c>
      <c r="C42" s="6">
        <f t="shared" si="8"/>
        <v>45778</v>
      </c>
      <c r="E42" s="9">
        <v>767720</v>
      </c>
      <c r="F42" s="7">
        <v>708569</v>
      </c>
      <c r="G42" s="7">
        <v>89167</v>
      </c>
      <c r="H42" s="7">
        <v>5516</v>
      </c>
      <c r="I42" s="7">
        <v>442</v>
      </c>
      <c r="J42" s="7">
        <v>1571414</v>
      </c>
      <c r="K42" s="7">
        <v>139248</v>
      </c>
      <c r="L42" s="7">
        <v>1710662</v>
      </c>
      <c r="M42" s="7">
        <v>2097</v>
      </c>
      <c r="N42" s="7">
        <v>186</v>
      </c>
      <c r="O42" s="10">
        <v>1712945</v>
      </c>
      <c r="P42" s="1"/>
      <c r="Q42" s="1"/>
      <c r="R42" s="1"/>
      <c r="S42" s="1"/>
      <c r="T42" s="1"/>
      <c r="U42" s="1"/>
    </row>
    <row r="43" spans="1:21" x14ac:dyDescent="0.2">
      <c r="A43" s="5">
        <v>2025</v>
      </c>
      <c r="B43" s="5">
        <v>6</v>
      </c>
      <c r="C43" s="6">
        <f t="shared" si="8"/>
        <v>45809</v>
      </c>
      <c r="E43" s="9">
        <v>737841</v>
      </c>
      <c r="F43" s="7">
        <v>703054</v>
      </c>
      <c r="G43" s="7">
        <v>91834</v>
      </c>
      <c r="H43" s="7">
        <v>5015</v>
      </c>
      <c r="I43" s="7">
        <v>317</v>
      </c>
      <c r="J43" s="7">
        <v>1538061</v>
      </c>
      <c r="K43" s="7">
        <v>136292</v>
      </c>
      <c r="L43" s="7">
        <v>1674353</v>
      </c>
      <c r="M43" s="7">
        <v>1727</v>
      </c>
      <c r="N43" s="7">
        <v>153</v>
      </c>
      <c r="O43" s="10">
        <v>1676233</v>
      </c>
      <c r="P43" s="1"/>
      <c r="Q43" s="1"/>
      <c r="R43" s="1"/>
      <c r="S43" s="1"/>
      <c r="T43" s="1"/>
      <c r="U43" s="1"/>
    </row>
    <row r="44" spans="1:21" x14ac:dyDescent="0.2">
      <c r="A44" s="5">
        <v>2025</v>
      </c>
      <c r="B44" s="5">
        <v>7</v>
      </c>
      <c r="C44" s="6">
        <f t="shared" si="8"/>
        <v>45839</v>
      </c>
      <c r="E44" s="9">
        <v>822228</v>
      </c>
      <c r="F44" s="7">
        <v>754849</v>
      </c>
      <c r="G44" s="7">
        <v>89664</v>
      </c>
      <c r="H44" s="7">
        <v>5937</v>
      </c>
      <c r="I44" s="7">
        <v>274</v>
      </c>
      <c r="J44" s="7">
        <v>1672952</v>
      </c>
      <c r="K44" s="7">
        <v>148245</v>
      </c>
      <c r="L44" s="7">
        <v>1821197</v>
      </c>
      <c r="M44" s="7">
        <v>2779</v>
      </c>
      <c r="N44" s="7">
        <v>246</v>
      </c>
      <c r="O44" s="10">
        <v>1824222</v>
      </c>
      <c r="P44" s="1"/>
      <c r="Q44" s="1"/>
      <c r="R44" s="1"/>
      <c r="S44" s="1"/>
      <c r="T44" s="1"/>
      <c r="U44" s="1"/>
    </row>
    <row r="45" spans="1:21" x14ac:dyDescent="0.2">
      <c r="A45" s="5">
        <v>2025</v>
      </c>
      <c r="B45" s="5">
        <v>8</v>
      </c>
      <c r="C45" s="6">
        <f t="shared" si="8"/>
        <v>45870</v>
      </c>
      <c r="E45" s="9">
        <v>830895</v>
      </c>
      <c r="F45" s="7">
        <v>758682</v>
      </c>
      <c r="G45" s="7">
        <v>95887</v>
      </c>
      <c r="H45" s="7">
        <v>5464</v>
      </c>
      <c r="I45" s="7">
        <v>267</v>
      </c>
      <c r="J45" s="7">
        <v>1691195</v>
      </c>
      <c r="K45" s="7">
        <v>149862</v>
      </c>
      <c r="L45" s="7">
        <v>1841057</v>
      </c>
      <c r="M45" s="7">
        <v>1579</v>
      </c>
      <c r="N45" s="7">
        <v>140</v>
      </c>
      <c r="O45" s="10">
        <v>1842776</v>
      </c>
      <c r="P45" s="1"/>
      <c r="Q45" s="1"/>
      <c r="R45" s="1"/>
      <c r="S45" s="1"/>
      <c r="T45" s="1"/>
      <c r="U45" s="1"/>
    </row>
    <row r="46" spans="1:21" x14ac:dyDescent="0.2">
      <c r="A46" s="5">
        <v>2025</v>
      </c>
      <c r="B46" s="5">
        <v>9</v>
      </c>
      <c r="C46" s="6">
        <f t="shared" si="8"/>
        <v>45901</v>
      </c>
      <c r="E46" s="9">
        <v>757114</v>
      </c>
      <c r="F46" s="7">
        <v>683134</v>
      </c>
      <c r="G46" s="7">
        <v>85933</v>
      </c>
      <c r="H46" s="7">
        <v>5649</v>
      </c>
      <c r="I46" s="7">
        <v>303</v>
      </c>
      <c r="J46" s="7">
        <v>1532133</v>
      </c>
      <c r="K46" s="7">
        <v>135767</v>
      </c>
      <c r="L46" s="7">
        <v>1667900</v>
      </c>
      <c r="M46" s="7">
        <v>1377</v>
      </c>
      <c r="N46" s="7">
        <v>122</v>
      </c>
      <c r="O46" s="10">
        <v>1669399</v>
      </c>
      <c r="P46" s="1"/>
      <c r="Q46" s="1"/>
      <c r="R46" s="1"/>
      <c r="S46" s="1"/>
      <c r="T46" s="1"/>
      <c r="U46" s="1"/>
    </row>
    <row r="47" spans="1:21" x14ac:dyDescent="0.2">
      <c r="A47" s="5">
        <v>2025</v>
      </c>
      <c r="B47" s="5">
        <v>10</v>
      </c>
      <c r="C47" s="6">
        <f t="shared" si="8"/>
        <v>45931</v>
      </c>
      <c r="E47" s="9">
        <v>881363</v>
      </c>
      <c r="F47" s="7">
        <v>717462</v>
      </c>
      <c r="G47" s="7">
        <v>86898</v>
      </c>
      <c r="H47" s="7">
        <v>6556</v>
      </c>
      <c r="I47" s="7">
        <v>475</v>
      </c>
      <c r="J47" s="7">
        <v>1692754</v>
      </c>
      <c r="K47" s="7">
        <v>150000</v>
      </c>
      <c r="L47" s="7">
        <v>1842754</v>
      </c>
      <c r="M47" s="7">
        <v>1767</v>
      </c>
      <c r="N47" s="7">
        <v>157</v>
      </c>
      <c r="O47" s="10">
        <v>1844678</v>
      </c>
      <c r="P47" s="1"/>
      <c r="Q47" s="1"/>
      <c r="R47" s="1"/>
      <c r="S47" s="1"/>
      <c r="T47" s="1"/>
      <c r="U47" s="1"/>
    </row>
    <row r="48" spans="1:21" x14ac:dyDescent="0.2">
      <c r="A48" s="5">
        <v>2025</v>
      </c>
      <c r="B48" s="5">
        <v>11</v>
      </c>
      <c r="C48" s="6">
        <f t="shared" si="8"/>
        <v>45962</v>
      </c>
      <c r="E48" s="9">
        <v>1059505</v>
      </c>
      <c r="F48" s="7">
        <v>735137</v>
      </c>
      <c r="G48" s="7">
        <v>82800</v>
      </c>
      <c r="H48" s="7">
        <v>5658</v>
      </c>
      <c r="I48" s="7">
        <v>657</v>
      </c>
      <c r="J48" s="7">
        <v>1883757</v>
      </c>
      <c r="K48" s="7">
        <v>166926</v>
      </c>
      <c r="L48" s="7">
        <v>2050683</v>
      </c>
      <c r="M48" s="7">
        <v>1763</v>
      </c>
      <c r="N48" s="7">
        <v>156</v>
      </c>
      <c r="O48" s="10">
        <v>2052602</v>
      </c>
      <c r="P48" s="1"/>
      <c r="Q48" s="1"/>
      <c r="R48" s="1"/>
      <c r="S48" s="1"/>
      <c r="T48" s="1"/>
      <c r="U48" s="1"/>
    </row>
    <row r="49" spans="1:21" x14ac:dyDescent="0.2">
      <c r="A49" s="5">
        <v>2025</v>
      </c>
      <c r="B49" s="5">
        <v>12</v>
      </c>
      <c r="C49" s="6">
        <f t="shared" si="8"/>
        <v>45992</v>
      </c>
      <c r="E49" s="9">
        <v>1270430</v>
      </c>
      <c r="F49" s="7">
        <v>821145</v>
      </c>
      <c r="G49" s="7">
        <v>80896</v>
      </c>
      <c r="H49" s="7">
        <v>6260</v>
      </c>
      <c r="I49" s="7">
        <v>860</v>
      </c>
      <c r="J49" s="7">
        <v>2179591</v>
      </c>
      <c r="K49" s="7">
        <v>193140</v>
      </c>
      <c r="L49" s="7">
        <v>2372731</v>
      </c>
      <c r="M49" s="7">
        <v>1649</v>
      </c>
      <c r="N49" s="7">
        <v>146</v>
      </c>
      <c r="O49" s="10">
        <v>2374526</v>
      </c>
      <c r="P49" s="1"/>
      <c r="Q49" s="1"/>
      <c r="R49" s="1"/>
      <c r="S49" s="1"/>
      <c r="T49" s="1"/>
      <c r="U49" s="1"/>
    </row>
    <row r="50" spans="1:21" x14ac:dyDescent="0.2">
      <c r="A50" s="5">
        <v>2026</v>
      </c>
      <c r="B50" s="5">
        <v>1</v>
      </c>
      <c r="C50" s="6">
        <f t="shared" si="8"/>
        <v>46023</v>
      </c>
      <c r="E50" s="9">
        <v>1214300</v>
      </c>
      <c r="F50" s="7">
        <v>817624</v>
      </c>
      <c r="G50" s="7">
        <v>85372</v>
      </c>
      <c r="H50" s="7">
        <v>6271</v>
      </c>
      <c r="I50" s="7">
        <v>853</v>
      </c>
      <c r="J50" s="7">
        <v>2124420</v>
      </c>
      <c r="K50" s="7">
        <v>188251</v>
      </c>
      <c r="L50" s="7">
        <v>2312671</v>
      </c>
      <c r="M50" s="7">
        <v>2243</v>
      </c>
      <c r="N50" s="7">
        <v>199</v>
      </c>
      <c r="O50" s="10">
        <v>2315113</v>
      </c>
      <c r="P50" s="1"/>
      <c r="Q50" s="1"/>
      <c r="R50" s="1"/>
      <c r="S50" s="1"/>
      <c r="T50" s="1"/>
      <c r="U50" s="1"/>
    </row>
    <row r="51" spans="1:21" x14ac:dyDescent="0.2">
      <c r="A51" s="5">
        <v>2026</v>
      </c>
      <c r="B51" s="5">
        <v>2</v>
      </c>
      <c r="C51" s="6">
        <f t="shared" si="8"/>
        <v>46054</v>
      </c>
      <c r="E51" s="9">
        <v>1053459</v>
      </c>
      <c r="F51" s="7">
        <v>720297</v>
      </c>
      <c r="G51" s="7">
        <v>82451</v>
      </c>
      <c r="H51" s="7">
        <v>5380</v>
      </c>
      <c r="I51" s="7">
        <v>849</v>
      </c>
      <c r="J51" s="7">
        <v>1862436</v>
      </c>
      <c r="K51" s="7">
        <v>165036</v>
      </c>
      <c r="L51" s="7">
        <v>2027472</v>
      </c>
      <c r="M51" s="7">
        <v>2355</v>
      </c>
      <c r="N51" s="7">
        <v>209</v>
      </c>
      <c r="O51" s="10">
        <v>2030036</v>
      </c>
      <c r="P51" s="1"/>
      <c r="Q51" s="1"/>
      <c r="R51" s="1"/>
      <c r="S51" s="1"/>
      <c r="T51" s="1"/>
      <c r="U51" s="1"/>
    </row>
    <row r="52" spans="1:21" x14ac:dyDescent="0.2">
      <c r="A52" s="5">
        <v>2026</v>
      </c>
      <c r="B52" s="5">
        <v>3</v>
      </c>
      <c r="C52" s="6">
        <f t="shared" si="8"/>
        <v>46082</v>
      </c>
      <c r="E52" s="9">
        <v>1057338</v>
      </c>
      <c r="F52" s="7">
        <v>778328</v>
      </c>
      <c r="G52" s="7">
        <v>89068</v>
      </c>
      <c r="H52" s="7">
        <v>6322</v>
      </c>
      <c r="I52" s="7">
        <v>830</v>
      </c>
      <c r="J52" s="7">
        <v>1931886</v>
      </c>
      <c r="K52" s="7">
        <v>171190</v>
      </c>
      <c r="L52" s="7">
        <v>2103076</v>
      </c>
      <c r="M52" s="7">
        <v>2263</v>
      </c>
      <c r="N52" s="7">
        <v>201</v>
      </c>
      <c r="O52" s="10">
        <v>2105540</v>
      </c>
      <c r="P52" s="1"/>
      <c r="Q52" s="1"/>
      <c r="R52" s="1"/>
      <c r="S52" s="1"/>
      <c r="T52" s="1"/>
      <c r="U52" s="1"/>
    </row>
    <row r="53" spans="1:21" x14ac:dyDescent="0.2">
      <c r="A53" s="5">
        <v>2026</v>
      </c>
      <c r="B53" s="5">
        <v>4</v>
      </c>
      <c r="C53" s="6">
        <f t="shared" si="8"/>
        <v>46113</v>
      </c>
      <c r="E53" s="9">
        <v>889067</v>
      </c>
      <c r="F53" s="7">
        <v>706965</v>
      </c>
      <c r="G53" s="7">
        <v>85316</v>
      </c>
      <c r="H53" s="7">
        <v>5648</v>
      </c>
      <c r="I53" s="7">
        <v>590</v>
      </c>
      <c r="J53" s="7">
        <v>1687586</v>
      </c>
      <c r="K53" s="7">
        <v>149542</v>
      </c>
      <c r="L53" s="7">
        <v>1837128</v>
      </c>
      <c r="M53" s="7">
        <v>2101</v>
      </c>
      <c r="N53" s="7">
        <v>186</v>
      </c>
      <c r="O53" s="10">
        <v>1839415</v>
      </c>
      <c r="P53" s="1"/>
      <c r="Q53" s="1"/>
      <c r="R53" s="1"/>
      <c r="S53" s="1"/>
      <c r="T53" s="1"/>
      <c r="U53" s="1"/>
    </row>
    <row r="54" spans="1:21" x14ac:dyDescent="0.2">
      <c r="A54" s="5">
        <v>2026</v>
      </c>
      <c r="B54" s="5">
        <v>5</v>
      </c>
      <c r="C54" s="6">
        <f t="shared" si="8"/>
        <v>46143</v>
      </c>
      <c r="E54" s="9">
        <v>778326</v>
      </c>
      <c r="F54" s="7">
        <v>713355</v>
      </c>
      <c r="G54" s="7">
        <v>86925</v>
      </c>
      <c r="H54" s="7">
        <v>5485</v>
      </c>
      <c r="I54" s="7">
        <v>440</v>
      </c>
      <c r="J54" s="7">
        <v>1584531</v>
      </c>
      <c r="K54" s="7">
        <v>140410</v>
      </c>
      <c r="L54" s="7">
        <v>1724941</v>
      </c>
      <c r="M54" s="7">
        <v>2097</v>
      </c>
      <c r="N54" s="7">
        <v>186</v>
      </c>
      <c r="O54" s="10">
        <v>1727224</v>
      </c>
      <c r="P54" s="1"/>
      <c r="Q54" s="1"/>
      <c r="R54" s="1"/>
      <c r="S54" s="1"/>
      <c r="T54" s="1"/>
      <c r="U54" s="1"/>
    </row>
    <row r="55" spans="1:21" x14ac:dyDescent="0.2">
      <c r="A55" s="5">
        <v>2026</v>
      </c>
      <c r="B55" s="5">
        <v>6</v>
      </c>
      <c r="C55" s="6">
        <f t="shared" si="8"/>
        <v>46174</v>
      </c>
      <c r="E55" s="9">
        <v>751814</v>
      </c>
      <c r="F55" s="7">
        <v>707506</v>
      </c>
      <c r="G55" s="7">
        <v>89613</v>
      </c>
      <c r="H55" s="7">
        <v>4980</v>
      </c>
      <c r="I55" s="7">
        <v>317</v>
      </c>
      <c r="J55" s="7">
        <v>1554230</v>
      </c>
      <c r="K55" s="7">
        <v>137725</v>
      </c>
      <c r="L55" s="7">
        <v>1691955</v>
      </c>
      <c r="M55" s="7">
        <v>1727</v>
      </c>
      <c r="N55" s="7">
        <v>153</v>
      </c>
      <c r="O55" s="10">
        <v>1693835</v>
      </c>
      <c r="P55" s="1"/>
      <c r="Q55" s="1"/>
      <c r="R55" s="1"/>
      <c r="S55" s="1"/>
      <c r="T55" s="1"/>
      <c r="U55" s="1"/>
    </row>
    <row r="56" spans="1:21" x14ac:dyDescent="0.2">
      <c r="A56" s="5">
        <v>2026</v>
      </c>
      <c r="B56" s="5">
        <v>7</v>
      </c>
      <c r="C56" s="6">
        <f t="shared" si="8"/>
        <v>46204</v>
      </c>
      <c r="E56" s="9">
        <v>839263</v>
      </c>
      <c r="F56" s="7">
        <v>760144</v>
      </c>
      <c r="G56" s="7">
        <v>87544</v>
      </c>
      <c r="H56" s="7">
        <v>5878</v>
      </c>
      <c r="I56" s="7">
        <v>274</v>
      </c>
      <c r="J56" s="7">
        <v>1693103</v>
      </c>
      <c r="K56" s="7">
        <v>150031</v>
      </c>
      <c r="L56" s="7">
        <v>1843134</v>
      </c>
      <c r="M56" s="7">
        <v>2779</v>
      </c>
      <c r="N56" s="7">
        <v>246</v>
      </c>
      <c r="O56" s="10">
        <v>1846159</v>
      </c>
      <c r="P56" s="1"/>
      <c r="Q56" s="1"/>
      <c r="R56" s="1"/>
      <c r="S56" s="1"/>
      <c r="T56" s="1"/>
      <c r="U56" s="1"/>
    </row>
    <row r="57" spans="1:21" x14ac:dyDescent="0.2">
      <c r="A57" s="5">
        <v>2026</v>
      </c>
      <c r="B57" s="5">
        <v>8</v>
      </c>
      <c r="C57" s="6">
        <f t="shared" si="8"/>
        <v>46235</v>
      </c>
      <c r="E57" s="9">
        <v>849270</v>
      </c>
      <c r="F57" s="7">
        <v>763546</v>
      </c>
      <c r="G57" s="7">
        <v>94001</v>
      </c>
      <c r="H57" s="7">
        <v>5401</v>
      </c>
      <c r="I57" s="7">
        <v>267</v>
      </c>
      <c r="J57" s="7">
        <v>1712485</v>
      </c>
      <c r="K57" s="7">
        <v>151749</v>
      </c>
      <c r="L57" s="7">
        <v>1864234</v>
      </c>
      <c r="M57" s="7">
        <v>1579</v>
      </c>
      <c r="N57" s="7">
        <v>140</v>
      </c>
      <c r="O57" s="10">
        <v>1865953</v>
      </c>
      <c r="P57" s="1"/>
      <c r="Q57" s="1"/>
      <c r="R57" s="1"/>
      <c r="S57" s="1"/>
      <c r="T57" s="1"/>
      <c r="U57" s="1"/>
    </row>
    <row r="58" spans="1:21" x14ac:dyDescent="0.2">
      <c r="A58" s="5">
        <v>2026</v>
      </c>
      <c r="B58" s="5">
        <v>9</v>
      </c>
      <c r="C58" s="6">
        <f t="shared" si="8"/>
        <v>46266</v>
      </c>
      <c r="E58" s="9">
        <v>772643</v>
      </c>
      <c r="F58" s="7">
        <v>687267</v>
      </c>
      <c r="G58" s="7">
        <v>84139</v>
      </c>
      <c r="H58" s="7">
        <v>5572</v>
      </c>
      <c r="I58" s="7">
        <v>303</v>
      </c>
      <c r="J58" s="7">
        <v>1549924</v>
      </c>
      <c r="K58" s="7">
        <v>137344</v>
      </c>
      <c r="L58" s="7">
        <v>1687268</v>
      </c>
      <c r="M58" s="7">
        <v>1377</v>
      </c>
      <c r="N58" s="7">
        <v>122</v>
      </c>
      <c r="O58" s="10">
        <v>1688767</v>
      </c>
      <c r="P58" s="1"/>
      <c r="Q58" s="1"/>
      <c r="R58" s="1"/>
      <c r="S58" s="1"/>
      <c r="T58" s="1"/>
      <c r="U58" s="1"/>
    </row>
    <row r="59" spans="1:21" x14ac:dyDescent="0.2">
      <c r="A59" s="5">
        <v>2026</v>
      </c>
      <c r="B59" s="5">
        <v>10</v>
      </c>
      <c r="C59" s="6">
        <f t="shared" si="8"/>
        <v>46296</v>
      </c>
      <c r="E59" s="9">
        <v>893649</v>
      </c>
      <c r="F59" s="7">
        <v>721580</v>
      </c>
      <c r="G59" s="7">
        <v>85104</v>
      </c>
      <c r="H59" s="7">
        <v>6442</v>
      </c>
      <c r="I59" s="7">
        <v>474</v>
      </c>
      <c r="J59" s="7">
        <v>1707249</v>
      </c>
      <c r="K59" s="7">
        <v>151285</v>
      </c>
      <c r="L59" s="7">
        <v>1858534</v>
      </c>
      <c r="M59" s="7">
        <v>1767</v>
      </c>
      <c r="N59" s="7">
        <v>157</v>
      </c>
      <c r="O59" s="10">
        <v>1860458</v>
      </c>
      <c r="P59" s="1"/>
      <c r="Q59" s="1"/>
      <c r="R59" s="1"/>
      <c r="S59" s="1"/>
      <c r="T59" s="1"/>
      <c r="U59" s="1"/>
    </row>
    <row r="60" spans="1:21" x14ac:dyDescent="0.2">
      <c r="A60" s="5">
        <v>2026</v>
      </c>
      <c r="B60" s="5">
        <v>11</v>
      </c>
      <c r="C60" s="6">
        <f t="shared" si="8"/>
        <v>46327</v>
      </c>
      <c r="E60" s="9">
        <v>1069264</v>
      </c>
      <c r="F60" s="7">
        <v>740290</v>
      </c>
      <c r="G60" s="7">
        <v>81141</v>
      </c>
      <c r="H60" s="7">
        <v>5544</v>
      </c>
      <c r="I60" s="7">
        <v>654</v>
      </c>
      <c r="J60" s="7">
        <v>1896893</v>
      </c>
      <c r="K60" s="7">
        <v>168090</v>
      </c>
      <c r="L60" s="7">
        <v>2064983</v>
      </c>
      <c r="M60" s="7">
        <v>1763</v>
      </c>
      <c r="N60" s="7">
        <v>156</v>
      </c>
      <c r="O60" s="10">
        <v>2066902</v>
      </c>
      <c r="P60" s="1"/>
      <c r="Q60" s="1"/>
      <c r="R60" s="1"/>
      <c r="S60" s="1"/>
      <c r="T60" s="1"/>
      <c r="U60" s="1"/>
    </row>
    <row r="61" spans="1:21" x14ac:dyDescent="0.2">
      <c r="A61" s="5">
        <v>2026</v>
      </c>
      <c r="B61" s="5">
        <v>12</v>
      </c>
      <c r="C61" s="6">
        <f t="shared" si="8"/>
        <v>46357</v>
      </c>
      <c r="E61" s="9">
        <v>1281755</v>
      </c>
      <c r="F61" s="7">
        <v>829018</v>
      </c>
      <c r="G61" s="7">
        <v>79242</v>
      </c>
      <c r="H61" s="7">
        <v>6141</v>
      </c>
      <c r="I61" s="7">
        <v>857</v>
      </c>
      <c r="J61" s="7">
        <v>2197013</v>
      </c>
      <c r="K61" s="7">
        <v>194684</v>
      </c>
      <c r="L61" s="7">
        <v>2391697</v>
      </c>
      <c r="M61" s="7">
        <v>1649</v>
      </c>
      <c r="N61" s="7">
        <v>146</v>
      </c>
      <c r="O61" s="10">
        <v>2393492</v>
      </c>
      <c r="P61" s="1"/>
      <c r="Q61" s="1"/>
      <c r="R61" s="1"/>
      <c r="S61" s="1"/>
      <c r="T61" s="1"/>
      <c r="U61" s="1"/>
    </row>
    <row r="62" spans="1:21" x14ac:dyDescent="0.2">
      <c r="A62" s="5">
        <v>2027</v>
      </c>
      <c r="B62" s="5">
        <v>1</v>
      </c>
      <c r="C62" s="6">
        <f t="shared" si="8"/>
        <v>46388</v>
      </c>
      <c r="E62" s="9">
        <v>1226297</v>
      </c>
      <c r="F62" s="7">
        <v>824596</v>
      </c>
      <c r="G62" s="7">
        <v>83925</v>
      </c>
      <c r="H62" s="7">
        <v>6192</v>
      </c>
      <c r="I62" s="7">
        <v>852</v>
      </c>
      <c r="J62" s="7">
        <v>2141862</v>
      </c>
      <c r="K62" s="7">
        <v>189797</v>
      </c>
      <c r="L62" s="7">
        <v>2331659</v>
      </c>
      <c r="M62" s="7">
        <v>2243</v>
      </c>
      <c r="N62" s="7">
        <v>199</v>
      </c>
      <c r="O62" s="10">
        <v>2334101</v>
      </c>
      <c r="P62" s="1"/>
      <c r="Q62" s="1"/>
      <c r="R62" s="1"/>
      <c r="S62" s="1"/>
      <c r="T62" s="1"/>
      <c r="U62" s="1"/>
    </row>
    <row r="63" spans="1:21" x14ac:dyDescent="0.2">
      <c r="A63" s="5">
        <v>2027</v>
      </c>
      <c r="B63" s="5">
        <v>2</v>
      </c>
      <c r="C63" s="6">
        <f t="shared" si="8"/>
        <v>46419</v>
      </c>
      <c r="E63" s="9">
        <v>1055556</v>
      </c>
      <c r="F63" s="7">
        <v>723340</v>
      </c>
      <c r="G63" s="7">
        <v>80832</v>
      </c>
      <c r="H63" s="7">
        <v>5317</v>
      </c>
      <c r="I63" s="7">
        <v>842</v>
      </c>
      <c r="J63" s="7">
        <v>1865887</v>
      </c>
      <c r="K63" s="7">
        <v>165342</v>
      </c>
      <c r="L63" s="7">
        <v>2031229</v>
      </c>
      <c r="M63" s="7">
        <v>2355</v>
      </c>
      <c r="N63" s="7">
        <v>209</v>
      </c>
      <c r="O63" s="10">
        <v>2033793</v>
      </c>
      <c r="P63" s="1"/>
      <c r="Q63" s="1"/>
      <c r="R63" s="1"/>
      <c r="S63" s="1"/>
      <c r="T63" s="1"/>
      <c r="U63" s="1"/>
    </row>
    <row r="64" spans="1:21" x14ac:dyDescent="0.2">
      <c r="A64" s="5">
        <v>2027</v>
      </c>
      <c r="B64" s="5">
        <v>3</v>
      </c>
      <c r="C64" s="6">
        <f t="shared" si="8"/>
        <v>46447</v>
      </c>
      <c r="E64" s="9">
        <v>1066711</v>
      </c>
      <c r="F64" s="7">
        <v>783030</v>
      </c>
      <c r="G64" s="7">
        <v>87215</v>
      </c>
      <c r="H64" s="7">
        <v>6261</v>
      </c>
      <c r="I64" s="7">
        <v>826</v>
      </c>
      <c r="J64" s="7">
        <v>1944043</v>
      </c>
      <c r="K64" s="7">
        <v>172268</v>
      </c>
      <c r="L64" s="7">
        <v>2116311</v>
      </c>
      <c r="M64" s="7">
        <v>2263</v>
      </c>
      <c r="N64" s="7">
        <v>201</v>
      </c>
      <c r="O64" s="10">
        <v>2118775</v>
      </c>
      <c r="P64" s="1"/>
      <c r="Q64" s="1"/>
      <c r="R64" s="1"/>
      <c r="S64" s="1"/>
      <c r="T64" s="1"/>
      <c r="U64" s="1"/>
    </row>
    <row r="65" spans="1:21" x14ac:dyDescent="0.2">
      <c r="A65" s="5">
        <v>2027</v>
      </c>
      <c r="B65" s="5">
        <v>4</v>
      </c>
      <c r="C65" s="6">
        <f t="shared" si="8"/>
        <v>46478</v>
      </c>
      <c r="E65" s="9">
        <v>897716</v>
      </c>
      <c r="F65" s="7">
        <v>710712</v>
      </c>
      <c r="G65" s="7">
        <v>83525</v>
      </c>
      <c r="H65" s="7">
        <v>5607</v>
      </c>
      <c r="I65" s="7">
        <v>585</v>
      </c>
      <c r="J65" s="7">
        <v>1698145</v>
      </c>
      <c r="K65" s="7">
        <v>150478</v>
      </c>
      <c r="L65" s="7">
        <v>1848623</v>
      </c>
      <c r="M65" s="7">
        <v>2101</v>
      </c>
      <c r="N65" s="7">
        <v>186</v>
      </c>
      <c r="O65" s="10">
        <v>1850910</v>
      </c>
      <c r="P65" s="1"/>
      <c r="Q65" s="1"/>
      <c r="R65" s="1"/>
      <c r="S65" s="1"/>
      <c r="T65" s="1"/>
      <c r="U65" s="1"/>
    </row>
    <row r="66" spans="1:21" x14ac:dyDescent="0.2">
      <c r="A66" s="5">
        <v>2027</v>
      </c>
      <c r="B66" s="5">
        <v>5</v>
      </c>
      <c r="C66" s="6">
        <f t="shared" si="8"/>
        <v>46508</v>
      </c>
      <c r="E66" s="9">
        <v>789615</v>
      </c>
      <c r="F66" s="7">
        <v>717402</v>
      </c>
      <c r="G66" s="7">
        <v>85402</v>
      </c>
      <c r="H66" s="7">
        <v>5455</v>
      </c>
      <c r="I66" s="7">
        <v>438</v>
      </c>
      <c r="J66" s="7">
        <v>1598312</v>
      </c>
      <c r="K66" s="7">
        <v>141631</v>
      </c>
      <c r="L66" s="7">
        <v>1739943</v>
      </c>
      <c r="M66" s="7">
        <v>2097</v>
      </c>
      <c r="N66" s="7">
        <v>186</v>
      </c>
      <c r="O66" s="10">
        <v>1742226</v>
      </c>
      <c r="P66" s="1"/>
      <c r="Q66" s="1"/>
      <c r="R66" s="1"/>
      <c r="S66" s="1"/>
      <c r="T66" s="1"/>
      <c r="U66" s="1"/>
    </row>
    <row r="67" spans="1:21" x14ac:dyDescent="0.2">
      <c r="A67" s="5">
        <v>2027</v>
      </c>
      <c r="B67" s="5">
        <v>6</v>
      </c>
      <c r="C67" s="6">
        <f t="shared" si="8"/>
        <v>46539</v>
      </c>
      <c r="E67" s="9">
        <v>767204</v>
      </c>
      <c r="F67" s="7">
        <v>711798</v>
      </c>
      <c r="G67" s="7">
        <v>88122</v>
      </c>
      <c r="H67" s="7">
        <v>4946</v>
      </c>
      <c r="I67" s="7">
        <v>317</v>
      </c>
      <c r="J67" s="7">
        <v>1572387</v>
      </c>
      <c r="K67" s="7">
        <v>139334</v>
      </c>
      <c r="L67" s="7">
        <v>1711721</v>
      </c>
      <c r="M67" s="7">
        <v>1727</v>
      </c>
      <c r="N67" s="7">
        <v>153</v>
      </c>
      <c r="O67" s="10">
        <v>1713601</v>
      </c>
      <c r="P67" s="1"/>
      <c r="Q67" s="1"/>
      <c r="R67" s="1"/>
      <c r="S67" s="1"/>
      <c r="T67" s="1"/>
      <c r="U67" s="1"/>
    </row>
    <row r="68" spans="1:21" x14ac:dyDescent="0.2">
      <c r="A68" s="5">
        <v>2027</v>
      </c>
      <c r="B68" s="5">
        <v>7</v>
      </c>
      <c r="C68" s="6">
        <f t="shared" si="8"/>
        <v>46569</v>
      </c>
      <c r="E68" s="9">
        <v>858792</v>
      </c>
      <c r="F68" s="7">
        <v>766325</v>
      </c>
      <c r="G68" s="7">
        <v>86069</v>
      </c>
      <c r="H68" s="7">
        <v>5819</v>
      </c>
      <c r="I68" s="7">
        <v>274</v>
      </c>
      <c r="J68" s="7">
        <v>1717279</v>
      </c>
      <c r="K68" s="7">
        <v>152173</v>
      </c>
      <c r="L68" s="7">
        <v>1869452</v>
      </c>
      <c r="M68" s="7">
        <v>2779</v>
      </c>
      <c r="N68" s="7">
        <v>246</v>
      </c>
      <c r="O68" s="10">
        <v>1872477</v>
      </c>
      <c r="P68" s="1"/>
      <c r="Q68" s="1"/>
      <c r="R68" s="1"/>
      <c r="S68" s="1"/>
      <c r="T68" s="1"/>
      <c r="U68" s="1"/>
    </row>
    <row r="69" spans="1:21" x14ac:dyDescent="0.2">
      <c r="A69" s="5">
        <v>2027</v>
      </c>
      <c r="B69" s="5">
        <v>8</v>
      </c>
      <c r="C69" s="6">
        <f t="shared" si="8"/>
        <v>46600</v>
      </c>
      <c r="E69" s="9">
        <v>870570</v>
      </c>
      <c r="F69" s="7">
        <v>769619</v>
      </c>
      <c r="G69" s="7">
        <v>92436</v>
      </c>
      <c r="H69" s="7">
        <v>5340</v>
      </c>
      <c r="I69" s="7">
        <v>267</v>
      </c>
      <c r="J69" s="7">
        <v>1738232</v>
      </c>
      <c r="K69" s="7">
        <v>154030</v>
      </c>
      <c r="L69" s="7">
        <v>1892262</v>
      </c>
      <c r="M69" s="7">
        <v>1579</v>
      </c>
      <c r="N69" s="7">
        <v>140</v>
      </c>
      <c r="O69" s="10">
        <v>1893981</v>
      </c>
      <c r="P69" s="1"/>
      <c r="Q69" s="1"/>
      <c r="R69" s="1"/>
      <c r="S69" s="1"/>
      <c r="T69" s="1"/>
      <c r="U69" s="1"/>
    </row>
    <row r="70" spans="1:21" x14ac:dyDescent="0.2">
      <c r="A70" s="5">
        <v>2027</v>
      </c>
      <c r="B70" s="5">
        <v>9</v>
      </c>
      <c r="C70" s="6">
        <f t="shared" si="8"/>
        <v>46631</v>
      </c>
      <c r="E70" s="9">
        <v>787757</v>
      </c>
      <c r="F70" s="7">
        <v>691233</v>
      </c>
      <c r="G70" s="7">
        <v>82657</v>
      </c>
      <c r="H70" s="7">
        <v>5497</v>
      </c>
      <c r="I70" s="7">
        <v>303</v>
      </c>
      <c r="J70" s="7">
        <v>1567447</v>
      </c>
      <c r="K70" s="7">
        <v>138896</v>
      </c>
      <c r="L70" s="7">
        <v>1706343</v>
      </c>
      <c r="M70" s="7">
        <v>1377</v>
      </c>
      <c r="N70" s="7">
        <v>122</v>
      </c>
      <c r="O70" s="10">
        <v>1707842</v>
      </c>
      <c r="P70" s="1"/>
      <c r="Q70" s="1"/>
      <c r="R70" s="1"/>
      <c r="S70" s="1"/>
      <c r="T70" s="1"/>
      <c r="U70" s="1"/>
    </row>
    <row r="71" spans="1:21" x14ac:dyDescent="0.2">
      <c r="A71" s="5">
        <v>2027</v>
      </c>
      <c r="B71" s="5">
        <v>10</v>
      </c>
      <c r="C71" s="6">
        <f t="shared" si="8"/>
        <v>46661</v>
      </c>
      <c r="E71" s="9">
        <v>907296</v>
      </c>
      <c r="F71" s="7">
        <v>728277</v>
      </c>
      <c r="G71" s="7">
        <v>83523</v>
      </c>
      <c r="H71" s="7">
        <v>6328</v>
      </c>
      <c r="I71" s="7">
        <v>473</v>
      </c>
      <c r="J71" s="7">
        <v>1725897</v>
      </c>
      <c r="K71" s="7">
        <v>152937</v>
      </c>
      <c r="L71" s="7">
        <v>1878834</v>
      </c>
      <c r="M71" s="7">
        <v>1767</v>
      </c>
      <c r="N71" s="7">
        <v>157</v>
      </c>
      <c r="O71" s="10">
        <v>1880758</v>
      </c>
      <c r="P71" s="1"/>
      <c r="Q71" s="1"/>
      <c r="R71" s="1"/>
      <c r="S71" s="1"/>
      <c r="T71" s="1"/>
      <c r="U71" s="1"/>
    </row>
    <row r="72" spans="1:21" x14ac:dyDescent="0.2">
      <c r="A72" s="5">
        <v>2027</v>
      </c>
      <c r="B72" s="5">
        <v>11</v>
      </c>
      <c r="C72" s="6">
        <f t="shared" si="8"/>
        <v>46692</v>
      </c>
      <c r="E72" s="9">
        <v>1076982</v>
      </c>
      <c r="F72" s="7">
        <v>747464</v>
      </c>
      <c r="G72" s="7">
        <v>79614</v>
      </c>
      <c r="H72" s="7">
        <v>5432</v>
      </c>
      <c r="I72" s="7">
        <v>648</v>
      </c>
      <c r="J72" s="7">
        <v>1910140</v>
      </c>
      <c r="K72" s="7">
        <v>169263</v>
      </c>
      <c r="L72" s="7">
        <v>2079403</v>
      </c>
      <c r="M72" s="7">
        <v>1763</v>
      </c>
      <c r="N72" s="7">
        <v>156</v>
      </c>
      <c r="O72" s="10">
        <v>2081322</v>
      </c>
      <c r="P72" s="1"/>
      <c r="Q72" s="1"/>
      <c r="R72" s="1"/>
      <c r="S72" s="1"/>
      <c r="T72" s="1"/>
      <c r="U72" s="1"/>
    </row>
    <row r="73" spans="1:21" x14ac:dyDescent="0.2">
      <c r="A73" s="5">
        <v>2027</v>
      </c>
      <c r="B73" s="5">
        <v>12</v>
      </c>
      <c r="C73" s="6">
        <f t="shared" si="8"/>
        <v>46722</v>
      </c>
      <c r="E73" s="9">
        <v>1294090</v>
      </c>
      <c r="F73" s="7">
        <v>840287</v>
      </c>
      <c r="G73" s="7">
        <v>77422</v>
      </c>
      <c r="H73" s="7">
        <v>6023</v>
      </c>
      <c r="I73" s="7">
        <v>853</v>
      </c>
      <c r="J73" s="7">
        <v>2218675</v>
      </c>
      <c r="K73" s="7">
        <v>196604</v>
      </c>
      <c r="L73" s="7">
        <v>2415279</v>
      </c>
      <c r="M73" s="7">
        <v>1649</v>
      </c>
      <c r="N73" s="7">
        <v>146</v>
      </c>
      <c r="O73" s="10">
        <v>2417074</v>
      </c>
      <c r="P73" s="1"/>
      <c r="Q73" s="1"/>
      <c r="R73" s="1"/>
      <c r="S73" s="1"/>
      <c r="T73" s="1"/>
      <c r="U73" s="1"/>
    </row>
    <row r="74" spans="1:21" x14ac:dyDescent="0.2">
      <c r="A74" s="5">
        <v>2028</v>
      </c>
      <c r="B74" s="5">
        <v>1</v>
      </c>
      <c r="C74" s="6">
        <f t="shared" si="8"/>
        <v>46753</v>
      </c>
      <c r="E74" s="9">
        <v>1237995</v>
      </c>
      <c r="F74" s="7">
        <v>834700</v>
      </c>
      <c r="G74" s="7">
        <v>82007</v>
      </c>
      <c r="H74" s="7">
        <v>6113</v>
      </c>
      <c r="I74" s="7">
        <v>848</v>
      </c>
      <c r="J74" s="7">
        <v>2161663</v>
      </c>
      <c r="K74" s="7">
        <v>191552</v>
      </c>
      <c r="L74" s="7">
        <v>2353215</v>
      </c>
      <c r="M74" s="7">
        <v>2243</v>
      </c>
      <c r="N74" s="7">
        <v>199</v>
      </c>
      <c r="O74" s="10">
        <v>2355657</v>
      </c>
      <c r="P74" s="1"/>
      <c r="Q74" s="1"/>
      <c r="R74" s="1"/>
      <c r="S74" s="1"/>
      <c r="T74" s="1"/>
      <c r="U74" s="1"/>
    </row>
    <row r="75" spans="1:21" x14ac:dyDescent="0.2">
      <c r="A75" s="5">
        <v>2028</v>
      </c>
      <c r="B75" s="5">
        <v>2</v>
      </c>
      <c r="C75" s="6">
        <f t="shared" si="8"/>
        <v>46784</v>
      </c>
      <c r="E75" s="9">
        <v>1102559</v>
      </c>
      <c r="F75" s="7">
        <v>758054</v>
      </c>
      <c r="G75" s="7">
        <v>82237</v>
      </c>
      <c r="H75" s="7">
        <v>5254</v>
      </c>
      <c r="I75" s="7">
        <v>866</v>
      </c>
      <c r="J75" s="7">
        <v>1948970</v>
      </c>
      <c r="K75" s="7">
        <v>172704</v>
      </c>
      <c r="L75" s="7">
        <v>2121674</v>
      </c>
      <c r="M75" s="7">
        <v>2355</v>
      </c>
      <c r="N75" s="7">
        <v>209</v>
      </c>
      <c r="O75" s="10">
        <v>2124238</v>
      </c>
      <c r="P75" s="1"/>
      <c r="Q75" s="1"/>
      <c r="R75" s="1"/>
      <c r="S75" s="1"/>
      <c r="T75" s="1"/>
      <c r="U75" s="1"/>
    </row>
    <row r="76" spans="1:21" x14ac:dyDescent="0.2">
      <c r="A76" s="5">
        <v>2028</v>
      </c>
      <c r="B76" s="5">
        <v>3</v>
      </c>
      <c r="C76" s="6">
        <f t="shared" si="8"/>
        <v>46813</v>
      </c>
      <c r="E76" s="9">
        <v>1077401</v>
      </c>
      <c r="F76" s="7">
        <v>791561</v>
      </c>
      <c r="G76" s="7">
        <v>85576</v>
      </c>
      <c r="H76" s="7">
        <v>6202</v>
      </c>
      <c r="I76" s="7">
        <v>821</v>
      </c>
      <c r="J76" s="7">
        <v>1961561</v>
      </c>
      <c r="K76" s="7">
        <v>173820</v>
      </c>
      <c r="L76" s="7">
        <v>2135381</v>
      </c>
      <c r="M76" s="7">
        <v>2263</v>
      </c>
      <c r="N76" s="7">
        <v>201</v>
      </c>
      <c r="O76" s="10">
        <v>2137845</v>
      </c>
      <c r="P76" s="1"/>
      <c r="Q76" s="1"/>
      <c r="R76" s="1"/>
      <c r="S76" s="1"/>
      <c r="T76" s="1"/>
      <c r="U76" s="1"/>
    </row>
    <row r="77" spans="1:21" x14ac:dyDescent="0.2">
      <c r="A77" s="5">
        <v>2028</v>
      </c>
      <c r="B77" s="5">
        <v>4</v>
      </c>
      <c r="C77" s="6">
        <f t="shared" si="8"/>
        <v>46844</v>
      </c>
      <c r="E77" s="9">
        <v>911804</v>
      </c>
      <c r="F77" s="7">
        <v>719665</v>
      </c>
      <c r="G77" s="7">
        <v>82026</v>
      </c>
      <c r="H77" s="7">
        <v>5567</v>
      </c>
      <c r="I77" s="7">
        <v>582</v>
      </c>
      <c r="J77" s="7">
        <v>1719644</v>
      </c>
      <c r="K77" s="7">
        <v>152383</v>
      </c>
      <c r="L77" s="7">
        <v>1872027</v>
      </c>
      <c r="M77" s="7">
        <v>2101</v>
      </c>
      <c r="N77" s="7">
        <v>186</v>
      </c>
      <c r="O77" s="10">
        <v>1874314</v>
      </c>
      <c r="P77" s="1"/>
      <c r="Q77" s="1"/>
      <c r="R77" s="1"/>
      <c r="S77" s="1"/>
      <c r="T77" s="1"/>
      <c r="U77" s="1"/>
    </row>
    <row r="78" spans="1:21" x14ac:dyDescent="0.2">
      <c r="A78" s="5">
        <v>2028</v>
      </c>
      <c r="B78" s="5">
        <v>5</v>
      </c>
      <c r="C78" s="6">
        <f t="shared" si="8"/>
        <v>46874</v>
      </c>
      <c r="E78" s="9">
        <v>804560</v>
      </c>
      <c r="F78" s="7">
        <v>724846</v>
      </c>
      <c r="G78" s="7">
        <v>83865</v>
      </c>
      <c r="H78" s="7">
        <v>5424</v>
      </c>
      <c r="I78" s="7">
        <v>436</v>
      </c>
      <c r="J78" s="7">
        <v>1619131</v>
      </c>
      <c r="K78" s="7">
        <v>143476</v>
      </c>
      <c r="L78" s="7">
        <v>1762607</v>
      </c>
      <c r="M78" s="7">
        <v>2097</v>
      </c>
      <c r="N78" s="7">
        <v>186</v>
      </c>
      <c r="O78" s="10">
        <v>1764890</v>
      </c>
      <c r="P78" s="1"/>
      <c r="Q78" s="1"/>
      <c r="R78" s="1"/>
      <c r="S78" s="1"/>
      <c r="T78" s="1"/>
      <c r="U78" s="1"/>
    </row>
    <row r="79" spans="1:21" x14ac:dyDescent="0.2">
      <c r="A79" s="5">
        <v>2028</v>
      </c>
      <c r="B79" s="5">
        <v>6</v>
      </c>
      <c r="C79" s="6">
        <f t="shared" ref="C79:C85" si="9">DATE(A79,B79,1)</f>
        <v>46905</v>
      </c>
      <c r="E79" s="9">
        <v>783579</v>
      </c>
      <c r="F79" s="7">
        <v>719804</v>
      </c>
      <c r="G79" s="7">
        <v>86646</v>
      </c>
      <c r="H79" s="7">
        <v>4912</v>
      </c>
      <c r="I79" s="7">
        <v>316</v>
      </c>
      <c r="J79" s="7">
        <v>1595257</v>
      </c>
      <c r="K79" s="7">
        <v>141361</v>
      </c>
      <c r="L79" s="7">
        <v>1736618</v>
      </c>
      <c r="M79" s="7">
        <v>1727</v>
      </c>
      <c r="N79" s="7">
        <v>153</v>
      </c>
      <c r="O79" s="10">
        <v>1738498</v>
      </c>
      <c r="P79" s="1"/>
      <c r="Q79" s="1"/>
      <c r="R79" s="1"/>
      <c r="S79" s="1"/>
      <c r="T79" s="1"/>
      <c r="U79" s="1"/>
    </row>
    <row r="80" spans="1:21" x14ac:dyDescent="0.2">
      <c r="A80" s="5">
        <v>2028</v>
      </c>
      <c r="B80" s="5">
        <v>7</v>
      </c>
      <c r="C80" s="6">
        <f t="shared" si="9"/>
        <v>46935</v>
      </c>
      <c r="E80" s="9">
        <v>880889</v>
      </c>
      <c r="F80" s="7">
        <v>777007</v>
      </c>
      <c r="G80" s="7">
        <v>84639</v>
      </c>
      <c r="H80" s="7">
        <v>5761</v>
      </c>
      <c r="I80" s="7">
        <v>274</v>
      </c>
      <c r="J80" s="7">
        <v>1748570</v>
      </c>
      <c r="K80" s="7">
        <v>154946</v>
      </c>
      <c r="L80" s="7">
        <v>1903516</v>
      </c>
      <c r="M80" s="7">
        <v>2779</v>
      </c>
      <c r="N80" s="7">
        <v>246</v>
      </c>
      <c r="O80" s="10">
        <v>1906541</v>
      </c>
      <c r="P80" s="1"/>
      <c r="Q80" s="1"/>
      <c r="R80" s="1"/>
      <c r="S80" s="1"/>
      <c r="T80" s="1"/>
      <c r="U80" s="1"/>
    </row>
    <row r="81" spans="1:21" x14ac:dyDescent="0.2">
      <c r="A81" s="5">
        <v>2028</v>
      </c>
      <c r="B81" s="5">
        <v>8</v>
      </c>
      <c r="C81" s="6">
        <f t="shared" si="9"/>
        <v>46966</v>
      </c>
      <c r="E81" s="9">
        <v>892412</v>
      </c>
      <c r="F81" s="7">
        <v>777250</v>
      </c>
      <c r="G81" s="7">
        <v>90906</v>
      </c>
      <c r="H81" s="7">
        <v>5278</v>
      </c>
      <c r="I81" s="7">
        <v>267</v>
      </c>
      <c r="J81" s="7">
        <v>1766113</v>
      </c>
      <c r="K81" s="7">
        <v>156501</v>
      </c>
      <c r="L81" s="7">
        <v>1922614</v>
      </c>
      <c r="M81" s="7">
        <v>1579</v>
      </c>
      <c r="N81" s="7">
        <v>140</v>
      </c>
      <c r="O81" s="10">
        <v>1924333</v>
      </c>
      <c r="P81" s="1"/>
      <c r="Q81" s="1"/>
      <c r="R81" s="1"/>
      <c r="S81" s="1"/>
      <c r="T81" s="1"/>
      <c r="U81" s="1"/>
    </row>
    <row r="82" spans="1:21" x14ac:dyDescent="0.2">
      <c r="A82" s="5">
        <v>2028</v>
      </c>
      <c r="B82" s="5">
        <v>9</v>
      </c>
      <c r="C82" s="6">
        <f t="shared" si="9"/>
        <v>46997</v>
      </c>
      <c r="E82" s="9">
        <v>805920</v>
      </c>
      <c r="F82" s="7">
        <v>700591</v>
      </c>
      <c r="G82" s="7">
        <v>81269</v>
      </c>
      <c r="H82" s="7">
        <v>5421</v>
      </c>
      <c r="I82" s="7">
        <v>303</v>
      </c>
      <c r="J82" s="7">
        <v>1593504</v>
      </c>
      <c r="K82" s="7">
        <v>141205</v>
      </c>
      <c r="L82" s="7">
        <v>1734709</v>
      </c>
      <c r="M82" s="7">
        <v>1377</v>
      </c>
      <c r="N82" s="7">
        <v>122</v>
      </c>
      <c r="O82" s="10">
        <v>1736208</v>
      </c>
      <c r="P82" s="1"/>
      <c r="Q82" s="1"/>
      <c r="R82" s="1"/>
      <c r="S82" s="1"/>
      <c r="T82" s="1"/>
      <c r="U82" s="1"/>
    </row>
    <row r="83" spans="1:21" x14ac:dyDescent="0.2">
      <c r="A83" s="5">
        <v>2028</v>
      </c>
      <c r="B83" s="5">
        <v>10</v>
      </c>
      <c r="C83" s="6">
        <f t="shared" si="9"/>
        <v>47027</v>
      </c>
      <c r="E83" s="9">
        <v>923417</v>
      </c>
      <c r="F83" s="7">
        <v>738390</v>
      </c>
      <c r="G83" s="7">
        <v>81760</v>
      </c>
      <c r="H83" s="7">
        <v>6216</v>
      </c>
      <c r="I83" s="7">
        <v>472</v>
      </c>
      <c r="J83" s="7">
        <v>1750255</v>
      </c>
      <c r="K83" s="7">
        <v>155096</v>
      </c>
      <c r="L83" s="7">
        <v>1905351</v>
      </c>
      <c r="M83" s="7">
        <v>1767</v>
      </c>
      <c r="N83" s="7">
        <v>157</v>
      </c>
      <c r="O83" s="10">
        <v>1907275</v>
      </c>
      <c r="P83" s="1"/>
      <c r="Q83" s="1"/>
      <c r="R83" s="1"/>
      <c r="S83" s="1"/>
      <c r="T83" s="1"/>
      <c r="U83" s="1"/>
    </row>
    <row r="84" spans="1:21" x14ac:dyDescent="0.2">
      <c r="A84" s="5">
        <v>2028</v>
      </c>
      <c r="B84" s="5">
        <v>11</v>
      </c>
      <c r="C84" s="6">
        <f t="shared" si="9"/>
        <v>47058</v>
      </c>
      <c r="E84" s="9">
        <v>1093468</v>
      </c>
      <c r="F84" s="7">
        <v>759995</v>
      </c>
      <c r="G84" s="7">
        <v>77977</v>
      </c>
      <c r="H84" s="7">
        <v>5319</v>
      </c>
      <c r="I84" s="7">
        <v>648</v>
      </c>
      <c r="J84" s="7">
        <v>1937407</v>
      </c>
      <c r="K84" s="7">
        <v>171680</v>
      </c>
      <c r="L84" s="7">
        <v>2109087</v>
      </c>
      <c r="M84" s="7">
        <v>1763</v>
      </c>
      <c r="N84" s="7">
        <v>156</v>
      </c>
      <c r="O84" s="10">
        <v>2111006</v>
      </c>
      <c r="P84" s="1"/>
      <c r="Q84" s="1"/>
      <c r="R84" s="1"/>
      <c r="S84" s="1"/>
      <c r="T84" s="1"/>
      <c r="U84" s="1"/>
    </row>
    <row r="85" spans="1:21" ht="13.5" thickBot="1" x14ac:dyDescent="0.25">
      <c r="A85" s="5">
        <v>2028</v>
      </c>
      <c r="B85" s="5">
        <v>12</v>
      </c>
      <c r="C85" s="6">
        <f t="shared" si="9"/>
        <v>47088</v>
      </c>
      <c r="E85" s="21">
        <v>1310532</v>
      </c>
      <c r="F85" s="24">
        <v>856574</v>
      </c>
      <c r="G85" s="24">
        <v>76047</v>
      </c>
      <c r="H85" s="24">
        <v>5905</v>
      </c>
      <c r="I85" s="24">
        <v>850</v>
      </c>
      <c r="J85" s="24">
        <v>2249908</v>
      </c>
      <c r="K85" s="24">
        <v>199371</v>
      </c>
      <c r="L85" s="24">
        <v>2449279</v>
      </c>
      <c r="M85" s="24">
        <v>1649</v>
      </c>
      <c r="N85" s="24">
        <v>146</v>
      </c>
      <c r="O85" s="22">
        <v>2451074</v>
      </c>
      <c r="P85" s="1"/>
      <c r="Q85" s="1"/>
      <c r="R85" s="1"/>
      <c r="S85" s="1"/>
      <c r="T85" s="1"/>
      <c r="U85" s="1"/>
    </row>
  </sheetData>
  <mergeCells count="1">
    <mergeCell ref="E4: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zoomScale="150" zoomScaleNormal="150" workbookViewId="0">
      <selection activeCell="F15" sqref="F15"/>
    </sheetView>
  </sheetViews>
  <sheetFormatPr defaultRowHeight="12.75" x14ac:dyDescent="0.2"/>
  <cols>
    <col min="1" max="1" width="9.140625" style="3"/>
    <col min="2" max="2" width="13.5703125" customWidth="1"/>
    <col min="3" max="3" width="10.7109375" bestFit="1" customWidth="1"/>
    <col min="4" max="4" width="15.85546875" customWidth="1"/>
    <col min="5" max="5" width="27" customWidth="1"/>
    <col min="6" max="6" width="15.7109375" customWidth="1"/>
    <col min="7" max="7" width="16.42578125" customWidth="1"/>
    <col min="8" max="8" width="9.140625" style="3"/>
    <col min="9" max="9" width="11" bestFit="1" customWidth="1"/>
  </cols>
  <sheetData>
    <row r="1" spans="1:10" x14ac:dyDescent="0.2">
      <c r="A1" s="27" t="s">
        <v>88</v>
      </c>
      <c r="B1" s="28"/>
      <c r="C1" s="28"/>
      <c r="D1" s="28"/>
      <c r="E1" s="28"/>
      <c r="F1" s="29"/>
      <c r="G1" s="30"/>
      <c r="I1" s="3"/>
    </row>
    <row r="2" spans="1:10" ht="51" x14ac:dyDescent="0.2">
      <c r="A2" s="45"/>
      <c r="B2" s="46" t="s">
        <v>99</v>
      </c>
      <c r="C2" s="46" t="s">
        <v>87</v>
      </c>
      <c r="D2" s="46" t="s">
        <v>86</v>
      </c>
      <c r="E2" s="46" t="s">
        <v>96</v>
      </c>
      <c r="F2" s="47" t="s">
        <v>85</v>
      </c>
      <c r="G2" s="48" t="s">
        <v>92</v>
      </c>
      <c r="I2" s="3"/>
      <c r="J2" s="3"/>
    </row>
    <row r="3" spans="1:10" x14ac:dyDescent="0.2">
      <c r="A3" s="45">
        <v>2023</v>
      </c>
      <c r="B3" s="49">
        <v>21113340.575153902</v>
      </c>
      <c r="C3" s="49">
        <v>115548.07051584127</v>
      </c>
      <c r="D3" s="49">
        <v>21228888.645669743</v>
      </c>
      <c r="E3" s="49">
        <v>126727.82396183183</v>
      </c>
      <c r="F3" s="51">
        <v>11523.821707912766</v>
      </c>
      <c r="G3" s="52">
        <v>21090637</v>
      </c>
      <c r="I3" s="3"/>
      <c r="J3" s="3"/>
    </row>
    <row r="4" spans="1:10" x14ac:dyDescent="0.2">
      <c r="A4" s="45">
        <v>2024</v>
      </c>
      <c r="B4" s="49">
        <v>21343819.080989804</v>
      </c>
      <c r="C4" s="49">
        <v>233590.04989290581</v>
      </c>
      <c r="D4" s="49">
        <v>21577409.13088271</v>
      </c>
      <c r="E4" s="50">
        <v>350744.83730460331</v>
      </c>
      <c r="F4" s="51">
        <v>39784.293578105367</v>
      </c>
      <c r="G4" s="52">
        <v>21186880</v>
      </c>
      <c r="H4" s="16"/>
      <c r="I4" s="16"/>
      <c r="J4" s="16"/>
    </row>
    <row r="5" spans="1:10" x14ac:dyDescent="0.2">
      <c r="A5" s="45">
        <f>A4+1</f>
        <v>2025</v>
      </c>
      <c r="B5" s="49">
        <v>21476303.272546846</v>
      </c>
      <c r="C5" s="49">
        <v>389994.01128555561</v>
      </c>
      <c r="D5" s="49">
        <v>21866297.283832401</v>
      </c>
      <c r="E5" s="50">
        <v>520832.99806327</v>
      </c>
      <c r="F5" s="51">
        <v>63670.285769132846</v>
      </c>
      <c r="G5" s="52">
        <v>21281794</v>
      </c>
      <c r="H5" s="16"/>
      <c r="I5" s="16"/>
      <c r="J5" s="16"/>
    </row>
    <row r="6" spans="1:10" x14ac:dyDescent="0.2">
      <c r="A6" s="45">
        <f t="shared" ref="A6:A8" si="0">A5+1</f>
        <v>2026</v>
      </c>
      <c r="B6" s="49">
        <v>21707911.19174723</v>
      </c>
      <c r="C6" s="49">
        <v>594195.15739512804</v>
      </c>
      <c r="D6" s="49">
        <v>22302106.349142358</v>
      </c>
      <c r="E6" s="50">
        <v>727186.28698596358</v>
      </c>
      <c r="F6" s="51">
        <v>73164.062156393295</v>
      </c>
      <c r="G6" s="52">
        <v>21501756</v>
      </c>
      <c r="H6" s="16"/>
      <c r="I6" s="16"/>
      <c r="J6" s="16"/>
    </row>
    <row r="7" spans="1:10" x14ac:dyDescent="0.2">
      <c r="A7" s="45">
        <f t="shared" si="0"/>
        <v>2027</v>
      </c>
      <c r="B7" s="49">
        <v>21879973.875405166</v>
      </c>
      <c r="C7" s="49">
        <v>853933.94293711369</v>
      </c>
      <c r="D7" s="49">
        <v>22733907.81834228</v>
      </c>
      <c r="E7" s="50">
        <v>950145.68289443851</v>
      </c>
      <c r="F7" s="51">
        <v>85456.135447840483</v>
      </c>
      <c r="G7" s="52">
        <v>21698306</v>
      </c>
      <c r="H7" s="16"/>
      <c r="I7" s="16"/>
      <c r="J7" s="16"/>
    </row>
    <row r="8" spans="1:10" ht="13.5" thickBot="1" x14ac:dyDescent="0.25">
      <c r="A8" s="53">
        <f t="shared" si="0"/>
        <v>2028</v>
      </c>
      <c r="B8" s="54">
        <v>22119634.475358363</v>
      </c>
      <c r="C8" s="54">
        <v>1182172.8774634947</v>
      </c>
      <c r="D8" s="54">
        <v>23301807.352821857</v>
      </c>
      <c r="E8" s="55">
        <v>1148925.7871979289</v>
      </c>
      <c r="F8" s="56">
        <v>100898.5656239283</v>
      </c>
      <c r="G8" s="57">
        <v>22051983</v>
      </c>
      <c r="H8" s="16"/>
      <c r="I8" s="16"/>
      <c r="J8" s="16"/>
    </row>
    <row r="9" spans="1:10" x14ac:dyDescent="0.2">
      <c r="A9" s="3" t="s">
        <v>83</v>
      </c>
      <c r="I9" s="3"/>
      <c r="J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AF85"/>
  <sheetViews>
    <sheetView workbookViewId="0">
      <selection activeCell="E15" sqref="E15"/>
    </sheetView>
  </sheetViews>
  <sheetFormatPr defaultColWidth="9.140625" defaultRowHeight="12.75" outlineLevelCol="1" x14ac:dyDescent="0.2"/>
  <cols>
    <col min="1" max="2" width="9.140625" style="3"/>
    <col min="3" max="3" width="9.140625" style="3" hidden="1" customWidth="1" outlineLevel="1"/>
    <col min="4" max="4" width="2.7109375" style="3" customWidth="1" collapsed="1"/>
    <col min="5" max="5" width="11" style="3" bestFit="1" customWidth="1"/>
    <col min="6" max="6" width="10.42578125" style="3" bestFit="1" customWidth="1"/>
    <col min="7" max="7" width="8.85546875" style="3" bestFit="1" customWidth="1"/>
    <col min="8" max="8" width="21.140625" style="3" bestFit="1" customWidth="1"/>
    <col min="9" max="9" width="21.7109375" style="3" bestFit="1" customWidth="1"/>
    <col min="10" max="10" width="19.5703125" style="3" bestFit="1" customWidth="1"/>
    <col min="11" max="11" width="20" style="3" bestFit="1" customWidth="1"/>
    <col min="12" max="12" width="29.7109375" style="3" bestFit="1" customWidth="1"/>
    <col min="13" max="13" width="23" style="3" bestFit="1" customWidth="1"/>
    <col min="14" max="14" width="28" style="3" bestFit="1" customWidth="1"/>
    <col min="15" max="15" width="21.42578125" style="3" bestFit="1" customWidth="1"/>
    <col min="16" max="16" width="10" style="3" bestFit="1" customWidth="1"/>
    <col min="17" max="17" width="9.140625" style="3"/>
    <col min="18" max="28" width="9.140625" style="3" customWidth="1"/>
    <col min="29" max="16384" width="9.140625" style="3"/>
  </cols>
  <sheetData>
    <row r="1" spans="1:32" ht="31.5" x14ac:dyDescent="0.5">
      <c r="A1" s="2" t="s">
        <v>89</v>
      </c>
    </row>
    <row r="2" spans="1:32" ht="21" x14ac:dyDescent="0.35">
      <c r="A2" s="4" t="s">
        <v>14</v>
      </c>
    </row>
    <row r="3" spans="1:32" ht="13.5" thickBot="1" x14ac:dyDescent="0.25">
      <c r="A3" s="3" t="s">
        <v>27</v>
      </c>
    </row>
    <row r="4" spans="1:32" x14ac:dyDescent="0.2">
      <c r="E4" s="64" t="s">
        <v>14</v>
      </c>
      <c r="F4" s="65"/>
      <c r="G4" s="65"/>
      <c r="H4" s="65"/>
      <c r="I4" s="65"/>
      <c r="J4" s="65"/>
      <c r="K4" s="65"/>
      <c r="L4" s="65"/>
      <c r="M4" s="65"/>
      <c r="N4" s="65"/>
      <c r="O4" s="65"/>
      <c r="P4" s="66"/>
      <c r="AB4" s="8"/>
      <c r="AC4" s="8"/>
      <c r="AD4" s="8"/>
      <c r="AE4" s="8"/>
      <c r="AF4" s="8"/>
    </row>
    <row r="5" spans="1:32" x14ac:dyDescent="0.2">
      <c r="A5" s="5" t="s">
        <v>0</v>
      </c>
      <c r="B5" s="5" t="s">
        <v>1</v>
      </c>
      <c r="C5" s="5" t="s">
        <v>2</v>
      </c>
      <c r="E5" s="11" t="s">
        <v>3</v>
      </c>
      <c r="F5" s="12" t="s">
        <v>4</v>
      </c>
      <c r="G5" s="12" t="s">
        <v>5</v>
      </c>
      <c r="H5" s="12" t="s">
        <v>15</v>
      </c>
      <c r="I5" s="12" t="s">
        <v>16</v>
      </c>
      <c r="J5" s="12" t="s">
        <v>17</v>
      </c>
      <c r="K5" s="12" t="s">
        <v>18</v>
      </c>
      <c r="L5" s="12" t="s">
        <v>19</v>
      </c>
      <c r="M5" s="12" t="s">
        <v>20</v>
      </c>
      <c r="N5" s="12" t="s">
        <v>21</v>
      </c>
      <c r="O5" s="12" t="s">
        <v>22</v>
      </c>
      <c r="P5" s="13" t="s">
        <v>8</v>
      </c>
      <c r="R5" s="12"/>
      <c r="S5" s="12"/>
      <c r="T5" s="12"/>
      <c r="U5" s="12"/>
      <c r="V5" s="12"/>
      <c r="W5" s="12"/>
      <c r="X5" s="12"/>
      <c r="Y5" s="12"/>
      <c r="Z5" s="12"/>
      <c r="AA5" s="12"/>
      <c r="AB5" s="12"/>
      <c r="AC5" s="12"/>
      <c r="AD5" s="8"/>
      <c r="AE5" s="8"/>
      <c r="AF5" s="8"/>
    </row>
    <row r="6" spans="1:32" ht="3" customHeight="1" x14ac:dyDescent="0.2">
      <c r="E6" s="14"/>
      <c r="F6" s="8"/>
      <c r="G6" s="8"/>
      <c r="H6" s="8"/>
      <c r="I6" s="8"/>
      <c r="J6" s="8"/>
      <c r="K6" s="8"/>
      <c r="L6" s="8"/>
      <c r="M6" s="8"/>
      <c r="N6" s="8"/>
      <c r="O6" s="8"/>
      <c r="P6" s="15"/>
      <c r="AB6" s="8"/>
      <c r="AC6" s="8"/>
      <c r="AD6" s="8"/>
      <c r="AE6" s="8"/>
      <c r="AF6" s="8"/>
    </row>
    <row r="7" spans="1:32" ht="12.75" customHeight="1" x14ac:dyDescent="0.2">
      <c r="A7" s="5">
        <v>2023</v>
      </c>
      <c r="E7" s="9">
        <f>AVERAGEIF($A$14:$A$85,$A7,E$14:E$85)</f>
        <v>817112.5</v>
      </c>
      <c r="F7" s="7">
        <f t="shared" ref="F7:P12" si="0">AVERAGEIF($A$14:$A$85,$A7,F$14:F$85)</f>
        <v>57084.25</v>
      </c>
      <c r="G7" s="7">
        <f t="shared" si="0"/>
        <v>2248</v>
      </c>
      <c r="H7" s="7">
        <f t="shared" si="0"/>
        <v>131.16666666666666</v>
      </c>
      <c r="I7" s="7">
        <f t="shared" si="0"/>
        <v>92.25</v>
      </c>
      <c r="J7" s="7">
        <f t="shared" si="0"/>
        <v>12</v>
      </c>
      <c r="K7" s="7">
        <f t="shared" si="0"/>
        <v>8</v>
      </c>
      <c r="L7" s="7">
        <f t="shared" si="0"/>
        <v>105</v>
      </c>
      <c r="M7" s="7">
        <f t="shared" si="0"/>
        <v>99.083333333333329</v>
      </c>
      <c r="N7" s="7">
        <f t="shared" si="0"/>
        <v>98</v>
      </c>
      <c r="O7" s="7">
        <f t="shared" si="0"/>
        <v>75.083333333333329</v>
      </c>
      <c r="P7" s="10">
        <f t="shared" si="0"/>
        <v>876790.91666666663</v>
      </c>
      <c r="AB7" s="8"/>
      <c r="AC7" s="8"/>
      <c r="AD7" s="8"/>
      <c r="AE7" s="8"/>
      <c r="AF7" s="8"/>
    </row>
    <row r="8" spans="1:32" x14ac:dyDescent="0.2">
      <c r="A8" s="5">
        <v>2024</v>
      </c>
      <c r="B8" s="67"/>
      <c r="C8" s="25"/>
      <c r="E8" s="9">
        <f>AVERAGEIF($A$14:$A$85,$A8,E$14:E$85)</f>
        <v>818792</v>
      </c>
      <c r="F8" s="7">
        <f t="shared" si="0"/>
        <v>57334.25</v>
      </c>
      <c r="G8" s="7">
        <f t="shared" si="0"/>
        <v>2229.25</v>
      </c>
      <c r="H8" s="7">
        <f t="shared" si="0"/>
        <v>126.83333333333333</v>
      </c>
      <c r="I8" s="7">
        <f t="shared" si="0"/>
        <v>89.083333333333329</v>
      </c>
      <c r="J8" s="7">
        <f t="shared" si="0"/>
        <v>12</v>
      </c>
      <c r="K8" s="7">
        <f t="shared" si="0"/>
        <v>8</v>
      </c>
      <c r="L8" s="7">
        <f t="shared" si="0"/>
        <v>105</v>
      </c>
      <c r="M8" s="7">
        <f t="shared" si="0"/>
        <v>99</v>
      </c>
      <c r="N8" s="7">
        <f t="shared" si="0"/>
        <v>98</v>
      </c>
      <c r="O8" s="7">
        <f t="shared" si="0"/>
        <v>75</v>
      </c>
      <c r="P8" s="10">
        <f t="shared" si="0"/>
        <v>878697.33333333337</v>
      </c>
      <c r="R8" s="16"/>
      <c r="S8" s="16"/>
      <c r="T8" s="16"/>
      <c r="U8" s="16"/>
      <c r="V8" s="16"/>
      <c r="W8" s="16"/>
      <c r="X8" s="16"/>
      <c r="Y8" s="16"/>
      <c r="Z8" s="16"/>
      <c r="AA8" s="16"/>
      <c r="AB8" s="16"/>
      <c r="AC8" s="16"/>
    </row>
    <row r="9" spans="1:32" x14ac:dyDescent="0.2">
      <c r="A9" s="5">
        <v>2025</v>
      </c>
      <c r="B9" s="67"/>
      <c r="C9" s="25"/>
      <c r="E9" s="9">
        <f t="shared" ref="E9:E12" si="1">AVERAGEIF($A$14:$A$85,$A9,E$14:E$85)</f>
        <v>818792</v>
      </c>
      <c r="F9" s="7">
        <f t="shared" si="0"/>
        <v>57578.166666666664</v>
      </c>
      <c r="G9" s="7">
        <f t="shared" si="0"/>
        <v>2213</v>
      </c>
      <c r="H9" s="7">
        <f t="shared" si="0"/>
        <v>122.83333333333333</v>
      </c>
      <c r="I9" s="7">
        <f t="shared" si="0"/>
        <v>86.333333333333329</v>
      </c>
      <c r="J9" s="7">
        <f t="shared" si="0"/>
        <v>12</v>
      </c>
      <c r="K9" s="7">
        <f t="shared" si="0"/>
        <v>8</v>
      </c>
      <c r="L9" s="7">
        <f t="shared" si="0"/>
        <v>105</v>
      </c>
      <c r="M9" s="7">
        <f t="shared" si="0"/>
        <v>99</v>
      </c>
      <c r="N9" s="7">
        <f t="shared" si="0"/>
        <v>98</v>
      </c>
      <c r="O9" s="7">
        <f t="shared" si="0"/>
        <v>75</v>
      </c>
      <c r="P9" s="10">
        <f t="shared" si="0"/>
        <v>878921</v>
      </c>
      <c r="R9" s="16"/>
      <c r="S9" s="16"/>
      <c r="T9" s="16"/>
      <c r="U9" s="16"/>
      <c r="V9" s="16"/>
      <c r="W9" s="16"/>
      <c r="X9" s="16"/>
      <c r="Y9" s="16"/>
      <c r="Z9" s="16"/>
      <c r="AA9" s="16"/>
      <c r="AB9" s="16"/>
      <c r="AC9" s="16"/>
    </row>
    <row r="10" spans="1:32" x14ac:dyDescent="0.2">
      <c r="A10" s="5">
        <v>2026</v>
      </c>
      <c r="B10" s="67"/>
      <c r="C10" s="25"/>
      <c r="E10" s="9">
        <f t="shared" si="1"/>
        <v>818792</v>
      </c>
      <c r="F10" s="7">
        <f t="shared" si="0"/>
        <v>57809.5</v>
      </c>
      <c r="G10" s="7">
        <f t="shared" si="0"/>
        <v>2197.5</v>
      </c>
      <c r="H10" s="7">
        <f t="shared" si="0"/>
        <v>119</v>
      </c>
      <c r="I10" s="7">
        <f t="shared" si="0"/>
        <v>83.666666666666671</v>
      </c>
      <c r="J10" s="7">
        <f t="shared" si="0"/>
        <v>12</v>
      </c>
      <c r="K10" s="7">
        <f t="shared" si="0"/>
        <v>8</v>
      </c>
      <c r="L10" s="7">
        <f t="shared" si="0"/>
        <v>105</v>
      </c>
      <c r="M10" s="7">
        <f t="shared" si="0"/>
        <v>99</v>
      </c>
      <c r="N10" s="7">
        <f t="shared" si="0"/>
        <v>98</v>
      </c>
      <c r="O10" s="7">
        <f t="shared" si="0"/>
        <v>75</v>
      </c>
      <c r="P10" s="10">
        <f t="shared" si="0"/>
        <v>879133</v>
      </c>
      <c r="R10" s="16"/>
      <c r="S10" s="16"/>
      <c r="T10" s="16"/>
      <c r="U10" s="16"/>
      <c r="V10" s="16"/>
      <c r="W10" s="16"/>
      <c r="X10" s="16"/>
      <c r="Y10" s="16"/>
      <c r="Z10" s="16"/>
      <c r="AA10" s="16"/>
      <c r="AB10" s="16"/>
      <c r="AC10" s="16"/>
    </row>
    <row r="11" spans="1:32" x14ac:dyDescent="0.2">
      <c r="A11" s="5">
        <v>2027</v>
      </c>
      <c r="B11" s="67"/>
      <c r="C11" s="25"/>
      <c r="E11" s="9">
        <f t="shared" si="1"/>
        <v>818792</v>
      </c>
      <c r="F11" s="7">
        <f t="shared" si="0"/>
        <v>58039.166666666664</v>
      </c>
      <c r="G11" s="7">
        <f t="shared" si="0"/>
        <v>2182.0833333333335</v>
      </c>
      <c r="H11" s="7">
        <f t="shared" si="0"/>
        <v>115.16666666666667</v>
      </c>
      <c r="I11" s="7">
        <f t="shared" si="0"/>
        <v>81</v>
      </c>
      <c r="J11" s="7">
        <f t="shared" si="0"/>
        <v>12</v>
      </c>
      <c r="K11" s="7">
        <f t="shared" si="0"/>
        <v>8</v>
      </c>
      <c r="L11" s="7">
        <f t="shared" si="0"/>
        <v>105</v>
      </c>
      <c r="M11" s="7">
        <f t="shared" si="0"/>
        <v>99</v>
      </c>
      <c r="N11" s="7">
        <f t="shared" si="0"/>
        <v>98</v>
      </c>
      <c r="O11" s="7">
        <f t="shared" si="0"/>
        <v>75</v>
      </c>
      <c r="P11" s="10">
        <f t="shared" si="0"/>
        <v>879343.41666666663</v>
      </c>
      <c r="R11" s="16"/>
      <c r="S11" s="16"/>
      <c r="T11" s="16"/>
      <c r="U11" s="16"/>
      <c r="V11" s="16"/>
      <c r="W11" s="16"/>
      <c r="X11" s="16"/>
      <c r="Y11" s="16"/>
      <c r="Z11" s="16"/>
      <c r="AA11" s="16"/>
      <c r="AB11" s="16"/>
      <c r="AC11" s="16"/>
    </row>
    <row r="12" spans="1:32" ht="13.5" thickBot="1" x14ac:dyDescent="0.25">
      <c r="A12" s="5">
        <v>2028</v>
      </c>
      <c r="B12" s="67"/>
      <c r="C12" s="25"/>
      <c r="E12" s="21">
        <f t="shared" si="1"/>
        <v>818792</v>
      </c>
      <c r="F12" s="24">
        <f t="shared" si="0"/>
        <v>58271.75</v>
      </c>
      <c r="G12" s="24">
        <f t="shared" si="0"/>
        <v>2166.8333333333335</v>
      </c>
      <c r="H12" s="24">
        <f t="shared" si="0"/>
        <v>111.5</v>
      </c>
      <c r="I12" s="24">
        <f t="shared" si="0"/>
        <v>78.333333333333329</v>
      </c>
      <c r="J12" s="24">
        <f t="shared" si="0"/>
        <v>12</v>
      </c>
      <c r="K12" s="24">
        <f t="shared" si="0"/>
        <v>8</v>
      </c>
      <c r="L12" s="24">
        <f t="shared" si="0"/>
        <v>105</v>
      </c>
      <c r="M12" s="24">
        <f t="shared" si="0"/>
        <v>99</v>
      </c>
      <c r="N12" s="24">
        <f t="shared" si="0"/>
        <v>98</v>
      </c>
      <c r="O12" s="24">
        <f t="shared" si="0"/>
        <v>75</v>
      </c>
      <c r="P12" s="22">
        <f t="shared" si="0"/>
        <v>879557.08333333337</v>
      </c>
      <c r="R12" s="16"/>
      <c r="S12" s="16"/>
      <c r="T12" s="16"/>
      <c r="U12" s="16"/>
      <c r="V12" s="16"/>
      <c r="W12" s="16"/>
      <c r="X12" s="16"/>
      <c r="Y12" s="16"/>
      <c r="Z12" s="16"/>
      <c r="AA12" s="16"/>
      <c r="AB12" s="16"/>
      <c r="AC12" s="16"/>
    </row>
    <row r="13" spans="1:32" ht="3.75" customHeight="1" thickBot="1" x14ac:dyDescent="0.25">
      <c r="C13" s="25"/>
      <c r="R13" s="16"/>
      <c r="S13" s="16"/>
      <c r="T13" s="16"/>
      <c r="U13" s="16"/>
      <c r="V13" s="16"/>
      <c r="W13" s="16"/>
      <c r="X13" s="16"/>
      <c r="Y13" s="16"/>
      <c r="Z13" s="16"/>
      <c r="AA13" s="16"/>
      <c r="AB13" s="16"/>
      <c r="AC13" s="16"/>
    </row>
    <row r="14" spans="1:32" ht="12.75" customHeight="1" x14ac:dyDescent="0.2">
      <c r="A14" s="5">
        <v>2023</v>
      </c>
      <c r="B14" s="5">
        <v>1</v>
      </c>
      <c r="C14" s="44"/>
      <c r="E14" s="19">
        <v>813479</v>
      </c>
      <c r="F14" s="23">
        <v>56945</v>
      </c>
      <c r="G14" s="23">
        <v>2266</v>
      </c>
      <c r="H14" s="23">
        <v>134</v>
      </c>
      <c r="I14" s="23">
        <v>94</v>
      </c>
      <c r="J14" s="23">
        <v>12</v>
      </c>
      <c r="K14" s="23">
        <v>8</v>
      </c>
      <c r="L14" s="23">
        <v>105</v>
      </c>
      <c r="M14" s="23">
        <v>100</v>
      </c>
      <c r="N14" s="23">
        <v>98</v>
      </c>
      <c r="O14" s="23">
        <v>76</v>
      </c>
      <c r="P14" s="20">
        <f t="shared" ref="P14:P25" si="2">SUM(E14:H14,J14,MAX(L14:M14),MAX(N14:O14))</f>
        <v>873039</v>
      </c>
      <c r="R14" s="16"/>
      <c r="S14" s="16"/>
      <c r="T14" s="16"/>
      <c r="U14" s="16"/>
      <c r="V14" s="16"/>
      <c r="W14" s="16"/>
      <c r="X14" s="16"/>
      <c r="Y14" s="16"/>
      <c r="Z14" s="16"/>
      <c r="AA14" s="16"/>
      <c r="AB14" s="16"/>
      <c r="AC14" s="16"/>
    </row>
    <row r="15" spans="1:32" ht="12.75" customHeight="1" x14ac:dyDescent="0.2">
      <c r="A15" s="5">
        <v>2023</v>
      </c>
      <c r="B15" s="5">
        <v>2</v>
      </c>
      <c r="C15" s="44"/>
      <c r="E15" s="9">
        <v>814245</v>
      </c>
      <c r="F15" s="7">
        <v>56994</v>
      </c>
      <c r="G15" s="7">
        <v>2264</v>
      </c>
      <c r="H15" s="7">
        <v>133</v>
      </c>
      <c r="I15" s="7">
        <v>94</v>
      </c>
      <c r="J15" s="7">
        <v>12</v>
      </c>
      <c r="K15" s="7">
        <v>8</v>
      </c>
      <c r="L15" s="7">
        <v>105</v>
      </c>
      <c r="M15" s="7">
        <v>99</v>
      </c>
      <c r="N15" s="7">
        <v>98</v>
      </c>
      <c r="O15" s="7">
        <v>75</v>
      </c>
      <c r="P15" s="10">
        <f t="shared" si="2"/>
        <v>873851</v>
      </c>
      <c r="R15" s="16"/>
      <c r="S15" s="16"/>
      <c r="T15" s="16"/>
      <c r="U15" s="16"/>
      <c r="V15" s="16"/>
      <c r="W15" s="16"/>
      <c r="X15" s="16"/>
      <c r="Y15" s="16"/>
      <c r="Z15" s="16"/>
      <c r="AA15" s="16"/>
      <c r="AB15" s="16"/>
      <c r="AC15" s="16"/>
    </row>
    <row r="16" spans="1:32" ht="12.75" customHeight="1" x14ac:dyDescent="0.2">
      <c r="A16" s="5">
        <v>2023</v>
      </c>
      <c r="B16" s="5">
        <v>3</v>
      </c>
      <c r="C16" s="44"/>
      <c r="E16" s="9">
        <v>815692</v>
      </c>
      <c r="F16" s="7">
        <v>57015</v>
      </c>
      <c r="G16" s="7">
        <v>2263</v>
      </c>
      <c r="H16" s="7">
        <v>133</v>
      </c>
      <c r="I16" s="7">
        <v>93</v>
      </c>
      <c r="J16" s="7">
        <v>12</v>
      </c>
      <c r="K16" s="7">
        <v>8</v>
      </c>
      <c r="L16" s="7">
        <v>105</v>
      </c>
      <c r="M16" s="7">
        <v>99</v>
      </c>
      <c r="N16" s="7">
        <v>98</v>
      </c>
      <c r="O16" s="7">
        <v>75</v>
      </c>
      <c r="P16" s="10">
        <f t="shared" si="2"/>
        <v>875318</v>
      </c>
      <c r="R16" s="16"/>
      <c r="S16" s="16"/>
      <c r="T16" s="16"/>
      <c r="U16" s="16"/>
      <c r="V16" s="16"/>
      <c r="W16" s="16"/>
      <c r="X16" s="16"/>
      <c r="Y16" s="16"/>
      <c r="Z16" s="16"/>
      <c r="AA16" s="16"/>
      <c r="AB16" s="16"/>
      <c r="AC16" s="16"/>
    </row>
    <row r="17" spans="1:29" ht="12.75" customHeight="1" x14ac:dyDescent="0.2">
      <c r="A17" s="5">
        <v>2023</v>
      </c>
      <c r="B17" s="5">
        <v>4</v>
      </c>
      <c r="C17" s="44"/>
      <c r="E17" s="9">
        <v>816358</v>
      </c>
      <c r="F17" s="7">
        <v>57035</v>
      </c>
      <c r="G17" s="7">
        <v>2256</v>
      </c>
      <c r="H17" s="7">
        <v>132</v>
      </c>
      <c r="I17" s="7">
        <v>93</v>
      </c>
      <c r="J17" s="7">
        <v>12</v>
      </c>
      <c r="K17" s="7">
        <v>8</v>
      </c>
      <c r="L17" s="7">
        <v>105</v>
      </c>
      <c r="M17" s="7">
        <v>99</v>
      </c>
      <c r="N17" s="7">
        <v>98</v>
      </c>
      <c r="O17" s="7">
        <v>75</v>
      </c>
      <c r="P17" s="10">
        <f t="shared" si="2"/>
        <v>875996</v>
      </c>
      <c r="R17" s="16"/>
      <c r="S17" s="16"/>
      <c r="T17" s="16"/>
      <c r="U17" s="16"/>
      <c r="V17" s="16"/>
      <c r="W17" s="16"/>
      <c r="X17" s="16"/>
      <c r="Y17" s="16"/>
      <c r="Z17" s="16"/>
      <c r="AA17" s="16"/>
      <c r="AB17" s="16"/>
      <c r="AC17" s="16"/>
    </row>
    <row r="18" spans="1:29" ht="12.75" customHeight="1" x14ac:dyDescent="0.2">
      <c r="A18" s="5">
        <v>2023</v>
      </c>
      <c r="B18" s="5">
        <v>5</v>
      </c>
      <c r="C18" s="44"/>
      <c r="E18" s="9">
        <v>817017</v>
      </c>
      <c r="F18" s="7">
        <v>57055</v>
      </c>
      <c r="G18" s="7">
        <v>2252</v>
      </c>
      <c r="H18" s="7">
        <v>132</v>
      </c>
      <c r="I18" s="7">
        <v>93</v>
      </c>
      <c r="J18" s="7">
        <v>12</v>
      </c>
      <c r="K18" s="7">
        <v>8</v>
      </c>
      <c r="L18" s="7">
        <v>105</v>
      </c>
      <c r="M18" s="7">
        <v>99</v>
      </c>
      <c r="N18" s="7">
        <v>98</v>
      </c>
      <c r="O18" s="7">
        <v>75</v>
      </c>
      <c r="P18" s="10">
        <f t="shared" si="2"/>
        <v>876671</v>
      </c>
      <c r="R18" s="16"/>
      <c r="S18" s="16"/>
      <c r="T18" s="16"/>
      <c r="U18" s="16"/>
      <c r="V18" s="16"/>
      <c r="W18" s="16"/>
      <c r="X18" s="16"/>
      <c r="Y18" s="16"/>
      <c r="Z18" s="16"/>
      <c r="AA18" s="16"/>
      <c r="AB18" s="16"/>
      <c r="AC18" s="16"/>
    </row>
    <row r="19" spans="1:29" ht="12.75" customHeight="1" x14ac:dyDescent="0.2">
      <c r="A19" s="5">
        <v>2023</v>
      </c>
      <c r="B19" s="5">
        <v>6</v>
      </c>
      <c r="C19" s="44"/>
      <c r="E19" s="9">
        <v>817669</v>
      </c>
      <c r="F19" s="7">
        <v>57075</v>
      </c>
      <c r="G19" s="7">
        <v>2243</v>
      </c>
      <c r="H19" s="7">
        <v>131</v>
      </c>
      <c r="I19" s="7">
        <v>92</v>
      </c>
      <c r="J19" s="7">
        <v>12</v>
      </c>
      <c r="K19" s="7">
        <v>8</v>
      </c>
      <c r="L19" s="7">
        <v>105</v>
      </c>
      <c r="M19" s="7">
        <v>99</v>
      </c>
      <c r="N19" s="7">
        <v>98</v>
      </c>
      <c r="O19" s="7">
        <v>75</v>
      </c>
      <c r="P19" s="10">
        <f t="shared" si="2"/>
        <v>877333</v>
      </c>
      <c r="R19" s="16"/>
      <c r="S19" s="16"/>
      <c r="T19" s="16"/>
      <c r="U19" s="16"/>
      <c r="V19" s="16"/>
      <c r="W19" s="16"/>
      <c r="X19" s="16"/>
      <c r="Y19" s="16"/>
      <c r="Z19" s="16"/>
      <c r="AA19" s="16"/>
      <c r="AB19" s="16"/>
      <c r="AC19" s="16"/>
    </row>
    <row r="20" spans="1:29" ht="12.75" customHeight="1" x14ac:dyDescent="0.2">
      <c r="A20" s="5">
        <v>2023</v>
      </c>
      <c r="B20" s="5">
        <v>7</v>
      </c>
      <c r="C20" s="44"/>
      <c r="E20" s="9">
        <v>817992</v>
      </c>
      <c r="F20" s="7">
        <v>57098</v>
      </c>
      <c r="G20" s="7">
        <v>2242</v>
      </c>
      <c r="H20" s="7">
        <v>131</v>
      </c>
      <c r="I20" s="7">
        <v>92</v>
      </c>
      <c r="J20" s="7">
        <v>12</v>
      </c>
      <c r="K20" s="7">
        <v>8</v>
      </c>
      <c r="L20" s="7">
        <v>105</v>
      </c>
      <c r="M20" s="7">
        <v>99</v>
      </c>
      <c r="N20" s="7">
        <v>98</v>
      </c>
      <c r="O20" s="7">
        <v>75</v>
      </c>
      <c r="P20" s="10">
        <f t="shared" si="2"/>
        <v>877678</v>
      </c>
      <c r="R20" s="16"/>
      <c r="S20" s="16"/>
      <c r="T20" s="16"/>
      <c r="U20" s="16"/>
      <c r="V20" s="16"/>
      <c r="W20" s="16"/>
      <c r="X20" s="16"/>
      <c r="Y20" s="16"/>
      <c r="Z20" s="16"/>
      <c r="AA20" s="16"/>
      <c r="AB20" s="16"/>
      <c r="AC20" s="16"/>
    </row>
    <row r="21" spans="1:29" ht="12.75" customHeight="1" x14ac:dyDescent="0.2">
      <c r="A21" s="5">
        <v>2023</v>
      </c>
      <c r="B21" s="5">
        <v>8</v>
      </c>
      <c r="C21" s="44"/>
      <c r="E21" s="9">
        <v>818260</v>
      </c>
      <c r="F21" s="7">
        <v>57118</v>
      </c>
      <c r="G21" s="7">
        <v>2240</v>
      </c>
      <c r="H21" s="7">
        <v>130</v>
      </c>
      <c r="I21" s="7">
        <v>92</v>
      </c>
      <c r="J21" s="7">
        <v>12</v>
      </c>
      <c r="K21" s="7">
        <v>8</v>
      </c>
      <c r="L21" s="7">
        <v>105</v>
      </c>
      <c r="M21" s="7">
        <v>99</v>
      </c>
      <c r="N21" s="7">
        <v>98</v>
      </c>
      <c r="O21" s="7">
        <v>75</v>
      </c>
      <c r="P21" s="10">
        <f t="shared" si="2"/>
        <v>877963</v>
      </c>
      <c r="R21" s="16"/>
      <c r="S21" s="16"/>
      <c r="T21" s="16"/>
      <c r="U21" s="16"/>
      <c r="V21" s="16"/>
      <c r="W21" s="16"/>
      <c r="X21" s="16"/>
      <c r="Y21" s="16"/>
      <c r="Z21" s="16"/>
      <c r="AA21" s="16"/>
      <c r="AB21" s="16"/>
      <c r="AC21" s="16"/>
    </row>
    <row r="22" spans="1:29" ht="12.75" customHeight="1" x14ac:dyDescent="0.2">
      <c r="A22" s="5">
        <v>2023</v>
      </c>
      <c r="B22" s="5">
        <v>9</v>
      </c>
      <c r="C22" s="44"/>
      <c r="E22" s="9">
        <v>818474</v>
      </c>
      <c r="F22" s="7">
        <v>57138</v>
      </c>
      <c r="G22" s="7">
        <v>2238</v>
      </c>
      <c r="H22" s="7">
        <v>130</v>
      </c>
      <c r="I22" s="7">
        <v>91</v>
      </c>
      <c r="J22" s="7">
        <v>12</v>
      </c>
      <c r="K22" s="7">
        <v>8</v>
      </c>
      <c r="L22" s="7">
        <v>105</v>
      </c>
      <c r="M22" s="7">
        <v>99</v>
      </c>
      <c r="N22" s="7">
        <v>98</v>
      </c>
      <c r="O22" s="7">
        <v>75</v>
      </c>
      <c r="P22" s="10">
        <f t="shared" si="2"/>
        <v>878195</v>
      </c>
      <c r="R22" s="16"/>
      <c r="S22" s="16"/>
      <c r="T22" s="16"/>
      <c r="U22" s="16"/>
      <c r="V22" s="16"/>
      <c r="W22" s="16"/>
      <c r="X22" s="16"/>
      <c r="Y22" s="16"/>
      <c r="Z22" s="16"/>
      <c r="AA22" s="16"/>
      <c r="AB22" s="16"/>
      <c r="AC22" s="16"/>
    </row>
    <row r="23" spans="1:29" ht="12.75" customHeight="1" x14ac:dyDescent="0.2">
      <c r="A23" s="5">
        <v>2023</v>
      </c>
      <c r="B23" s="5">
        <v>10</v>
      </c>
      <c r="C23" s="44"/>
      <c r="E23" s="9">
        <v>818633</v>
      </c>
      <c r="F23" s="7">
        <v>57159</v>
      </c>
      <c r="G23" s="7">
        <v>2237</v>
      </c>
      <c r="H23" s="7">
        <v>130</v>
      </c>
      <c r="I23" s="7">
        <v>91</v>
      </c>
      <c r="J23" s="7">
        <v>12</v>
      </c>
      <c r="K23" s="7">
        <v>8</v>
      </c>
      <c r="L23" s="7">
        <v>105</v>
      </c>
      <c r="M23" s="7">
        <v>99</v>
      </c>
      <c r="N23" s="7">
        <v>98</v>
      </c>
      <c r="O23" s="7">
        <v>75</v>
      </c>
      <c r="P23" s="10">
        <f t="shared" si="2"/>
        <v>878374</v>
      </c>
      <c r="R23" s="16"/>
      <c r="S23" s="16"/>
      <c r="T23" s="16"/>
      <c r="U23" s="16"/>
      <c r="V23" s="16"/>
      <c r="W23" s="16"/>
      <c r="X23" s="16"/>
      <c r="Y23" s="16"/>
      <c r="Z23" s="16"/>
      <c r="AA23" s="16"/>
      <c r="AB23" s="16"/>
      <c r="AC23" s="16"/>
    </row>
    <row r="24" spans="1:29" ht="12.75" customHeight="1" x14ac:dyDescent="0.2">
      <c r="A24" s="5">
        <v>2023</v>
      </c>
      <c r="B24" s="5">
        <v>11</v>
      </c>
      <c r="C24" s="44"/>
      <c r="E24" s="9">
        <v>818739</v>
      </c>
      <c r="F24" s="7">
        <v>57179</v>
      </c>
      <c r="G24" s="7">
        <v>2235</v>
      </c>
      <c r="H24" s="7">
        <v>129</v>
      </c>
      <c r="I24" s="7">
        <v>91</v>
      </c>
      <c r="J24" s="7">
        <v>12</v>
      </c>
      <c r="K24" s="7">
        <v>8</v>
      </c>
      <c r="L24" s="7">
        <v>105</v>
      </c>
      <c r="M24" s="7">
        <v>99</v>
      </c>
      <c r="N24" s="7">
        <v>98</v>
      </c>
      <c r="O24" s="7">
        <v>75</v>
      </c>
      <c r="P24" s="10">
        <f t="shared" si="2"/>
        <v>878497</v>
      </c>
      <c r="R24" s="16"/>
      <c r="S24" s="16"/>
      <c r="T24" s="16"/>
      <c r="U24" s="16"/>
      <c r="V24" s="16"/>
      <c r="W24" s="16"/>
      <c r="X24" s="16"/>
      <c r="Y24" s="16"/>
      <c r="Z24" s="16"/>
      <c r="AA24" s="16"/>
      <c r="AB24" s="16"/>
      <c r="AC24" s="16"/>
    </row>
    <row r="25" spans="1:29" ht="12.75" customHeight="1" x14ac:dyDescent="0.2">
      <c r="A25" s="5">
        <v>2023</v>
      </c>
      <c r="B25" s="5">
        <v>12</v>
      </c>
      <c r="C25" s="44"/>
      <c r="E25" s="9">
        <v>818792</v>
      </c>
      <c r="F25" s="7">
        <v>57200</v>
      </c>
      <c r="G25" s="7">
        <v>2240</v>
      </c>
      <c r="H25" s="7">
        <v>129</v>
      </c>
      <c r="I25" s="7">
        <v>91</v>
      </c>
      <c r="J25" s="7">
        <v>12</v>
      </c>
      <c r="K25" s="7">
        <v>8</v>
      </c>
      <c r="L25" s="7">
        <v>105</v>
      </c>
      <c r="M25" s="7">
        <v>99</v>
      </c>
      <c r="N25" s="7">
        <v>98</v>
      </c>
      <c r="O25" s="7">
        <v>75</v>
      </c>
      <c r="P25" s="10">
        <f t="shared" si="2"/>
        <v>878576</v>
      </c>
      <c r="R25" s="16"/>
      <c r="S25" s="16"/>
      <c r="T25" s="16"/>
      <c r="U25" s="16"/>
      <c r="V25" s="16"/>
      <c r="W25" s="16"/>
      <c r="X25" s="16"/>
      <c r="Y25" s="16"/>
      <c r="Z25" s="16"/>
      <c r="AA25" s="16"/>
      <c r="AB25" s="16"/>
      <c r="AC25" s="16"/>
    </row>
    <row r="26" spans="1:29" x14ac:dyDescent="0.2">
      <c r="A26" s="5">
        <v>2024</v>
      </c>
      <c r="B26" s="5">
        <v>1</v>
      </c>
      <c r="C26" s="6">
        <f t="shared" ref="C26:C43" si="3">DATE(A26,B26,1)</f>
        <v>45292</v>
      </c>
      <c r="E26" s="9">
        <v>818792</v>
      </c>
      <c r="F26" s="7">
        <v>57220</v>
      </c>
      <c r="G26" s="7">
        <v>2243</v>
      </c>
      <c r="H26" s="7">
        <v>129</v>
      </c>
      <c r="I26" s="7">
        <v>90</v>
      </c>
      <c r="J26" s="7">
        <v>12</v>
      </c>
      <c r="K26" s="7">
        <v>8</v>
      </c>
      <c r="L26" s="7">
        <v>105</v>
      </c>
      <c r="M26" s="7">
        <v>99</v>
      </c>
      <c r="N26" s="7">
        <v>98</v>
      </c>
      <c r="O26" s="7">
        <v>75</v>
      </c>
      <c r="P26" s="10">
        <v>878599</v>
      </c>
      <c r="R26" s="16"/>
      <c r="S26" s="16"/>
      <c r="T26" s="16"/>
      <c r="U26" s="16"/>
      <c r="V26" s="16"/>
      <c r="W26" s="16"/>
      <c r="X26" s="16"/>
      <c r="Y26" s="16"/>
      <c r="Z26" s="16"/>
      <c r="AA26" s="16"/>
      <c r="AB26" s="16"/>
      <c r="AC26" s="16"/>
    </row>
    <row r="27" spans="1:29" x14ac:dyDescent="0.2">
      <c r="A27" s="5">
        <v>2024</v>
      </c>
      <c r="B27" s="5">
        <v>2</v>
      </c>
      <c r="C27" s="6">
        <f t="shared" si="3"/>
        <v>45323</v>
      </c>
      <c r="E27" s="9">
        <v>818792</v>
      </c>
      <c r="F27" s="7">
        <v>57241</v>
      </c>
      <c r="G27" s="7">
        <v>2244</v>
      </c>
      <c r="H27" s="7">
        <v>128</v>
      </c>
      <c r="I27" s="7">
        <v>90</v>
      </c>
      <c r="J27" s="7">
        <v>12</v>
      </c>
      <c r="K27" s="7">
        <v>8</v>
      </c>
      <c r="L27" s="7">
        <v>105</v>
      </c>
      <c r="M27" s="7">
        <v>99</v>
      </c>
      <c r="N27" s="7">
        <v>98</v>
      </c>
      <c r="O27" s="7">
        <v>75</v>
      </c>
      <c r="P27" s="10">
        <v>878620</v>
      </c>
      <c r="R27" s="16"/>
      <c r="S27" s="16"/>
      <c r="T27" s="16"/>
      <c r="U27" s="16"/>
      <c r="V27" s="16"/>
      <c r="W27" s="16"/>
      <c r="X27" s="16"/>
      <c r="Y27" s="16"/>
      <c r="Z27" s="16"/>
      <c r="AA27" s="16"/>
      <c r="AB27" s="16"/>
      <c r="AC27" s="16"/>
    </row>
    <row r="28" spans="1:29" x14ac:dyDescent="0.2">
      <c r="A28" s="5">
        <v>2024</v>
      </c>
      <c r="B28" s="5">
        <v>3</v>
      </c>
      <c r="C28" s="6">
        <f t="shared" si="3"/>
        <v>45352</v>
      </c>
      <c r="E28" s="9">
        <v>818792</v>
      </c>
      <c r="F28" s="7">
        <v>57261</v>
      </c>
      <c r="G28" s="7">
        <v>2243</v>
      </c>
      <c r="H28" s="7">
        <v>128</v>
      </c>
      <c r="I28" s="7">
        <v>90</v>
      </c>
      <c r="J28" s="7">
        <v>12</v>
      </c>
      <c r="K28" s="7">
        <v>8</v>
      </c>
      <c r="L28" s="7">
        <v>105</v>
      </c>
      <c r="M28" s="7">
        <v>99</v>
      </c>
      <c r="N28" s="7">
        <v>98</v>
      </c>
      <c r="O28" s="7">
        <v>75</v>
      </c>
      <c r="P28" s="10">
        <v>878639</v>
      </c>
      <c r="R28" s="16"/>
      <c r="S28" s="16"/>
      <c r="T28" s="16"/>
      <c r="U28" s="16"/>
      <c r="V28" s="16"/>
      <c r="W28" s="16"/>
      <c r="X28" s="16"/>
      <c r="Y28" s="16"/>
      <c r="Z28" s="16"/>
      <c r="AA28" s="16"/>
      <c r="AB28" s="16"/>
      <c r="AC28" s="16"/>
    </row>
    <row r="29" spans="1:29" x14ac:dyDescent="0.2">
      <c r="A29" s="5">
        <v>2024</v>
      </c>
      <c r="B29" s="5">
        <v>4</v>
      </c>
      <c r="C29" s="6">
        <f t="shared" si="3"/>
        <v>45383</v>
      </c>
      <c r="E29" s="9">
        <v>818792</v>
      </c>
      <c r="F29" s="7">
        <v>57282</v>
      </c>
      <c r="G29" s="7">
        <v>2236</v>
      </c>
      <c r="H29" s="7">
        <v>128</v>
      </c>
      <c r="I29" s="7">
        <v>90</v>
      </c>
      <c r="J29" s="7">
        <v>12</v>
      </c>
      <c r="K29" s="7">
        <v>8</v>
      </c>
      <c r="L29" s="7">
        <v>105</v>
      </c>
      <c r="M29" s="7">
        <v>99</v>
      </c>
      <c r="N29" s="7">
        <v>98</v>
      </c>
      <c r="O29" s="7">
        <v>75</v>
      </c>
      <c r="P29" s="10">
        <v>878653</v>
      </c>
      <c r="R29" s="16"/>
      <c r="S29" s="16"/>
      <c r="T29" s="16"/>
      <c r="U29" s="16"/>
      <c r="V29" s="16"/>
      <c r="W29" s="16"/>
      <c r="X29" s="16"/>
      <c r="Y29" s="16"/>
      <c r="Z29" s="16"/>
      <c r="AA29" s="16"/>
      <c r="AB29" s="16"/>
      <c r="AC29" s="16"/>
    </row>
    <row r="30" spans="1:29" x14ac:dyDescent="0.2">
      <c r="A30" s="5">
        <v>2024</v>
      </c>
      <c r="B30" s="5">
        <v>5</v>
      </c>
      <c r="C30" s="6">
        <f t="shared" si="3"/>
        <v>45413</v>
      </c>
      <c r="E30" s="9">
        <v>818792</v>
      </c>
      <c r="F30" s="7">
        <v>57303</v>
      </c>
      <c r="G30" s="7">
        <v>2233</v>
      </c>
      <c r="H30" s="7">
        <v>127</v>
      </c>
      <c r="I30" s="7">
        <v>89</v>
      </c>
      <c r="J30" s="7">
        <v>12</v>
      </c>
      <c r="K30" s="7">
        <v>8</v>
      </c>
      <c r="L30" s="7">
        <v>105</v>
      </c>
      <c r="M30" s="7">
        <v>99</v>
      </c>
      <c r="N30" s="7">
        <v>98</v>
      </c>
      <c r="O30" s="7">
        <v>75</v>
      </c>
      <c r="P30" s="10">
        <v>878670</v>
      </c>
      <c r="R30" s="16"/>
      <c r="S30" s="16"/>
      <c r="T30" s="16"/>
      <c r="U30" s="16"/>
      <c r="V30" s="16"/>
      <c r="W30" s="16"/>
      <c r="X30" s="16"/>
      <c r="Y30" s="16"/>
      <c r="Z30" s="16"/>
      <c r="AA30" s="16"/>
      <c r="AB30" s="16"/>
      <c r="AC30" s="16"/>
    </row>
    <row r="31" spans="1:29" x14ac:dyDescent="0.2">
      <c r="A31" s="5">
        <v>2024</v>
      </c>
      <c r="B31" s="5">
        <v>6</v>
      </c>
      <c r="C31" s="6">
        <f t="shared" si="3"/>
        <v>45444</v>
      </c>
      <c r="E31" s="9">
        <v>818792</v>
      </c>
      <c r="F31" s="7">
        <v>57324</v>
      </c>
      <c r="G31" s="7">
        <v>2225</v>
      </c>
      <c r="H31" s="7">
        <v>127</v>
      </c>
      <c r="I31" s="7">
        <v>89</v>
      </c>
      <c r="J31" s="7">
        <v>12</v>
      </c>
      <c r="K31" s="7">
        <v>8</v>
      </c>
      <c r="L31" s="7">
        <v>105</v>
      </c>
      <c r="M31" s="7">
        <v>99</v>
      </c>
      <c r="N31" s="7">
        <v>98</v>
      </c>
      <c r="O31" s="7">
        <v>75</v>
      </c>
      <c r="P31" s="10">
        <v>878683</v>
      </c>
      <c r="R31" s="16"/>
      <c r="S31" s="16"/>
      <c r="T31" s="16"/>
      <c r="U31" s="16"/>
      <c r="V31" s="16"/>
      <c r="W31" s="16"/>
      <c r="X31" s="16"/>
      <c r="Y31" s="16"/>
      <c r="Z31" s="16"/>
      <c r="AA31" s="16"/>
      <c r="AB31" s="16"/>
      <c r="AC31" s="16"/>
    </row>
    <row r="32" spans="1:29" x14ac:dyDescent="0.2">
      <c r="A32" s="5">
        <v>2024</v>
      </c>
      <c r="B32" s="5">
        <v>7</v>
      </c>
      <c r="C32" s="6">
        <f t="shared" si="3"/>
        <v>45474</v>
      </c>
      <c r="E32" s="9">
        <v>818792</v>
      </c>
      <c r="F32" s="7">
        <v>57345</v>
      </c>
      <c r="G32" s="7">
        <v>2223</v>
      </c>
      <c r="H32" s="7">
        <v>127</v>
      </c>
      <c r="I32" s="7">
        <v>89</v>
      </c>
      <c r="J32" s="7">
        <v>12</v>
      </c>
      <c r="K32" s="7">
        <v>8</v>
      </c>
      <c r="L32" s="7">
        <v>105</v>
      </c>
      <c r="M32" s="7">
        <v>99</v>
      </c>
      <c r="N32" s="7">
        <v>98</v>
      </c>
      <c r="O32" s="7">
        <v>75</v>
      </c>
      <c r="P32" s="10">
        <v>878702</v>
      </c>
      <c r="R32" s="16"/>
      <c r="S32" s="16"/>
      <c r="T32" s="16"/>
      <c r="U32" s="16"/>
      <c r="V32" s="16"/>
      <c r="W32" s="16"/>
      <c r="X32" s="16"/>
      <c r="Y32" s="16"/>
      <c r="Z32" s="16"/>
      <c r="AA32" s="16"/>
      <c r="AB32" s="16"/>
      <c r="AC32" s="16"/>
    </row>
    <row r="33" spans="1:29" x14ac:dyDescent="0.2">
      <c r="A33" s="5">
        <v>2024</v>
      </c>
      <c r="B33" s="5">
        <v>8</v>
      </c>
      <c r="C33" s="6">
        <f t="shared" si="3"/>
        <v>45505</v>
      </c>
      <c r="E33" s="9">
        <v>818792</v>
      </c>
      <c r="F33" s="7">
        <v>57366</v>
      </c>
      <c r="G33" s="7">
        <v>2222</v>
      </c>
      <c r="H33" s="7">
        <v>126</v>
      </c>
      <c r="I33" s="7">
        <v>89</v>
      </c>
      <c r="J33" s="7">
        <v>12</v>
      </c>
      <c r="K33" s="7">
        <v>8</v>
      </c>
      <c r="L33" s="7">
        <v>105</v>
      </c>
      <c r="M33" s="7">
        <v>99</v>
      </c>
      <c r="N33" s="7">
        <v>98</v>
      </c>
      <c r="O33" s="7">
        <v>75</v>
      </c>
      <c r="P33" s="10">
        <v>878721</v>
      </c>
      <c r="R33" s="16"/>
      <c r="S33" s="16"/>
      <c r="T33" s="16"/>
      <c r="U33" s="16"/>
      <c r="V33" s="16"/>
      <c r="W33" s="16"/>
      <c r="X33" s="16"/>
      <c r="Y33" s="16"/>
      <c r="Z33" s="16"/>
      <c r="AA33" s="16"/>
      <c r="AB33" s="16"/>
      <c r="AC33" s="16"/>
    </row>
    <row r="34" spans="1:29" x14ac:dyDescent="0.2">
      <c r="A34" s="5">
        <v>2024</v>
      </c>
      <c r="B34" s="5">
        <v>9</v>
      </c>
      <c r="C34" s="6">
        <f t="shared" si="3"/>
        <v>45536</v>
      </c>
      <c r="E34" s="9">
        <v>818792</v>
      </c>
      <c r="F34" s="7">
        <v>57386</v>
      </c>
      <c r="G34" s="7">
        <v>2221</v>
      </c>
      <c r="H34" s="7">
        <v>126</v>
      </c>
      <c r="I34" s="7">
        <v>89</v>
      </c>
      <c r="J34" s="7">
        <v>12</v>
      </c>
      <c r="K34" s="7">
        <v>8</v>
      </c>
      <c r="L34" s="7">
        <v>105</v>
      </c>
      <c r="M34" s="7">
        <v>99</v>
      </c>
      <c r="N34" s="7">
        <v>98</v>
      </c>
      <c r="O34" s="7">
        <v>75</v>
      </c>
      <c r="P34" s="10">
        <v>878740</v>
      </c>
      <c r="R34" s="16"/>
      <c r="S34" s="16"/>
      <c r="T34" s="16"/>
      <c r="U34" s="16"/>
      <c r="V34" s="16"/>
      <c r="W34" s="16"/>
      <c r="X34" s="16"/>
      <c r="Y34" s="16"/>
      <c r="Z34" s="16"/>
      <c r="AA34" s="16"/>
      <c r="AB34" s="16"/>
      <c r="AC34" s="16"/>
    </row>
    <row r="35" spans="1:29" x14ac:dyDescent="0.2">
      <c r="A35" s="5">
        <v>2024</v>
      </c>
      <c r="B35" s="5">
        <v>10</v>
      </c>
      <c r="C35" s="6">
        <f t="shared" si="3"/>
        <v>45566</v>
      </c>
      <c r="E35" s="9">
        <v>818792</v>
      </c>
      <c r="F35" s="7">
        <v>57407</v>
      </c>
      <c r="G35" s="7">
        <v>2219</v>
      </c>
      <c r="H35" s="7">
        <v>126</v>
      </c>
      <c r="I35" s="7">
        <v>88</v>
      </c>
      <c r="J35" s="7">
        <v>12</v>
      </c>
      <c r="K35" s="7">
        <v>8</v>
      </c>
      <c r="L35" s="7">
        <v>105</v>
      </c>
      <c r="M35" s="7">
        <v>99</v>
      </c>
      <c r="N35" s="7">
        <v>98</v>
      </c>
      <c r="O35" s="7">
        <v>75</v>
      </c>
      <c r="P35" s="10">
        <v>878759</v>
      </c>
      <c r="R35" s="16"/>
      <c r="S35" s="16"/>
      <c r="T35" s="16"/>
      <c r="U35" s="16"/>
      <c r="V35" s="16"/>
      <c r="W35" s="16"/>
      <c r="X35" s="16"/>
      <c r="Y35" s="16"/>
      <c r="Z35" s="16"/>
      <c r="AA35" s="16"/>
      <c r="AB35" s="16"/>
      <c r="AC35" s="16"/>
    </row>
    <row r="36" spans="1:29" x14ac:dyDescent="0.2">
      <c r="A36" s="5">
        <v>2024</v>
      </c>
      <c r="B36" s="5">
        <v>11</v>
      </c>
      <c r="C36" s="6">
        <f t="shared" si="3"/>
        <v>45597</v>
      </c>
      <c r="E36" s="9">
        <v>818792</v>
      </c>
      <c r="F36" s="7">
        <v>57428</v>
      </c>
      <c r="G36" s="7">
        <v>2218</v>
      </c>
      <c r="H36" s="7">
        <v>125</v>
      </c>
      <c r="I36" s="7">
        <v>88</v>
      </c>
      <c r="J36" s="7">
        <v>12</v>
      </c>
      <c r="K36" s="7">
        <v>8</v>
      </c>
      <c r="L36" s="7">
        <v>105</v>
      </c>
      <c r="M36" s="7">
        <v>99</v>
      </c>
      <c r="N36" s="7">
        <v>98</v>
      </c>
      <c r="O36" s="7">
        <v>75</v>
      </c>
      <c r="P36" s="10">
        <v>878778</v>
      </c>
      <c r="R36" s="16"/>
      <c r="S36" s="16"/>
      <c r="T36" s="16"/>
      <c r="U36" s="16"/>
      <c r="V36" s="16"/>
      <c r="W36" s="16"/>
      <c r="X36" s="16"/>
      <c r="Y36" s="16"/>
      <c r="Z36" s="16"/>
      <c r="AA36" s="16"/>
      <c r="AB36" s="16"/>
      <c r="AC36" s="16"/>
    </row>
    <row r="37" spans="1:29" x14ac:dyDescent="0.2">
      <c r="A37" s="5">
        <v>2024</v>
      </c>
      <c r="B37" s="5">
        <v>12</v>
      </c>
      <c r="C37" s="6">
        <f t="shared" si="3"/>
        <v>45627</v>
      </c>
      <c r="E37" s="9">
        <v>818792</v>
      </c>
      <c r="F37" s="7">
        <v>57448</v>
      </c>
      <c r="G37" s="7">
        <v>2224</v>
      </c>
      <c r="H37" s="7">
        <v>125</v>
      </c>
      <c r="I37" s="7">
        <v>88</v>
      </c>
      <c r="J37" s="7">
        <v>12</v>
      </c>
      <c r="K37" s="7">
        <v>8</v>
      </c>
      <c r="L37" s="7">
        <v>105</v>
      </c>
      <c r="M37" s="7">
        <v>99</v>
      </c>
      <c r="N37" s="7">
        <v>98</v>
      </c>
      <c r="O37" s="7">
        <v>75</v>
      </c>
      <c r="P37" s="10">
        <v>878804</v>
      </c>
      <c r="R37" s="16"/>
      <c r="S37" s="16"/>
      <c r="T37" s="16"/>
      <c r="U37" s="16"/>
      <c r="V37" s="16"/>
      <c r="W37" s="16"/>
      <c r="X37" s="16"/>
      <c r="Y37" s="16"/>
      <c r="Z37" s="16"/>
      <c r="AA37" s="16"/>
      <c r="AB37" s="16"/>
      <c r="AC37" s="16"/>
    </row>
    <row r="38" spans="1:29" x14ac:dyDescent="0.2">
      <c r="A38" s="5">
        <v>2025</v>
      </c>
      <c r="B38" s="5">
        <v>1</v>
      </c>
      <c r="C38" s="6">
        <f t="shared" si="3"/>
        <v>45658</v>
      </c>
      <c r="E38" s="9">
        <v>818792</v>
      </c>
      <c r="F38" s="7">
        <v>57469</v>
      </c>
      <c r="G38" s="7">
        <v>2226</v>
      </c>
      <c r="H38" s="7">
        <v>125</v>
      </c>
      <c r="I38" s="7">
        <v>88</v>
      </c>
      <c r="J38" s="7">
        <v>12</v>
      </c>
      <c r="K38" s="7">
        <v>8</v>
      </c>
      <c r="L38" s="7">
        <v>105</v>
      </c>
      <c r="M38" s="7">
        <v>99</v>
      </c>
      <c r="N38" s="7">
        <v>98</v>
      </c>
      <c r="O38" s="7">
        <v>75</v>
      </c>
      <c r="P38" s="10">
        <v>878827</v>
      </c>
      <c r="R38" s="16"/>
      <c r="S38" s="16"/>
      <c r="T38" s="16"/>
      <c r="U38" s="16"/>
      <c r="V38" s="16"/>
      <c r="W38" s="16"/>
      <c r="X38" s="16"/>
      <c r="Y38" s="16"/>
      <c r="Z38" s="16"/>
      <c r="AA38" s="16"/>
      <c r="AB38" s="16"/>
      <c r="AC38" s="16"/>
    </row>
    <row r="39" spans="1:29" x14ac:dyDescent="0.2">
      <c r="A39" s="5">
        <v>2025</v>
      </c>
      <c r="B39" s="5">
        <v>2</v>
      </c>
      <c r="C39" s="6">
        <f t="shared" si="3"/>
        <v>45689</v>
      </c>
      <c r="E39" s="9">
        <v>818792</v>
      </c>
      <c r="F39" s="7">
        <v>57489</v>
      </c>
      <c r="G39" s="7">
        <v>2227</v>
      </c>
      <c r="H39" s="7">
        <v>124</v>
      </c>
      <c r="I39" s="7">
        <v>87</v>
      </c>
      <c r="J39" s="7">
        <v>12</v>
      </c>
      <c r="K39" s="7">
        <v>8</v>
      </c>
      <c r="L39" s="7">
        <v>105</v>
      </c>
      <c r="M39" s="7">
        <v>99</v>
      </c>
      <c r="N39" s="7">
        <v>98</v>
      </c>
      <c r="O39" s="7">
        <v>75</v>
      </c>
      <c r="P39" s="10">
        <v>878847</v>
      </c>
      <c r="R39" s="16"/>
      <c r="S39" s="16"/>
      <c r="T39" s="16"/>
      <c r="U39" s="16"/>
      <c r="V39" s="16"/>
      <c r="W39" s="16"/>
      <c r="X39" s="16"/>
      <c r="Y39" s="16"/>
      <c r="Z39" s="16"/>
      <c r="AA39" s="16"/>
      <c r="AB39" s="16"/>
      <c r="AC39" s="16"/>
    </row>
    <row r="40" spans="1:29" x14ac:dyDescent="0.2">
      <c r="A40" s="5">
        <v>2025</v>
      </c>
      <c r="B40" s="5">
        <v>3</v>
      </c>
      <c r="C40" s="6">
        <f t="shared" si="3"/>
        <v>45717</v>
      </c>
      <c r="E40" s="9">
        <v>818792</v>
      </c>
      <c r="F40" s="7">
        <v>57509</v>
      </c>
      <c r="G40" s="7">
        <v>2226</v>
      </c>
      <c r="H40" s="7">
        <v>124</v>
      </c>
      <c r="I40" s="7">
        <v>87</v>
      </c>
      <c r="J40" s="7">
        <v>12</v>
      </c>
      <c r="K40" s="7">
        <v>8</v>
      </c>
      <c r="L40" s="7">
        <v>105</v>
      </c>
      <c r="M40" s="7">
        <v>99</v>
      </c>
      <c r="N40" s="7">
        <v>98</v>
      </c>
      <c r="O40" s="7">
        <v>75</v>
      </c>
      <c r="P40" s="10">
        <v>878866</v>
      </c>
      <c r="R40" s="16"/>
      <c r="S40" s="16"/>
      <c r="T40" s="16"/>
      <c r="U40" s="16"/>
      <c r="V40" s="16"/>
      <c r="W40" s="16"/>
      <c r="X40" s="16"/>
      <c r="Y40" s="16"/>
      <c r="Z40" s="16"/>
      <c r="AA40" s="16"/>
      <c r="AB40" s="16"/>
      <c r="AC40" s="16"/>
    </row>
    <row r="41" spans="1:29" x14ac:dyDescent="0.2">
      <c r="A41" s="5">
        <v>2025</v>
      </c>
      <c r="B41" s="5">
        <v>4</v>
      </c>
      <c r="C41" s="6">
        <f t="shared" si="3"/>
        <v>45748</v>
      </c>
      <c r="E41" s="9">
        <v>818792</v>
      </c>
      <c r="F41" s="7">
        <v>57529</v>
      </c>
      <c r="G41" s="7">
        <v>2220</v>
      </c>
      <c r="H41" s="7">
        <v>124</v>
      </c>
      <c r="I41" s="7">
        <v>87</v>
      </c>
      <c r="J41" s="7">
        <v>12</v>
      </c>
      <c r="K41" s="7">
        <v>8</v>
      </c>
      <c r="L41" s="7">
        <v>105</v>
      </c>
      <c r="M41" s="7">
        <v>99</v>
      </c>
      <c r="N41" s="7">
        <v>98</v>
      </c>
      <c r="O41" s="7">
        <v>75</v>
      </c>
      <c r="P41" s="10">
        <v>878880</v>
      </c>
      <c r="R41" s="16"/>
      <c r="S41" s="16"/>
      <c r="T41" s="16"/>
      <c r="U41" s="16"/>
      <c r="V41" s="16"/>
      <c r="W41" s="16"/>
      <c r="X41" s="16"/>
      <c r="Y41" s="16"/>
      <c r="Z41" s="16"/>
      <c r="AA41" s="16"/>
      <c r="AB41" s="16"/>
      <c r="AC41" s="16"/>
    </row>
    <row r="42" spans="1:29" x14ac:dyDescent="0.2">
      <c r="A42" s="5">
        <v>2025</v>
      </c>
      <c r="B42" s="5">
        <v>5</v>
      </c>
      <c r="C42" s="6">
        <f t="shared" si="3"/>
        <v>45778</v>
      </c>
      <c r="E42" s="9">
        <v>818792</v>
      </c>
      <c r="F42" s="7">
        <v>57549</v>
      </c>
      <c r="G42" s="7">
        <v>2217</v>
      </c>
      <c r="H42" s="7">
        <v>123</v>
      </c>
      <c r="I42" s="7">
        <v>87</v>
      </c>
      <c r="J42" s="7">
        <v>12</v>
      </c>
      <c r="K42" s="7">
        <v>8</v>
      </c>
      <c r="L42" s="7">
        <v>105</v>
      </c>
      <c r="M42" s="7">
        <v>99</v>
      </c>
      <c r="N42" s="7">
        <v>98</v>
      </c>
      <c r="O42" s="7">
        <v>75</v>
      </c>
      <c r="P42" s="10">
        <v>878896</v>
      </c>
      <c r="R42" s="16"/>
      <c r="S42" s="16"/>
      <c r="T42" s="16"/>
      <c r="U42" s="16"/>
      <c r="V42" s="16"/>
      <c r="W42" s="16"/>
      <c r="X42" s="16"/>
      <c r="Y42" s="16"/>
      <c r="Z42" s="16"/>
      <c r="AA42" s="16"/>
      <c r="AB42" s="16"/>
      <c r="AC42" s="16"/>
    </row>
    <row r="43" spans="1:29" x14ac:dyDescent="0.2">
      <c r="A43" s="5">
        <v>2025</v>
      </c>
      <c r="B43" s="5">
        <v>6</v>
      </c>
      <c r="C43" s="6">
        <f t="shared" si="3"/>
        <v>45809</v>
      </c>
      <c r="E43" s="9">
        <v>818792</v>
      </c>
      <c r="F43" s="7">
        <v>57569</v>
      </c>
      <c r="G43" s="7">
        <v>2209</v>
      </c>
      <c r="H43" s="7">
        <v>123</v>
      </c>
      <c r="I43" s="7">
        <v>86</v>
      </c>
      <c r="J43" s="7">
        <v>12</v>
      </c>
      <c r="K43" s="7">
        <v>8</v>
      </c>
      <c r="L43" s="7">
        <v>105</v>
      </c>
      <c r="M43" s="7">
        <v>99</v>
      </c>
      <c r="N43" s="7">
        <v>98</v>
      </c>
      <c r="O43" s="7">
        <v>75</v>
      </c>
      <c r="P43" s="10">
        <v>878908</v>
      </c>
      <c r="R43" s="16"/>
      <c r="S43" s="16"/>
      <c r="T43" s="16"/>
      <c r="U43" s="16"/>
      <c r="V43" s="16"/>
      <c r="W43" s="16"/>
      <c r="X43" s="16"/>
      <c r="Y43" s="16"/>
      <c r="Z43" s="16"/>
      <c r="AA43" s="16"/>
      <c r="AB43" s="16"/>
      <c r="AC43" s="16"/>
    </row>
    <row r="44" spans="1:29" x14ac:dyDescent="0.2">
      <c r="A44" s="5">
        <v>2025</v>
      </c>
      <c r="B44" s="5">
        <v>7</v>
      </c>
      <c r="C44" s="6">
        <f t="shared" ref="C44:C85" si="4">DATE(A44,B44,1)</f>
        <v>45839</v>
      </c>
      <c r="E44" s="9">
        <v>818792</v>
      </c>
      <c r="F44" s="7">
        <v>57589</v>
      </c>
      <c r="G44" s="7">
        <v>2207</v>
      </c>
      <c r="H44" s="7">
        <v>123</v>
      </c>
      <c r="I44" s="7">
        <v>86</v>
      </c>
      <c r="J44" s="7">
        <v>12</v>
      </c>
      <c r="K44" s="7">
        <v>8</v>
      </c>
      <c r="L44" s="7">
        <v>105</v>
      </c>
      <c r="M44" s="7">
        <v>99</v>
      </c>
      <c r="N44" s="7">
        <v>98</v>
      </c>
      <c r="O44" s="7">
        <v>75</v>
      </c>
      <c r="P44" s="10">
        <v>878926</v>
      </c>
      <c r="R44" s="16"/>
      <c r="S44" s="16"/>
      <c r="T44" s="16"/>
      <c r="U44" s="16"/>
      <c r="V44" s="16"/>
      <c r="W44" s="16"/>
      <c r="X44" s="16"/>
      <c r="Y44" s="16"/>
      <c r="Z44" s="16"/>
      <c r="AA44" s="16"/>
      <c r="AB44" s="16"/>
      <c r="AC44" s="16"/>
    </row>
    <row r="45" spans="1:29" x14ac:dyDescent="0.2">
      <c r="A45" s="5">
        <v>2025</v>
      </c>
      <c r="B45" s="5">
        <v>8</v>
      </c>
      <c r="C45" s="6">
        <f t="shared" si="4"/>
        <v>45870</v>
      </c>
      <c r="E45" s="9">
        <v>818792</v>
      </c>
      <c r="F45" s="7">
        <v>57608</v>
      </c>
      <c r="G45" s="7">
        <v>2206</v>
      </c>
      <c r="H45" s="7">
        <v>122</v>
      </c>
      <c r="I45" s="7">
        <v>86</v>
      </c>
      <c r="J45" s="7">
        <v>12</v>
      </c>
      <c r="K45" s="7">
        <v>8</v>
      </c>
      <c r="L45" s="7">
        <v>105</v>
      </c>
      <c r="M45" s="7">
        <v>99</v>
      </c>
      <c r="N45" s="7">
        <v>98</v>
      </c>
      <c r="O45" s="7">
        <v>75</v>
      </c>
      <c r="P45" s="10">
        <v>878943</v>
      </c>
      <c r="R45" s="16"/>
      <c r="S45" s="16"/>
      <c r="T45" s="16"/>
      <c r="U45" s="16"/>
      <c r="V45" s="16"/>
      <c r="W45" s="16"/>
      <c r="X45" s="16"/>
      <c r="Y45" s="16"/>
      <c r="Z45" s="16"/>
      <c r="AA45" s="16"/>
      <c r="AB45" s="16"/>
      <c r="AC45" s="16"/>
    </row>
    <row r="46" spans="1:29" x14ac:dyDescent="0.2">
      <c r="A46" s="5">
        <v>2025</v>
      </c>
      <c r="B46" s="5">
        <v>9</v>
      </c>
      <c r="C46" s="6">
        <f t="shared" si="4"/>
        <v>45901</v>
      </c>
      <c r="E46" s="9">
        <v>818792</v>
      </c>
      <c r="F46" s="7">
        <v>57628</v>
      </c>
      <c r="G46" s="7">
        <v>2205</v>
      </c>
      <c r="H46" s="7">
        <v>122</v>
      </c>
      <c r="I46" s="7">
        <v>86</v>
      </c>
      <c r="J46" s="7">
        <v>12</v>
      </c>
      <c r="K46" s="7">
        <v>8</v>
      </c>
      <c r="L46" s="7">
        <v>105</v>
      </c>
      <c r="M46" s="7">
        <v>99</v>
      </c>
      <c r="N46" s="7">
        <v>98</v>
      </c>
      <c r="O46" s="7">
        <v>75</v>
      </c>
      <c r="P46" s="10">
        <v>878962</v>
      </c>
      <c r="R46" s="16"/>
      <c r="S46" s="16"/>
      <c r="T46" s="16"/>
      <c r="U46" s="16"/>
      <c r="V46" s="16"/>
      <c r="W46" s="16"/>
      <c r="X46" s="16"/>
      <c r="Y46" s="16"/>
      <c r="Z46" s="16"/>
      <c r="AA46" s="16"/>
      <c r="AB46" s="16"/>
      <c r="AC46" s="16"/>
    </row>
    <row r="47" spans="1:29" x14ac:dyDescent="0.2">
      <c r="A47" s="5">
        <v>2025</v>
      </c>
      <c r="B47" s="5">
        <v>10</v>
      </c>
      <c r="C47" s="6">
        <f t="shared" si="4"/>
        <v>45931</v>
      </c>
      <c r="E47" s="9">
        <v>818792</v>
      </c>
      <c r="F47" s="7">
        <v>57647</v>
      </c>
      <c r="G47" s="7">
        <v>2203</v>
      </c>
      <c r="H47" s="7">
        <v>122</v>
      </c>
      <c r="I47" s="7">
        <v>86</v>
      </c>
      <c r="J47" s="7">
        <v>12</v>
      </c>
      <c r="K47" s="7">
        <v>8</v>
      </c>
      <c r="L47" s="7">
        <v>105</v>
      </c>
      <c r="M47" s="7">
        <v>99</v>
      </c>
      <c r="N47" s="7">
        <v>98</v>
      </c>
      <c r="O47" s="7">
        <v>75</v>
      </c>
      <c r="P47" s="10">
        <v>878979</v>
      </c>
      <c r="R47" s="16"/>
      <c r="S47" s="16"/>
      <c r="T47" s="16"/>
      <c r="U47" s="16"/>
      <c r="V47" s="16"/>
      <c r="W47" s="16"/>
      <c r="X47" s="16"/>
      <c r="Y47" s="16"/>
      <c r="Z47" s="16"/>
      <c r="AA47" s="16"/>
      <c r="AB47" s="16"/>
      <c r="AC47" s="16"/>
    </row>
    <row r="48" spans="1:29" x14ac:dyDescent="0.2">
      <c r="A48" s="5">
        <v>2025</v>
      </c>
      <c r="B48" s="5">
        <v>11</v>
      </c>
      <c r="C48" s="6">
        <f t="shared" si="4"/>
        <v>45962</v>
      </c>
      <c r="E48" s="9">
        <v>818792</v>
      </c>
      <c r="F48" s="7">
        <v>57666</v>
      </c>
      <c r="G48" s="7">
        <v>2202</v>
      </c>
      <c r="H48" s="7">
        <v>121</v>
      </c>
      <c r="I48" s="7">
        <v>85</v>
      </c>
      <c r="J48" s="7">
        <v>12</v>
      </c>
      <c r="K48" s="7">
        <v>8</v>
      </c>
      <c r="L48" s="7">
        <v>105</v>
      </c>
      <c r="M48" s="7">
        <v>99</v>
      </c>
      <c r="N48" s="7">
        <v>98</v>
      </c>
      <c r="O48" s="7">
        <v>75</v>
      </c>
      <c r="P48" s="10">
        <v>878996</v>
      </c>
      <c r="R48" s="16"/>
      <c r="S48" s="16"/>
      <c r="T48" s="16"/>
      <c r="U48" s="16"/>
      <c r="V48" s="16"/>
      <c r="W48" s="16"/>
      <c r="X48" s="16"/>
      <c r="Y48" s="16"/>
      <c r="Z48" s="16"/>
      <c r="AA48" s="16"/>
      <c r="AB48" s="16"/>
      <c r="AC48" s="16"/>
    </row>
    <row r="49" spans="1:29" x14ac:dyDescent="0.2">
      <c r="A49" s="5">
        <v>2025</v>
      </c>
      <c r="B49" s="5">
        <v>12</v>
      </c>
      <c r="C49" s="6">
        <f t="shared" si="4"/>
        <v>45992</v>
      </c>
      <c r="E49" s="9">
        <v>818792</v>
      </c>
      <c r="F49" s="7">
        <v>57686</v>
      </c>
      <c r="G49" s="7">
        <v>2208</v>
      </c>
      <c r="H49" s="7">
        <v>121</v>
      </c>
      <c r="I49" s="7">
        <v>85</v>
      </c>
      <c r="J49" s="7">
        <v>12</v>
      </c>
      <c r="K49" s="7">
        <v>8</v>
      </c>
      <c r="L49" s="7">
        <v>105</v>
      </c>
      <c r="M49" s="7">
        <v>99</v>
      </c>
      <c r="N49" s="7">
        <v>98</v>
      </c>
      <c r="O49" s="7">
        <v>75</v>
      </c>
      <c r="P49" s="10">
        <v>879022</v>
      </c>
      <c r="R49" s="16"/>
      <c r="S49" s="16"/>
      <c r="T49" s="16"/>
      <c r="U49" s="16"/>
      <c r="V49" s="16"/>
      <c r="W49" s="16"/>
      <c r="X49" s="16"/>
      <c r="Y49" s="16"/>
      <c r="Z49" s="16"/>
      <c r="AA49" s="16"/>
      <c r="AB49" s="16"/>
      <c r="AC49" s="16"/>
    </row>
    <row r="50" spans="1:29" x14ac:dyDescent="0.2">
      <c r="A50" s="5">
        <v>2026</v>
      </c>
      <c r="B50" s="5">
        <v>1</v>
      </c>
      <c r="C50" s="6">
        <f t="shared" si="4"/>
        <v>46023</v>
      </c>
      <c r="E50" s="9">
        <v>818792</v>
      </c>
      <c r="F50" s="7">
        <v>57705</v>
      </c>
      <c r="G50" s="7">
        <v>2210</v>
      </c>
      <c r="H50" s="7">
        <v>121</v>
      </c>
      <c r="I50" s="7">
        <v>85</v>
      </c>
      <c r="J50" s="7">
        <v>12</v>
      </c>
      <c r="K50" s="7">
        <v>8</v>
      </c>
      <c r="L50" s="7">
        <v>105</v>
      </c>
      <c r="M50" s="7">
        <v>99</v>
      </c>
      <c r="N50" s="7">
        <v>98</v>
      </c>
      <c r="O50" s="7">
        <v>75</v>
      </c>
      <c r="P50" s="10">
        <v>879043</v>
      </c>
      <c r="R50" s="16"/>
      <c r="S50" s="16"/>
      <c r="T50" s="16"/>
      <c r="U50" s="16"/>
      <c r="V50" s="16"/>
      <c r="W50" s="16"/>
      <c r="X50" s="16"/>
      <c r="Y50" s="16"/>
      <c r="Z50" s="16"/>
      <c r="AA50" s="16"/>
      <c r="AB50" s="16"/>
      <c r="AC50" s="16"/>
    </row>
    <row r="51" spans="1:29" x14ac:dyDescent="0.2">
      <c r="A51" s="5">
        <v>2026</v>
      </c>
      <c r="B51" s="5">
        <v>2</v>
      </c>
      <c r="C51" s="6">
        <f t="shared" si="4"/>
        <v>46054</v>
      </c>
      <c r="E51" s="9">
        <v>818792</v>
      </c>
      <c r="F51" s="7">
        <v>57724</v>
      </c>
      <c r="G51" s="7">
        <v>2211</v>
      </c>
      <c r="H51" s="7">
        <v>120</v>
      </c>
      <c r="I51" s="7">
        <v>85</v>
      </c>
      <c r="J51" s="7">
        <v>12</v>
      </c>
      <c r="K51" s="7">
        <v>8</v>
      </c>
      <c r="L51" s="7">
        <v>105</v>
      </c>
      <c r="M51" s="7">
        <v>99</v>
      </c>
      <c r="N51" s="7">
        <v>98</v>
      </c>
      <c r="O51" s="7">
        <v>75</v>
      </c>
      <c r="P51" s="10">
        <v>879062</v>
      </c>
      <c r="R51" s="16"/>
      <c r="S51" s="16"/>
      <c r="T51" s="16"/>
      <c r="U51" s="16"/>
      <c r="V51" s="16"/>
      <c r="W51" s="16"/>
      <c r="X51" s="16"/>
      <c r="Y51" s="16"/>
      <c r="Z51" s="16"/>
      <c r="AA51" s="16"/>
      <c r="AB51" s="16"/>
      <c r="AC51" s="16"/>
    </row>
    <row r="52" spans="1:29" x14ac:dyDescent="0.2">
      <c r="A52" s="5">
        <v>2026</v>
      </c>
      <c r="B52" s="5">
        <v>3</v>
      </c>
      <c r="C52" s="6">
        <f t="shared" si="4"/>
        <v>46082</v>
      </c>
      <c r="E52" s="9">
        <v>818792</v>
      </c>
      <c r="F52" s="7">
        <v>57743</v>
      </c>
      <c r="G52" s="7">
        <v>2211</v>
      </c>
      <c r="H52" s="7">
        <v>120</v>
      </c>
      <c r="I52" s="7">
        <v>84</v>
      </c>
      <c r="J52" s="7">
        <v>12</v>
      </c>
      <c r="K52" s="7">
        <v>8</v>
      </c>
      <c r="L52" s="7">
        <v>105</v>
      </c>
      <c r="M52" s="7">
        <v>99</v>
      </c>
      <c r="N52" s="7">
        <v>98</v>
      </c>
      <c r="O52" s="7">
        <v>75</v>
      </c>
      <c r="P52" s="10">
        <v>879081</v>
      </c>
      <c r="R52" s="16"/>
      <c r="S52" s="16"/>
      <c r="T52" s="16"/>
      <c r="U52" s="16"/>
      <c r="V52" s="16"/>
      <c r="W52" s="16"/>
      <c r="X52" s="16"/>
      <c r="Y52" s="16"/>
      <c r="Z52" s="16"/>
      <c r="AA52" s="16"/>
      <c r="AB52" s="16"/>
      <c r="AC52" s="16"/>
    </row>
    <row r="53" spans="1:29" x14ac:dyDescent="0.2">
      <c r="A53" s="5">
        <v>2026</v>
      </c>
      <c r="B53" s="5">
        <v>4</v>
      </c>
      <c r="C53" s="6">
        <f t="shared" si="4"/>
        <v>46113</v>
      </c>
      <c r="E53" s="9">
        <v>818792</v>
      </c>
      <c r="F53" s="7">
        <v>57762</v>
      </c>
      <c r="G53" s="7">
        <v>2205</v>
      </c>
      <c r="H53" s="7">
        <v>120</v>
      </c>
      <c r="I53" s="7">
        <v>84</v>
      </c>
      <c r="J53" s="7">
        <v>12</v>
      </c>
      <c r="K53" s="7">
        <v>8</v>
      </c>
      <c r="L53" s="7">
        <v>105</v>
      </c>
      <c r="M53" s="7">
        <v>99</v>
      </c>
      <c r="N53" s="7">
        <v>98</v>
      </c>
      <c r="O53" s="7">
        <v>75</v>
      </c>
      <c r="P53" s="10">
        <v>879094</v>
      </c>
      <c r="R53" s="16"/>
      <c r="S53" s="16"/>
      <c r="T53" s="16"/>
      <c r="U53" s="16"/>
      <c r="V53" s="16"/>
      <c r="W53" s="16"/>
      <c r="X53" s="16"/>
      <c r="Y53" s="16"/>
      <c r="Z53" s="16"/>
      <c r="AA53" s="16"/>
      <c r="AB53" s="16"/>
      <c r="AC53" s="16"/>
    </row>
    <row r="54" spans="1:29" x14ac:dyDescent="0.2">
      <c r="A54" s="5">
        <v>2026</v>
      </c>
      <c r="B54" s="5">
        <v>5</v>
      </c>
      <c r="C54" s="6">
        <f t="shared" si="4"/>
        <v>46143</v>
      </c>
      <c r="E54" s="9">
        <v>818792</v>
      </c>
      <c r="F54" s="7">
        <v>57781</v>
      </c>
      <c r="G54" s="7">
        <v>2201</v>
      </c>
      <c r="H54" s="7">
        <v>119</v>
      </c>
      <c r="I54" s="7">
        <v>84</v>
      </c>
      <c r="J54" s="7">
        <v>12</v>
      </c>
      <c r="K54" s="7">
        <v>8</v>
      </c>
      <c r="L54" s="7">
        <v>105</v>
      </c>
      <c r="M54" s="7">
        <v>99</v>
      </c>
      <c r="N54" s="7">
        <v>98</v>
      </c>
      <c r="O54" s="7">
        <v>75</v>
      </c>
      <c r="P54" s="10">
        <v>879108</v>
      </c>
      <c r="R54" s="16"/>
      <c r="S54" s="16"/>
      <c r="T54" s="16"/>
      <c r="U54" s="16"/>
      <c r="V54" s="16"/>
      <c r="W54" s="16"/>
      <c r="X54" s="16"/>
      <c r="Y54" s="16"/>
      <c r="Z54" s="16"/>
      <c r="AA54" s="16"/>
      <c r="AB54" s="16"/>
      <c r="AC54" s="16"/>
    </row>
    <row r="55" spans="1:29" x14ac:dyDescent="0.2">
      <c r="A55" s="5">
        <v>2026</v>
      </c>
      <c r="B55" s="5">
        <v>6</v>
      </c>
      <c r="C55" s="6">
        <f t="shared" si="4"/>
        <v>46174</v>
      </c>
      <c r="E55" s="9">
        <v>818792</v>
      </c>
      <c r="F55" s="7">
        <v>57800</v>
      </c>
      <c r="G55" s="7">
        <v>2193</v>
      </c>
      <c r="H55" s="7">
        <v>119</v>
      </c>
      <c r="I55" s="7">
        <v>84</v>
      </c>
      <c r="J55" s="7">
        <v>12</v>
      </c>
      <c r="K55" s="7">
        <v>8</v>
      </c>
      <c r="L55" s="7">
        <v>105</v>
      </c>
      <c r="M55" s="7">
        <v>99</v>
      </c>
      <c r="N55" s="7">
        <v>98</v>
      </c>
      <c r="O55" s="7">
        <v>75</v>
      </c>
      <c r="P55" s="10">
        <v>879119</v>
      </c>
      <c r="R55" s="16"/>
      <c r="S55" s="16"/>
      <c r="T55" s="16"/>
      <c r="U55" s="16"/>
      <c r="V55" s="16"/>
      <c r="W55" s="16"/>
      <c r="X55" s="16"/>
      <c r="Y55" s="16"/>
      <c r="Z55" s="16"/>
      <c r="AA55" s="16"/>
      <c r="AB55" s="16"/>
      <c r="AC55" s="16"/>
    </row>
    <row r="56" spans="1:29" x14ac:dyDescent="0.2">
      <c r="A56" s="5">
        <v>2026</v>
      </c>
      <c r="B56" s="5">
        <v>7</v>
      </c>
      <c r="C56" s="6">
        <f t="shared" si="4"/>
        <v>46204</v>
      </c>
      <c r="E56" s="9">
        <v>818792</v>
      </c>
      <c r="F56" s="7">
        <v>57819</v>
      </c>
      <c r="G56" s="7">
        <v>2192</v>
      </c>
      <c r="H56" s="7">
        <v>119</v>
      </c>
      <c r="I56" s="7">
        <v>84</v>
      </c>
      <c r="J56" s="7">
        <v>12</v>
      </c>
      <c r="K56" s="7">
        <v>8</v>
      </c>
      <c r="L56" s="7">
        <v>105</v>
      </c>
      <c r="M56" s="7">
        <v>99</v>
      </c>
      <c r="N56" s="7">
        <v>98</v>
      </c>
      <c r="O56" s="7">
        <v>75</v>
      </c>
      <c r="P56" s="10">
        <v>879137</v>
      </c>
      <c r="R56" s="16"/>
      <c r="S56" s="16"/>
      <c r="T56" s="16"/>
      <c r="U56" s="16"/>
      <c r="V56" s="16"/>
      <c r="W56" s="16"/>
      <c r="X56" s="16"/>
      <c r="Y56" s="16"/>
      <c r="Z56" s="16"/>
      <c r="AA56" s="16"/>
      <c r="AB56" s="16"/>
      <c r="AC56" s="16"/>
    </row>
    <row r="57" spans="1:29" x14ac:dyDescent="0.2">
      <c r="A57" s="5">
        <v>2026</v>
      </c>
      <c r="B57" s="5">
        <v>8</v>
      </c>
      <c r="C57" s="6">
        <f t="shared" si="4"/>
        <v>46235</v>
      </c>
      <c r="E57" s="9">
        <v>818792</v>
      </c>
      <c r="F57" s="7">
        <v>57838</v>
      </c>
      <c r="G57" s="7">
        <v>2191</v>
      </c>
      <c r="H57" s="7">
        <v>119</v>
      </c>
      <c r="I57" s="7">
        <v>83</v>
      </c>
      <c r="J57" s="7">
        <v>12</v>
      </c>
      <c r="K57" s="7">
        <v>8</v>
      </c>
      <c r="L57" s="7">
        <v>105</v>
      </c>
      <c r="M57" s="7">
        <v>99</v>
      </c>
      <c r="N57" s="7">
        <v>98</v>
      </c>
      <c r="O57" s="7">
        <v>75</v>
      </c>
      <c r="P57" s="10">
        <v>879155</v>
      </c>
      <c r="R57" s="16"/>
      <c r="S57" s="16"/>
      <c r="T57" s="16"/>
      <c r="U57" s="16"/>
      <c r="V57" s="16"/>
      <c r="W57" s="16"/>
      <c r="X57" s="16"/>
      <c r="Y57" s="16"/>
      <c r="Z57" s="16"/>
      <c r="AA57" s="16"/>
      <c r="AB57" s="16"/>
      <c r="AC57" s="16"/>
    </row>
    <row r="58" spans="1:29" x14ac:dyDescent="0.2">
      <c r="A58" s="5">
        <v>2026</v>
      </c>
      <c r="B58" s="5">
        <v>9</v>
      </c>
      <c r="C58" s="6">
        <f t="shared" si="4"/>
        <v>46266</v>
      </c>
      <c r="E58" s="9">
        <v>818792</v>
      </c>
      <c r="F58" s="7">
        <v>57857</v>
      </c>
      <c r="G58" s="7">
        <v>2189</v>
      </c>
      <c r="H58" s="7">
        <v>118</v>
      </c>
      <c r="I58" s="7">
        <v>83</v>
      </c>
      <c r="J58" s="7">
        <v>12</v>
      </c>
      <c r="K58" s="7">
        <v>8</v>
      </c>
      <c r="L58" s="7">
        <v>105</v>
      </c>
      <c r="M58" s="7">
        <v>99</v>
      </c>
      <c r="N58" s="7">
        <v>98</v>
      </c>
      <c r="O58" s="7">
        <v>75</v>
      </c>
      <c r="P58" s="10">
        <v>879171</v>
      </c>
      <c r="R58" s="16"/>
      <c r="S58" s="16"/>
      <c r="T58" s="16"/>
      <c r="U58" s="16"/>
      <c r="V58" s="16"/>
      <c r="W58" s="16"/>
      <c r="X58" s="16"/>
      <c r="Y58" s="16"/>
      <c r="Z58" s="16"/>
      <c r="AA58" s="16"/>
      <c r="AB58" s="16"/>
      <c r="AC58" s="16"/>
    </row>
    <row r="59" spans="1:29" x14ac:dyDescent="0.2">
      <c r="A59" s="5">
        <v>2026</v>
      </c>
      <c r="B59" s="5">
        <v>10</v>
      </c>
      <c r="C59" s="6">
        <f t="shared" si="4"/>
        <v>46296</v>
      </c>
      <c r="E59" s="9">
        <v>818792</v>
      </c>
      <c r="F59" s="7">
        <v>57876</v>
      </c>
      <c r="G59" s="7">
        <v>2188</v>
      </c>
      <c r="H59" s="7">
        <v>118</v>
      </c>
      <c r="I59" s="7">
        <v>83</v>
      </c>
      <c r="J59" s="7">
        <v>12</v>
      </c>
      <c r="K59" s="7">
        <v>8</v>
      </c>
      <c r="L59" s="7">
        <v>105</v>
      </c>
      <c r="M59" s="7">
        <v>99</v>
      </c>
      <c r="N59" s="7">
        <v>98</v>
      </c>
      <c r="O59" s="7">
        <v>75</v>
      </c>
      <c r="P59" s="10">
        <v>879189</v>
      </c>
      <c r="R59" s="16"/>
      <c r="S59" s="16"/>
      <c r="T59" s="16"/>
      <c r="U59" s="16"/>
      <c r="V59" s="16"/>
      <c r="W59" s="16"/>
      <c r="X59" s="16"/>
      <c r="Y59" s="16"/>
      <c r="Z59" s="16"/>
      <c r="AA59" s="16"/>
      <c r="AB59" s="16"/>
      <c r="AC59" s="16"/>
    </row>
    <row r="60" spans="1:29" x14ac:dyDescent="0.2">
      <c r="A60" s="5">
        <v>2026</v>
      </c>
      <c r="B60" s="5">
        <v>11</v>
      </c>
      <c r="C60" s="6">
        <f t="shared" si="4"/>
        <v>46327</v>
      </c>
      <c r="E60" s="9">
        <v>818792</v>
      </c>
      <c r="F60" s="7">
        <v>57895</v>
      </c>
      <c r="G60" s="7">
        <v>2187</v>
      </c>
      <c r="H60" s="7">
        <v>118</v>
      </c>
      <c r="I60" s="7">
        <v>83</v>
      </c>
      <c r="J60" s="7">
        <v>12</v>
      </c>
      <c r="K60" s="7">
        <v>8</v>
      </c>
      <c r="L60" s="7">
        <v>105</v>
      </c>
      <c r="M60" s="7">
        <v>99</v>
      </c>
      <c r="N60" s="7">
        <v>98</v>
      </c>
      <c r="O60" s="7">
        <v>75</v>
      </c>
      <c r="P60" s="10">
        <v>879207</v>
      </c>
      <c r="R60" s="16"/>
      <c r="S60" s="16"/>
      <c r="T60" s="16"/>
      <c r="U60" s="16"/>
      <c r="V60" s="16"/>
      <c r="W60" s="16"/>
      <c r="X60" s="16"/>
      <c r="Y60" s="16"/>
      <c r="Z60" s="16"/>
      <c r="AA60" s="16"/>
      <c r="AB60" s="16"/>
      <c r="AC60" s="16"/>
    </row>
    <row r="61" spans="1:29" x14ac:dyDescent="0.2">
      <c r="A61" s="5">
        <v>2026</v>
      </c>
      <c r="B61" s="5">
        <v>12</v>
      </c>
      <c r="C61" s="6">
        <f t="shared" si="4"/>
        <v>46357</v>
      </c>
      <c r="E61" s="9">
        <v>818792</v>
      </c>
      <c r="F61" s="7">
        <v>57914</v>
      </c>
      <c r="G61" s="7">
        <v>2192</v>
      </c>
      <c r="H61" s="7">
        <v>117</v>
      </c>
      <c r="I61" s="7">
        <v>82</v>
      </c>
      <c r="J61" s="7">
        <v>12</v>
      </c>
      <c r="K61" s="7">
        <v>8</v>
      </c>
      <c r="L61" s="7">
        <v>105</v>
      </c>
      <c r="M61" s="7">
        <v>99</v>
      </c>
      <c r="N61" s="7">
        <v>98</v>
      </c>
      <c r="O61" s="7">
        <v>75</v>
      </c>
      <c r="P61" s="10">
        <v>879230</v>
      </c>
      <c r="R61" s="16"/>
      <c r="S61" s="16"/>
      <c r="T61" s="16"/>
      <c r="U61" s="16"/>
      <c r="V61" s="16"/>
      <c r="W61" s="16"/>
      <c r="X61" s="16"/>
      <c r="Y61" s="16"/>
      <c r="Z61" s="16"/>
      <c r="AA61" s="16"/>
      <c r="AB61" s="16"/>
      <c r="AC61" s="16"/>
    </row>
    <row r="62" spans="1:29" x14ac:dyDescent="0.2">
      <c r="A62" s="5">
        <v>2027</v>
      </c>
      <c r="B62" s="5">
        <v>1</v>
      </c>
      <c r="C62" s="6">
        <f t="shared" si="4"/>
        <v>46388</v>
      </c>
      <c r="E62" s="9">
        <v>818792</v>
      </c>
      <c r="F62" s="7">
        <v>57933</v>
      </c>
      <c r="G62" s="7">
        <v>2195</v>
      </c>
      <c r="H62" s="7">
        <v>117</v>
      </c>
      <c r="I62" s="7">
        <v>82</v>
      </c>
      <c r="J62" s="7">
        <v>12</v>
      </c>
      <c r="K62" s="7">
        <v>8</v>
      </c>
      <c r="L62" s="7">
        <v>105</v>
      </c>
      <c r="M62" s="7">
        <v>99</v>
      </c>
      <c r="N62" s="7">
        <v>98</v>
      </c>
      <c r="O62" s="7">
        <v>75</v>
      </c>
      <c r="P62" s="10">
        <v>879252</v>
      </c>
      <c r="R62" s="16"/>
      <c r="S62" s="16"/>
      <c r="T62" s="16"/>
      <c r="U62" s="16"/>
      <c r="V62" s="16"/>
      <c r="W62" s="16"/>
      <c r="X62" s="16"/>
      <c r="Y62" s="16"/>
      <c r="Z62" s="16"/>
      <c r="AA62" s="16"/>
      <c r="AB62" s="16"/>
      <c r="AC62" s="16"/>
    </row>
    <row r="63" spans="1:29" x14ac:dyDescent="0.2">
      <c r="A63" s="5">
        <v>2027</v>
      </c>
      <c r="B63" s="5">
        <v>2</v>
      </c>
      <c r="C63" s="6">
        <f t="shared" si="4"/>
        <v>46419</v>
      </c>
      <c r="E63" s="9">
        <v>818792</v>
      </c>
      <c r="F63" s="7">
        <v>57953</v>
      </c>
      <c r="G63" s="7">
        <v>2196</v>
      </c>
      <c r="H63" s="7">
        <v>117</v>
      </c>
      <c r="I63" s="7">
        <v>82</v>
      </c>
      <c r="J63" s="7">
        <v>12</v>
      </c>
      <c r="K63" s="7">
        <v>8</v>
      </c>
      <c r="L63" s="7">
        <v>105</v>
      </c>
      <c r="M63" s="7">
        <v>99</v>
      </c>
      <c r="N63" s="7">
        <v>98</v>
      </c>
      <c r="O63" s="7">
        <v>75</v>
      </c>
      <c r="P63" s="10">
        <v>879273</v>
      </c>
      <c r="R63" s="16"/>
      <c r="S63" s="16"/>
      <c r="T63" s="16"/>
      <c r="U63" s="16"/>
      <c r="V63" s="16"/>
      <c r="W63" s="16"/>
      <c r="X63" s="16"/>
      <c r="Y63" s="16"/>
      <c r="Z63" s="16"/>
      <c r="AA63" s="16"/>
      <c r="AB63" s="16"/>
      <c r="AC63" s="16"/>
    </row>
    <row r="64" spans="1:29" x14ac:dyDescent="0.2">
      <c r="A64" s="5">
        <v>2027</v>
      </c>
      <c r="B64" s="5">
        <v>3</v>
      </c>
      <c r="C64" s="6">
        <f t="shared" si="4"/>
        <v>46447</v>
      </c>
      <c r="E64" s="9">
        <v>818792</v>
      </c>
      <c r="F64" s="7">
        <v>57972</v>
      </c>
      <c r="G64" s="7">
        <v>2195</v>
      </c>
      <c r="H64" s="7">
        <v>116</v>
      </c>
      <c r="I64" s="7">
        <v>82</v>
      </c>
      <c r="J64" s="7">
        <v>12</v>
      </c>
      <c r="K64" s="7">
        <v>8</v>
      </c>
      <c r="L64" s="7">
        <v>105</v>
      </c>
      <c r="M64" s="7">
        <v>99</v>
      </c>
      <c r="N64" s="7">
        <v>98</v>
      </c>
      <c r="O64" s="7">
        <v>75</v>
      </c>
      <c r="P64" s="10">
        <v>879290</v>
      </c>
      <c r="R64" s="16"/>
      <c r="S64" s="16"/>
      <c r="T64" s="16"/>
      <c r="U64" s="16"/>
      <c r="V64" s="16"/>
      <c r="W64" s="16"/>
      <c r="X64" s="16"/>
      <c r="Y64" s="16"/>
      <c r="Z64" s="16"/>
      <c r="AA64" s="16"/>
      <c r="AB64" s="16"/>
      <c r="AC64" s="16"/>
    </row>
    <row r="65" spans="1:29" x14ac:dyDescent="0.2">
      <c r="A65" s="5">
        <v>2027</v>
      </c>
      <c r="B65" s="5">
        <v>4</v>
      </c>
      <c r="C65" s="6">
        <f t="shared" si="4"/>
        <v>46478</v>
      </c>
      <c r="E65" s="9">
        <v>818792</v>
      </c>
      <c r="F65" s="7">
        <v>57991</v>
      </c>
      <c r="G65" s="7">
        <v>2189</v>
      </c>
      <c r="H65" s="7">
        <v>116</v>
      </c>
      <c r="I65" s="7">
        <v>82</v>
      </c>
      <c r="J65" s="7">
        <v>12</v>
      </c>
      <c r="K65" s="7">
        <v>8</v>
      </c>
      <c r="L65" s="7">
        <v>105</v>
      </c>
      <c r="M65" s="7">
        <v>99</v>
      </c>
      <c r="N65" s="7">
        <v>98</v>
      </c>
      <c r="O65" s="7">
        <v>75</v>
      </c>
      <c r="P65" s="10">
        <v>879303</v>
      </c>
      <c r="R65" s="16"/>
      <c r="S65" s="16"/>
      <c r="T65" s="16"/>
      <c r="U65" s="16"/>
      <c r="V65" s="16"/>
      <c r="W65" s="16"/>
      <c r="X65" s="16"/>
      <c r="Y65" s="16"/>
      <c r="Z65" s="16"/>
      <c r="AA65" s="16"/>
      <c r="AB65" s="16"/>
      <c r="AC65" s="16"/>
    </row>
    <row r="66" spans="1:29" x14ac:dyDescent="0.2">
      <c r="A66" s="5">
        <v>2027</v>
      </c>
      <c r="B66" s="5">
        <v>5</v>
      </c>
      <c r="C66" s="6">
        <f t="shared" si="4"/>
        <v>46508</v>
      </c>
      <c r="E66" s="9">
        <v>818792</v>
      </c>
      <c r="F66" s="7">
        <v>58010</v>
      </c>
      <c r="G66" s="7">
        <v>2186</v>
      </c>
      <c r="H66" s="7">
        <v>116</v>
      </c>
      <c r="I66" s="7">
        <v>81</v>
      </c>
      <c r="J66" s="7">
        <v>12</v>
      </c>
      <c r="K66" s="7">
        <v>8</v>
      </c>
      <c r="L66" s="7">
        <v>105</v>
      </c>
      <c r="M66" s="7">
        <v>99</v>
      </c>
      <c r="N66" s="7">
        <v>98</v>
      </c>
      <c r="O66" s="7">
        <v>75</v>
      </c>
      <c r="P66" s="10">
        <v>879319</v>
      </c>
      <c r="R66" s="16"/>
      <c r="S66" s="16"/>
      <c r="T66" s="16"/>
      <c r="U66" s="16"/>
      <c r="V66" s="16"/>
      <c r="W66" s="16"/>
      <c r="X66" s="16"/>
      <c r="Y66" s="16"/>
      <c r="Z66" s="16"/>
      <c r="AA66" s="16"/>
      <c r="AB66" s="16"/>
      <c r="AC66" s="16"/>
    </row>
    <row r="67" spans="1:29" x14ac:dyDescent="0.2">
      <c r="A67" s="5">
        <v>2027</v>
      </c>
      <c r="B67" s="5">
        <v>6</v>
      </c>
      <c r="C67" s="6">
        <f t="shared" si="4"/>
        <v>46539</v>
      </c>
      <c r="E67" s="9">
        <v>818792</v>
      </c>
      <c r="F67" s="7">
        <v>58029</v>
      </c>
      <c r="G67" s="7">
        <v>2178</v>
      </c>
      <c r="H67" s="7">
        <v>115</v>
      </c>
      <c r="I67" s="7">
        <v>81</v>
      </c>
      <c r="J67" s="7">
        <v>12</v>
      </c>
      <c r="K67" s="7">
        <v>8</v>
      </c>
      <c r="L67" s="7">
        <v>105</v>
      </c>
      <c r="M67" s="7">
        <v>99</v>
      </c>
      <c r="N67" s="7">
        <v>98</v>
      </c>
      <c r="O67" s="7">
        <v>75</v>
      </c>
      <c r="P67" s="10">
        <v>879329</v>
      </c>
      <c r="R67" s="16"/>
      <c r="S67" s="16"/>
      <c r="T67" s="16"/>
      <c r="U67" s="16"/>
      <c r="V67" s="16"/>
      <c r="W67" s="16"/>
      <c r="X67" s="16"/>
      <c r="Y67" s="16"/>
      <c r="Z67" s="16"/>
      <c r="AA67" s="16"/>
      <c r="AB67" s="16"/>
      <c r="AC67" s="16"/>
    </row>
    <row r="68" spans="1:29" x14ac:dyDescent="0.2">
      <c r="A68" s="5">
        <v>2027</v>
      </c>
      <c r="B68" s="5">
        <v>7</v>
      </c>
      <c r="C68" s="6">
        <f t="shared" si="4"/>
        <v>46569</v>
      </c>
      <c r="E68" s="9">
        <v>818792</v>
      </c>
      <c r="F68" s="7">
        <v>58049</v>
      </c>
      <c r="G68" s="7">
        <v>2176</v>
      </c>
      <c r="H68" s="7">
        <v>115</v>
      </c>
      <c r="I68" s="7">
        <v>81</v>
      </c>
      <c r="J68" s="7">
        <v>12</v>
      </c>
      <c r="K68" s="7">
        <v>8</v>
      </c>
      <c r="L68" s="7">
        <v>105</v>
      </c>
      <c r="M68" s="7">
        <v>99</v>
      </c>
      <c r="N68" s="7">
        <v>98</v>
      </c>
      <c r="O68" s="7">
        <v>75</v>
      </c>
      <c r="P68" s="10">
        <v>879347</v>
      </c>
      <c r="R68" s="16"/>
      <c r="S68" s="16"/>
      <c r="T68" s="16"/>
      <c r="U68" s="16"/>
      <c r="V68" s="16"/>
      <c r="W68" s="16"/>
      <c r="X68" s="16"/>
      <c r="Y68" s="16"/>
      <c r="Z68" s="16"/>
      <c r="AA68" s="16"/>
      <c r="AB68" s="16"/>
      <c r="AC68" s="16"/>
    </row>
    <row r="69" spans="1:29" x14ac:dyDescent="0.2">
      <c r="A69" s="5">
        <v>2027</v>
      </c>
      <c r="B69" s="5">
        <v>8</v>
      </c>
      <c r="C69" s="6">
        <f t="shared" si="4"/>
        <v>46600</v>
      </c>
      <c r="E69" s="9">
        <v>818792</v>
      </c>
      <c r="F69" s="7">
        <v>58068</v>
      </c>
      <c r="G69" s="7">
        <v>2175</v>
      </c>
      <c r="H69" s="7">
        <v>115</v>
      </c>
      <c r="I69" s="7">
        <v>81</v>
      </c>
      <c r="J69" s="7">
        <v>12</v>
      </c>
      <c r="K69" s="7">
        <v>8</v>
      </c>
      <c r="L69" s="7">
        <v>105</v>
      </c>
      <c r="M69" s="7">
        <v>99</v>
      </c>
      <c r="N69" s="7">
        <v>98</v>
      </c>
      <c r="O69" s="7">
        <v>75</v>
      </c>
      <c r="P69" s="10">
        <v>879365</v>
      </c>
      <c r="R69" s="16"/>
      <c r="S69" s="16"/>
      <c r="T69" s="16"/>
      <c r="U69" s="16"/>
      <c r="V69" s="16"/>
      <c r="W69" s="16"/>
      <c r="X69" s="16"/>
      <c r="Y69" s="16"/>
      <c r="Z69" s="16"/>
      <c r="AA69" s="16"/>
      <c r="AB69" s="16"/>
      <c r="AC69" s="16"/>
    </row>
    <row r="70" spans="1:29" x14ac:dyDescent="0.2">
      <c r="A70" s="5">
        <v>2027</v>
      </c>
      <c r="B70" s="5">
        <v>9</v>
      </c>
      <c r="C70" s="6">
        <f t="shared" si="4"/>
        <v>46631</v>
      </c>
      <c r="E70" s="9">
        <v>818792</v>
      </c>
      <c r="F70" s="7">
        <v>58087</v>
      </c>
      <c r="G70" s="7">
        <v>2174</v>
      </c>
      <c r="H70" s="7">
        <v>114</v>
      </c>
      <c r="I70" s="7">
        <v>80</v>
      </c>
      <c r="J70" s="7">
        <v>12</v>
      </c>
      <c r="K70" s="7">
        <v>8</v>
      </c>
      <c r="L70" s="7">
        <v>105</v>
      </c>
      <c r="M70" s="7">
        <v>99</v>
      </c>
      <c r="N70" s="7">
        <v>98</v>
      </c>
      <c r="O70" s="7">
        <v>75</v>
      </c>
      <c r="P70" s="10">
        <v>879382</v>
      </c>
      <c r="R70" s="16"/>
      <c r="S70" s="16"/>
      <c r="T70" s="16"/>
      <c r="U70" s="16"/>
      <c r="V70" s="16"/>
      <c r="W70" s="16"/>
      <c r="X70" s="16"/>
      <c r="Y70" s="16"/>
      <c r="Z70" s="16"/>
      <c r="AA70" s="16"/>
      <c r="AB70" s="16"/>
      <c r="AC70" s="16"/>
    </row>
    <row r="71" spans="1:29" x14ac:dyDescent="0.2">
      <c r="A71" s="5">
        <v>2027</v>
      </c>
      <c r="B71" s="5">
        <v>10</v>
      </c>
      <c r="C71" s="6">
        <f t="shared" si="4"/>
        <v>46661</v>
      </c>
      <c r="E71" s="9">
        <v>818792</v>
      </c>
      <c r="F71" s="7">
        <v>58107</v>
      </c>
      <c r="G71" s="7">
        <v>2173</v>
      </c>
      <c r="H71" s="7">
        <v>114</v>
      </c>
      <c r="I71" s="7">
        <v>80</v>
      </c>
      <c r="J71" s="7">
        <v>12</v>
      </c>
      <c r="K71" s="7">
        <v>8</v>
      </c>
      <c r="L71" s="7">
        <v>105</v>
      </c>
      <c r="M71" s="7">
        <v>99</v>
      </c>
      <c r="N71" s="7">
        <v>98</v>
      </c>
      <c r="O71" s="7">
        <v>75</v>
      </c>
      <c r="P71" s="10">
        <v>879401</v>
      </c>
      <c r="R71" s="16"/>
      <c r="S71" s="16"/>
      <c r="T71" s="16"/>
      <c r="U71" s="16"/>
      <c r="V71" s="16"/>
      <c r="W71" s="16"/>
      <c r="X71" s="16"/>
      <c r="Y71" s="16"/>
      <c r="Z71" s="16"/>
      <c r="AA71" s="16"/>
      <c r="AB71" s="16"/>
      <c r="AC71" s="16"/>
    </row>
    <row r="72" spans="1:29" x14ac:dyDescent="0.2">
      <c r="A72" s="5">
        <v>2027</v>
      </c>
      <c r="B72" s="5">
        <v>11</v>
      </c>
      <c r="C72" s="6">
        <f t="shared" si="4"/>
        <v>46692</v>
      </c>
      <c r="E72" s="9">
        <v>818792</v>
      </c>
      <c r="F72" s="7">
        <v>58126</v>
      </c>
      <c r="G72" s="7">
        <v>2171</v>
      </c>
      <c r="H72" s="7">
        <v>114</v>
      </c>
      <c r="I72" s="7">
        <v>80</v>
      </c>
      <c r="J72" s="7">
        <v>12</v>
      </c>
      <c r="K72" s="7">
        <v>8</v>
      </c>
      <c r="L72" s="7">
        <v>105</v>
      </c>
      <c r="M72" s="7">
        <v>99</v>
      </c>
      <c r="N72" s="7">
        <v>98</v>
      </c>
      <c r="O72" s="7">
        <v>75</v>
      </c>
      <c r="P72" s="10">
        <v>879418</v>
      </c>
      <c r="R72" s="16"/>
      <c r="S72" s="16"/>
      <c r="T72" s="16"/>
      <c r="U72" s="16"/>
      <c r="V72" s="16"/>
      <c r="W72" s="16"/>
      <c r="X72" s="16"/>
      <c r="Y72" s="16"/>
      <c r="Z72" s="16"/>
      <c r="AA72" s="16"/>
      <c r="AB72" s="16"/>
      <c r="AC72" s="16"/>
    </row>
    <row r="73" spans="1:29" x14ac:dyDescent="0.2">
      <c r="A73" s="5">
        <v>2027</v>
      </c>
      <c r="B73" s="5">
        <v>12</v>
      </c>
      <c r="C73" s="6">
        <f t="shared" si="4"/>
        <v>46722</v>
      </c>
      <c r="E73" s="9">
        <v>818792</v>
      </c>
      <c r="F73" s="7">
        <v>58145</v>
      </c>
      <c r="G73" s="7">
        <v>2177</v>
      </c>
      <c r="H73" s="7">
        <v>113</v>
      </c>
      <c r="I73" s="7">
        <v>80</v>
      </c>
      <c r="J73" s="7">
        <v>12</v>
      </c>
      <c r="K73" s="7">
        <v>8</v>
      </c>
      <c r="L73" s="7">
        <v>105</v>
      </c>
      <c r="M73" s="7">
        <v>99</v>
      </c>
      <c r="N73" s="7">
        <v>98</v>
      </c>
      <c r="O73" s="7">
        <v>75</v>
      </c>
      <c r="P73" s="10">
        <v>879442</v>
      </c>
      <c r="R73" s="16"/>
      <c r="S73" s="16"/>
      <c r="T73" s="16"/>
      <c r="U73" s="16"/>
      <c r="V73" s="16"/>
      <c r="W73" s="16"/>
      <c r="X73" s="16"/>
      <c r="Y73" s="16"/>
      <c r="Z73" s="16"/>
      <c r="AA73" s="16"/>
      <c r="AB73" s="16"/>
      <c r="AC73" s="16"/>
    </row>
    <row r="74" spans="1:29" x14ac:dyDescent="0.2">
      <c r="A74" s="5">
        <v>2028</v>
      </c>
      <c r="B74" s="5">
        <v>1</v>
      </c>
      <c r="C74" s="6">
        <f t="shared" si="4"/>
        <v>46753</v>
      </c>
      <c r="E74" s="9">
        <v>818792</v>
      </c>
      <c r="F74" s="7">
        <v>58165</v>
      </c>
      <c r="G74" s="7">
        <v>2179</v>
      </c>
      <c r="H74" s="7">
        <v>113</v>
      </c>
      <c r="I74" s="7">
        <v>80</v>
      </c>
      <c r="J74" s="7">
        <v>12</v>
      </c>
      <c r="K74" s="7">
        <v>8</v>
      </c>
      <c r="L74" s="7">
        <v>105</v>
      </c>
      <c r="M74" s="7">
        <v>99</v>
      </c>
      <c r="N74" s="7">
        <v>98</v>
      </c>
      <c r="O74" s="7">
        <v>75</v>
      </c>
      <c r="P74" s="10">
        <v>879464</v>
      </c>
      <c r="R74" s="16"/>
      <c r="S74" s="16"/>
      <c r="T74" s="16"/>
      <c r="U74" s="16"/>
      <c r="V74" s="16"/>
      <c r="W74" s="16"/>
      <c r="X74" s="16"/>
      <c r="Y74" s="16"/>
      <c r="Z74" s="16"/>
      <c r="AA74" s="16"/>
      <c r="AB74" s="16"/>
      <c r="AC74" s="16"/>
    </row>
    <row r="75" spans="1:29" x14ac:dyDescent="0.2">
      <c r="A75" s="5">
        <v>2028</v>
      </c>
      <c r="B75" s="5">
        <v>2</v>
      </c>
      <c r="C75" s="6">
        <f t="shared" si="4"/>
        <v>46784</v>
      </c>
      <c r="E75" s="9">
        <v>818792</v>
      </c>
      <c r="F75" s="7">
        <v>58184</v>
      </c>
      <c r="G75" s="7">
        <v>2181</v>
      </c>
      <c r="H75" s="7">
        <v>113</v>
      </c>
      <c r="I75" s="7">
        <v>79</v>
      </c>
      <c r="J75" s="7">
        <v>12</v>
      </c>
      <c r="K75" s="7">
        <v>8</v>
      </c>
      <c r="L75" s="7">
        <v>105</v>
      </c>
      <c r="M75" s="7">
        <v>99</v>
      </c>
      <c r="N75" s="7">
        <v>98</v>
      </c>
      <c r="O75" s="7">
        <v>75</v>
      </c>
      <c r="P75" s="10">
        <v>879485</v>
      </c>
      <c r="R75" s="16"/>
      <c r="S75" s="16"/>
      <c r="T75" s="16"/>
      <c r="U75" s="16"/>
      <c r="V75" s="16"/>
      <c r="W75" s="16"/>
      <c r="X75" s="16"/>
      <c r="Y75" s="16"/>
      <c r="Z75" s="16"/>
      <c r="AA75" s="16"/>
      <c r="AB75" s="16"/>
      <c r="AC75" s="16"/>
    </row>
    <row r="76" spans="1:29" x14ac:dyDescent="0.2">
      <c r="A76" s="5">
        <v>2028</v>
      </c>
      <c r="B76" s="5">
        <v>3</v>
      </c>
      <c r="C76" s="6">
        <f t="shared" si="4"/>
        <v>46813</v>
      </c>
      <c r="E76" s="9">
        <v>818792</v>
      </c>
      <c r="F76" s="7">
        <v>58204</v>
      </c>
      <c r="G76" s="7">
        <v>2180</v>
      </c>
      <c r="H76" s="7">
        <v>113</v>
      </c>
      <c r="I76" s="7">
        <v>79</v>
      </c>
      <c r="J76" s="7">
        <v>12</v>
      </c>
      <c r="K76" s="7">
        <v>8</v>
      </c>
      <c r="L76" s="7">
        <v>105</v>
      </c>
      <c r="M76" s="7">
        <v>99</v>
      </c>
      <c r="N76" s="7">
        <v>98</v>
      </c>
      <c r="O76" s="7">
        <v>75</v>
      </c>
      <c r="P76" s="10">
        <v>879504</v>
      </c>
      <c r="R76" s="16"/>
      <c r="S76" s="16"/>
      <c r="T76" s="16"/>
      <c r="U76" s="16"/>
      <c r="V76" s="16"/>
      <c r="W76" s="16"/>
      <c r="X76" s="16"/>
      <c r="Y76" s="16"/>
      <c r="Z76" s="16"/>
      <c r="AA76" s="16"/>
      <c r="AB76" s="16"/>
      <c r="AC76" s="16"/>
    </row>
    <row r="77" spans="1:29" x14ac:dyDescent="0.2">
      <c r="A77" s="5">
        <v>2028</v>
      </c>
      <c r="B77" s="5">
        <v>4</v>
      </c>
      <c r="C77" s="6">
        <f t="shared" si="4"/>
        <v>46844</v>
      </c>
      <c r="E77" s="9">
        <v>818792</v>
      </c>
      <c r="F77" s="7">
        <v>58223</v>
      </c>
      <c r="G77" s="7">
        <v>2174</v>
      </c>
      <c r="H77" s="7">
        <v>112</v>
      </c>
      <c r="I77" s="7">
        <v>79</v>
      </c>
      <c r="J77" s="7">
        <v>12</v>
      </c>
      <c r="K77" s="7">
        <v>8</v>
      </c>
      <c r="L77" s="7">
        <v>105</v>
      </c>
      <c r="M77" s="7">
        <v>99</v>
      </c>
      <c r="N77" s="7">
        <v>98</v>
      </c>
      <c r="O77" s="7">
        <v>75</v>
      </c>
      <c r="P77" s="10">
        <v>879516</v>
      </c>
      <c r="R77" s="16"/>
      <c r="S77" s="16"/>
      <c r="T77" s="16"/>
      <c r="U77" s="16"/>
      <c r="V77" s="16"/>
      <c r="W77" s="16"/>
      <c r="X77" s="16"/>
      <c r="Y77" s="16"/>
      <c r="Z77" s="16"/>
      <c r="AA77" s="16"/>
      <c r="AB77" s="16"/>
      <c r="AC77" s="16"/>
    </row>
    <row r="78" spans="1:29" x14ac:dyDescent="0.2">
      <c r="A78" s="5">
        <v>2028</v>
      </c>
      <c r="B78" s="5">
        <v>5</v>
      </c>
      <c r="C78" s="6">
        <f t="shared" si="4"/>
        <v>46874</v>
      </c>
      <c r="E78" s="9">
        <v>818792</v>
      </c>
      <c r="F78" s="7">
        <v>58243</v>
      </c>
      <c r="G78" s="7">
        <v>2171</v>
      </c>
      <c r="H78" s="7">
        <v>112</v>
      </c>
      <c r="I78" s="7">
        <v>79</v>
      </c>
      <c r="J78" s="7">
        <v>12</v>
      </c>
      <c r="K78" s="7">
        <v>8</v>
      </c>
      <c r="L78" s="7">
        <v>105</v>
      </c>
      <c r="M78" s="7">
        <v>99</v>
      </c>
      <c r="N78" s="7">
        <v>98</v>
      </c>
      <c r="O78" s="7">
        <v>75</v>
      </c>
      <c r="P78" s="10">
        <v>879533</v>
      </c>
      <c r="R78" s="16"/>
      <c r="S78" s="16"/>
      <c r="T78" s="16"/>
      <c r="U78" s="16"/>
      <c r="V78" s="16"/>
      <c r="W78" s="16"/>
      <c r="X78" s="16"/>
      <c r="Y78" s="16"/>
      <c r="Z78" s="16"/>
      <c r="AA78" s="16"/>
      <c r="AB78" s="16"/>
      <c r="AC78" s="16"/>
    </row>
    <row r="79" spans="1:29" x14ac:dyDescent="0.2">
      <c r="A79" s="5">
        <v>2028</v>
      </c>
      <c r="B79" s="5">
        <v>6</v>
      </c>
      <c r="C79" s="6">
        <f t="shared" si="4"/>
        <v>46905</v>
      </c>
      <c r="E79" s="9">
        <v>818792</v>
      </c>
      <c r="F79" s="7">
        <v>58262</v>
      </c>
      <c r="G79" s="7">
        <v>2162</v>
      </c>
      <c r="H79" s="7">
        <v>112</v>
      </c>
      <c r="I79" s="7">
        <v>78</v>
      </c>
      <c r="J79" s="7">
        <v>12</v>
      </c>
      <c r="K79" s="7">
        <v>8</v>
      </c>
      <c r="L79" s="7">
        <v>105</v>
      </c>
      <c r="M79" s="7">
        <v>99</v>
      </c>
      <c r="N79" s="7">
        <v>98</v>
      </c>
      <c r="O79" s="7">
        <v>75</v>
      </c>
      <c r="P79" s="10">
        <v>879543</v>
      </c>
      <c r="R79" s="16"/>
      <c r="S79" s="16"/>
      <c r="T79" s="16"/>
      <c r="U79" s="16"/>
      <c r="V79" s="16"/>
      <c r="W79" s="16"/>
      <c r="X79" s="16"/>
      <c r="Y79" s="16"/>
      <c r="Z79" s="16"/>
      <c r="AA79" s="16"/>
      <c r="AB79" s="16"/>
      <c r="AC79" s="16"/>
    </row>
    <row r="80" spans="1:29" x14ac:dyDescent="0.2">
      <c r="A80" s="5">
        <v>2028</v>
      </c>
      <c r="B80" s="5">
        <v>7</v>
      </c>
      <c r="C80" s="6">
        <f t="shared" si="4"/>
        <v>46935</v>
      </c>
      <c r="E80" s="9">
        <v>818792</v>
      </c>
      <c r="F80" s="7">
        <v>58281</v>
      </c>
      <c r="G80" s="7">
        <v>2161</v>
      </c>
      <c r="H80" s="7">
        <v>111</v>
      </c>
      <c r="I80" s="7">
        <v>78</v>
      </c>
      <c r="J80" s="7">
        <v>12</v>
      </c>
      <c r="K80" s="7">
        <v>8</v>
      </c>
      <c r="L80" s="7">
        <v>105</v>
      </c>
      <c r="M80" s="7">
        <v>99</v>
      </c>
      <c r="N80" s="7">
        <v>98</v>
      </c>
      <c r="O80" s="7">
        <v>75</v>
      </c>
      <c r="P80" s="10">
        <v>879560</v>
      </c>
      <c r="R80" s="16"/>
      <c r="S80" s="16"/>
      <c r="T80" s="16"/>
      <c r="U80" s="16"/>
      <c r="V80" s="16"/>
      <c r="W80" s="16"/>
      <c r="X80" s="16"/>
      <c r="Y80" s="16"/>
      <c r="Z80" s="16"/>
      <c r="AA80" s="16"/>
      <c r="AB80" s="16"/>
      <c r="AC80" s="16"/>
    </row>
    <row r="81" spans="1:29" x14ac:dyDescent="0.2">
      <c r="A81" s="5">
        <v>2028</v>
      </c>
      <c r="B81" s="5">
        <v>8</v>
      </c>
      <c r="C81" s="6">
        <f t="shared" si="4"/>
        <v>46966</v>
      </c>
      <c r="E81" s="9">
        <v>818792</v>
      </c>
      <c r="F81" s="7">
        <v>58301</v>
      </c>
      <c r="G81" s="7">
        <v>2160</v>
      </c>
      <c r="H81" s="7">
        <v>111</v>
      </c>
      <c r="I81" s="7">
        <v>78</v>
      </c>
      <c r="J81" s="7">
        <v>12</v>
      </c>
      <c r="K81" s="7">
        <v>8</v>
      </c>
      <c r="L81" s="7">
        <v>105</v>
      </c>
      <c r="M81" s="7">
        <v>99</v>
      </c>
      <c r="N81" s="7">
        <v>98</v>
      </c>
      <c r="O81" s="7">
        <v>75</v>
      </c>
      <c r="P81" s="10">
        <v>879579</v>
      </c>
      <c r="R81" s="16"/>
      <c r="S81" s="16"/>
      <c r="T81" s="16"/>
      <c r="U81" s="16"/>
      <c r="V81" s="16"/>
      <c r="W81" s="16"/>
      <c r="X81" s="16"/>
      <c r="Y81" s="16"/>
      <c r="Z81" s="16"/>
      <c r="AA81" s="16"/>
      <c r="AB81" s="16"/>
      <c r="AC81" s="16"/>
    </row>
    <row r="82" spans="1:29" x14ac:dyDescent="0.2">
      <c r="A82" s="5">
        <v>2028</v>
      </c>
      <c r="B82" s="5">
        <v>9</v>
      </c>
      <c r="C82" s="6">
        <f t="shared" si="4"/>
        <v>46997</v>
      </c>
      <c r="E82" s="9">
        <v>818792</v>
      </c>
      <c r="F82" s="7">
        <v>58320</v>
      </c>
      <c r="G82" s="7">
        <v>2159</v>
      </c>
      <c r="H82" s="7">
        <v>111</v>
      </c>
      <c r="I82" s="7">
        <v>78</v>
      </c>
      <c r="J82" s="7">
        <v>12</v>
      </c>
      <c r="K82" s="7">
        <v>8</v>
      </c>
      <c r="L82" s="7">
        <v>105</v>
      </c>
      <c r="M82" s="7">
        <v>99</v>
      </c>
      <c r="N82" s="7">
        <v>98</v>
      </c>
      <c r="O82" s="7">
        <v>75</v>
      </c>
      <c r="P82" s="10">
        <v>879597</v>
      </c>
      <c r="R82" s="16"/>
      <c r="S82" s="16"/>
      <c r="T82" s="16"/>
      <c r="U82" s="16"/>
      <c r="V82" s="16"/>
      <c r="W82" s="16"/>
      <c r="X82" s="16"/>
      <c r="Y82" s="16"/>
      <c r="Z82" s="16"/>
      <c r="AA82" s="16"/>
      <c r="AB82" s="16"/>
      <c r="AC82" s="16"/>
    </row>
    <row r="83" spans="1:29" x14ac:dyDescent="0.2">
      <c r="A83" s="5">
        <v>2028</v>
      </c>
      <c r="B83" s="5">
        <v>10</v>
      </c>
      <c r="C83" s="6">
        <f t="shared" si="4"/>
        <v>47027</v>
      </c>
      <c r="E83" s="9">
        <v>818792</v>
      </c>
      <c r="F83" s="7">
        <v>58340</v>
      </c>
      <c r="G83" s="7">
        <v>2157</v>
      </c>
      <c r="H83" s="7">
        <v>110</v>
      </c>
      <c r="I83" s="7">
        <v>78</v>
      </c>
      <c r="J83" s="7">
        <v>12</v>
      </c>
      <c r="K83" s="7">
        <v>8</v>
      </c>
      <c r="L83" s="7">
        <v>105</v>
      </c>
      <c r="M83" s="7">
        <v>99</v>
      </c>
      <c r="N83" s="7">
        <v>98</v>
      </c>
      <c r="O83" s="7">
        <v>75</v>
      </c>
      <c r="P83" s="10">
        <v>879614</v>
      </c>
      <c r="R83" s="16"/>
      <c r="S83" s="16"/>
      <c r="T83" s="16"/>
      <c r="U83" s="16"/>
      <c r="V83" s="16"/>
      <c r="W83" s="16"/>
      <c r="X83" s="16"/>
      <c r="Y83" s="16"/>
      <c r="Z83" s="16"/>
      <c r="AA83" s="16"/>
      <c r="AB83" s="16"/>
      <c r="AC83" s="16"/>
    </row>
    <row r="84" spans="1:29" x14ac:dyDescent="0.2">
      <c r="A84" s="5">
        <v>2028</v>
      </c>
      <c r="B84" s="5">
        <v>11</v>
      </c>
      <c r="C84" s="6">
        <f t="shared" si="4"/>
        <v>47058</v>
      </c>
      <c r="E84" s="9">
        <v>818792</v>
      </c>
      <c r="F84" s="7">
        <v>58359</v>
      </c>
      <c r="G84" s="7">
        <v>2156</v>
      </c>
      <c r="H84" s="7">
        <v>110</v>
      </c>
      <c r="I84" s="7">
        <v>77</v>
      </c>
      <c r="J84" s="7">
        <v>12</v>
      </c>
      <c r="K84" s="7">
        <v>8</v>
      </c>
      <c r="L84" s="7">
        <v>105</v>
      </c>
      <c r="M84" s="7">
        <v>99</v>
      </c>
      <c r="N84" s="7">
        <v>98</v>
      </c>
      <c r="O84" s="7">
        <v>75</v>
      </c>
      <c r="P84" s="10">
        <v>879632</v>
      </c>
      <c r="R84" s="16"/>
      <c r="S84" s="16"/>
      <c r="T84" s="16"/>
      <c r="U84" s="16"/>
      <c r="V84" s="16"/>
      <c r="W84" s="16"/>
      <c r="X84" s="16"/>
      <c r="Y84" s="16"/>
      <c r="Z84" s="16"/>
      <c r="AA84" s="16"/>
      <c r="AB84" s="16"/>
      <c r="AC84" s="16"/>
    </row>
    <row r="85" spans="1:29" ht="13.5" thickBot="1" x14ac:dyDescent="0.25">
      <c r="A85" s="5">
        <v>2028</v>
      </c>
      <c r="B85" s="5">
        <v>12</v>
      </c>
      <c r="C85" s="6">
        <f t="shared" si="4"/>
        <v>47088</v>
      </c>
      <c r="E85" s="21">
        <v>818792</v>
      </c>
      <c r="F85" s="24">
        <v>58379</v>
      </c>
      <c r="G85" s="24">
        <v>2162</v>
      </c>
      <c r="H85" s="24">
        <v>110</v>
      </c>
      <c r="I85" s="24">
        <v>77</v>
      </c>
      <c r="J85" s="24">
        <v>12</v>
      </c>
      <c r="K85" s="24">
        <v>8</v>
      </c>
      <c r="L85" s="24">
        <v>105</v>
      </c>
      <c r="M85" s="24">
        <v>99</v>
      </c>
      <c r="N85" s="24">
        <v>98</v>
      </c>
      <c r="O85" s="24">
        <v>75</v>
      </c>
      <c r="P85" s="22">
        <v>879658</v>
      </c>
      <c r="R85" s="16"/>
      <c r="S85" s="16"/>
      <c r="T85" s="16"/>
      <c r="U85" s="16"/>
      <c r="V85" s="16"/>
      <c r="W85" s="16"/>
      <c r="X85" s="16"/>
      <c r="Y85" s="16"/>
      <c r="Z85" s="16"/>
      <c r="AA85" s="16"/>
      <c r="AB85" s="16"/>
      <c r="AC85" s="16"/>
    </row>
  </sheetData>
  <mergeCells count="2">
    <mergeCell ref="E4:P4"/>
    <mergeCell ref="B8:B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AN85"/>
  <sheetViews>
    <sheetView workbookViewId="0">
      <selection activeCell="S19" sqref="S19"/>
    </sheetView>
  </sheetViews>
  <sheetFormatPr defaultColWidth="9.140625" defaultRowHeight="12.75" outlineLevelCol="1" x14ac:dyDescent="0.2"/>
  <cols>
    <col min="1" max="2" width="9.140625" style="3"/>
    <col min="3" max="3" width="9.140625" style="3" hidden="1" customWidth="1" outlineLevel="1"/>
    <col min="4" max="4" width="2.7109375" style="3" customWidth="1" collapsed="1"/>
    <col min="5" max="6" width="12" style="3" bestFit="1" customWidth="1"/>
    <col min="7" max="7" width="11" style="3" customWidth="1"/>
    <col min="8" max="8" width="21.140625" style="3" bestFit="1" customWidth="1"/>
    <col min="9" max="9" width="21.7109375" style="3" bestFit="1" customWidth="1"/>
    <col min="10" max="10" width="19.5703125" style="3" bestFit="1" customWidth="1"/>
    <col min="11" max="11" width="20" style="3" bestFit="1" customWidth="1"/>
    <col min="12" max="12" width="18.85546875" style="3" bestFit="1" customWidth="1"/>
    <col min="13" max="13" width="17.28515625" style="3" bestFit="1" customWidth="1"/>
    <col min="14" max="14" width="13.5703125" style="3" bestFit="1" customWidth="1"/>
    <col min="15" max="15" width="11" style="3" bestFit="1" customWidth="1"/>
    <col min="16" max="16" width="12" style="3" bestFit="1" customWidth="1"/>
    <col min="17" max="17" width="13.5703125" style="3" bestFit="1" customWidth="1"/>
    <col min="18" max="19" width="13.5703125" style="3" customWidth="1"/>
    <col min="20" max="20" width="12" style="8" bestFit="1" customWidth="1"/>
    <col min="21" max="21" width="11" style="8" bestFit="1" customWidth="1"/>
    <col min="22" max="22" width="8.7109375" style="8" bestFit="1" customWidth="1"/>
    <col min="23" max="23" width="12.85546875" style="8" bestFit="1" customWidth="1"/>
    <col min="24" max="24" width="10" style="8" bestFit="1" customWidth="1"/>
    <col min="25" max="25" width="12" style="8" bestFit="1" customWidth="1"/>
    <col min="26" max="40" width="7.42578125" style="8" customWidth="1"/>
    <col min="41" max="16384" width="9.140625" style="3"/>
  </cols>
  <sheetData>
    <row r="1" spans="1:40" ht="31.5" x14ac:dyDescent="0.5">
      <c r="A1" s="2" t="s">
        <v>89</v>
      </c>
    </row>
    <row r="2" spans="1:40" ht="21" x14ac:dyDescent="0.35">
      <c r="A2" s="4" t="s">
        <v>94</v>
      </c>
    </row>
    <row r="3" spans="1:40" ht="13.5" thickBot="1" x14ac:dyDescent="0.25">
      <c r="A3" s="3" t="s">
        <v>79</v>
      </c>
    </row>
    <row r="4" spans="1:40" x14ac:dyDescent="0.2">
      <c r="E4" s="64" t="s">
        <v>78</v>
      </c>
      <c r="F4" s="65"/>
      <c r="G4" s="65"/>
      <c r="H4" s="65"/>
      <c r="I4" s="65"/>
      <c r="J4" s="65"/>
      <c r="K4" s="65"/>
      <c r="L4" s="65"/>
      <c r="M4" s="65"/>
      <c r="N4" s="65"/>
      <c r="O4" s="65"/>
      <c r="P4" s="65"/>
      <c r="Q4" s="65"/>
      <c r="R4" s="65"/>
      <c r="S4" s="66"/>
    </row>
    <row r="5" spans="1:40" x14ac:dyDescent="0.2">
      <c r="A5" s="5" t="s">
        <v>0</v>
      </c>
      <c r="B5" s="5" t="s">
        <v>1</v>
      </c>
      <c r="C5" s="5" t="s">
        <v>2</v>
      </c>
      <c r="E5" s="11" t="s">
        <v>3</v>
      </c>
      <c r="F5" s="12" t="s">
        <v>4</v>
      </c>
      <c r="G5" s="12" t="s">
        <v>5</v>
      </c>
      <c r="H5" s="12" t="s">
        <v>15</v>
      </c>
      <c r="I5" s="12" t="s">
        <v>16</v>
      </c>
      <c r="J5" s="12" t="s">
        <v>17</v>
      </c>
      <c r="K5" s="12" t="s">
        <v>18</v>
      </c>
      <c r="L5" s="12" t="s">
        <v>25</v>
      </c>
      <c r="M5" s="12" t="s">
        <v>26</v>
      </c>
      <c r="N5" s="12" t="s">
        <v>23</v>
      </c>
      <c r="O5" s="12" t="s">
        <v>24</v>
      </c>
      <c r="P5" s="12" t="s">
        <v>9</v>
      </c>
      <c r="Q5" s="12" t="s">
        <v>10</v>
      </c>
      <c r="R5" s="12" t="s">
        <v>11</v>
      </c>
      <c r="S5" s="13" t="s">
        <v>90</v>
      </c>
      <c r="T5" s="12"/>
      <c r="U5" s="12"/>
      <c r="V5" s="12"/>
      <c r="W5" s="12"/>
      <c r="X5" s="12"/>
      <c r="Y5" s="12"/>
      <c r="Z5" s="12"/>
      <c r="AA5" s="12"/>
      <c r="AB5" s="12"/>
      <c r="AC5" s="12"/>
      <c r="AD5" s="12"/>
      <c r="AE5" s="12"/>
      <c r="AF5" s="12"/>
      <c r="AG5" s="12"/>
    </row>
    <row r="6" spans="1:40" ht="3" customHeight="1" x14ac:dyDescent="0.2">
      <c r="E6" s="14"/>
      <c r="F6" s="8"/>
      <c r="G6" s="8"/>
      <c r="H6" s="8"/>
      <c r="I6" s="8"/>
      <c r="J6" s="8"/>
      <c r="K6" s="8"/>
      <c r="L6" s="8"/>
      <c r="M6" s="8"/>
      <c r="N6" s="8"/>
      <c r="O6" s="8"/>
      <c r="P6" s="8"/>
      <c r="Q6" s="8"/>
      <c r="R6" s="8"/>
      <c r="S6" s="15"/>
    </row>
    <row r="7" spans="1:40" ht="12.75" customHeight="1" x14ac:dyDescent="0.2">
      <c r="A7" s="5">
        <v>2023</v>
      </c>
      <c r="E7" s="9">
        <f>SUMIF($A$14:$A$85,$A7,E$14:E$85)</f>
        <v>578425562</v>
      </c>
      <c r="F7" s="7">
        <f t="shared" ref="F7:S12" si="0">SUMIF($A$14:$A$85,$A7,F$14:F$85)</f>
        <v>279812394</v>
      </c>
      <c r="G7" s="7">
        <f t="shared" si="0"/>
        <v>21726470</v>
      </c>
      <c r="H7" s="7">
        <f t="shared" si="0"/>
        <v>38059833</v>
      </c>
      <c r="I7" s="7">
        <f t="shared" si="0"/>
        <v>2226021</v>
      </c>
      <c r="J7" s="7">
        <f t="shared" si="0"/>
        <v>3688695</v>
      </c>
      <c r="K7" s="7">
        <f t="shared" si="0"/>
        <v>240931</v>
      </c>
      <c r="L7" s="7">
        <f t="shared" si="0"/>
        <v>49010104</v>
      </c>
      <c r="M7" s="7">
        <f t="shared" si="0"/>
        <v>191476875</v>
      </c>
      <c r="N7" s="7">
        <f t="shared" si="0"/>
        <v>882431378</v>
      </c>
      <c r="O7" s="7">
        <f t="shared" si="0"/>
        <v>41748528</v>
      </c>
      <c r="P7" s="7">
        <f t="shared" si="0"/>
        <v>240486979</v>
      </c>
      <c r="Q7" s="7">
        <f t="shared" si="0"/>
        <v>1164666885</v>
      </c>
      <c r="R7" s="7">
        <f t="shared" si="0"/>
        <v>13192020</v>
      </c>
      <c r="S7" s="10">
        <f t="shared" si="0"/>
        <v>1177858905</v>
      </c>
    </row>
    <row r="8" spans="1:40" x14ac:dyDescent="0.2">
      <c r="A8" s="5">
        <v>2024</v>
      </c>
      <c r="B8" s="5"/>
      <c r="C8" s="6"/>
      <c r="E8" s="9">
        <f>SUMIF($A$14:$A$85,$A8,E$14:E$85)</f>
        <v>555757468</v>
      </c>
      <c r="F8" s="7">
        <f t="shared" si="0"/>
        <v>271861476</v>
      </c>
      <c r="G8" s="7">
        <f t="shared" si="0"/>
        <v>20961301</v>
      </c>
      <c r="H8" s="7">
        <f t="shared" si="0"/>
        <v>36683327</v>
      </c>
      <c r="I8" s="7">
        <f t="shared" si="0"/>
        <v>2160199</v>
      </c>
      <c r="J8" s="7">
        <f t="shared" si="0"/>
        <v>3651440</v>
      </c>
      <c r="K8" s="7">
        <f t="shared" si="0"/>
        <v>241872</v>
      </c>
      <c r="L8" s="7">
        <f t="shared" si="0"/>
        <v>48631340</v>
      </c>
      <c r="M8" s="7">
        <f t="shared" si="0"/>
        <v>193150692</v>
      </c>
      <c r="N8" s="7">
        <f t="shared" si="0"/>
        <v>850982316</v>
      </c>
      <c r="O8" s="7">
        <f t="shared" si="0"/>
        <v>40334767</v>
      </c>
      <c r="P8" s="7">
        <f t="shared" si="0"/>
        <v>241782032</v>
      </c>
      <c r="Q8" s="7">
        <f t="shared" si="0"/>
        <v>1133099115</v>
      </c>
      <c r="R8" s="7">
        <f t="shared" si="0"/>
        <v>12834454</v>
      </c>
      <c r="S8" s="10">
        <f t="shared" si="0"/>
        <v>1145933569</v>
      </c>
      <c r="T8" s="58"/>
      <c r="U8" s="17"/>
      <c r="V8" s="17"/>
      <c r="W8" s="17"/>
      <c r="X8" s="17"/>
      <c r="Y8" s="17"/>
    </row>
    <row r="9" spans="1:40" x14ac:dyDescent="0.2">
      <c r="A9" s="5">
        <v>2025</v>
      </c>
      <c r="B9" s="5"/>
      <c r="C9" s="6"/>
      <c r="E9" s="9">
        <f t="shared" ref="E9:E12" si="1">SUMIF($A$14:$A$85,$A9,E$14:E$85)</f>
        <v>539966583</v>
      </c>
      <c r="F9" s="7">
        <f t="shared" si="0"/>
        <v>268597076</v>
      </c>
      <c r="G9" s="7">
        <f t="shared" si="0"/>
        <v>20259184</v>
      </c>
      <c r="H9" s="7">
        <f t="shared" si="0"/>
        <v>35419401</v>
      </c>
      <c r="I9" s="7">
        <f t="shared" si="0"/>
        <v>2098557</v>
      </c>
      <c r="J9" s="7">
        <f t="shared" si="0"/>
        <v>3601533</v>
      </c>
      <c r="K9" s="7">
        <f t="shared" si="0"/>
        <v>240912</v>
      </c>
      <c r="L9" s="7">
        <f t="shared" si="0"/>
        <v>48037770</v>
      </c>
      <c r="M9" s="7">
        <f t="shared" si="0"/>
        <v>197566782</v>
      </c>
      <c r="N9" s="7">
        <f t="shared" si="0"/>
        <v>831162312</v>
      </c>
      <c r="O9" s="7">
        <f t="shared" si="0"/>
        <v>39020934</v>
      </c>
      <c r="P9" s="7">
        <f t="shared" si="0"/>
        <v>245604552</v>
      </c>
      <c r="Q9" s="7">
        <f t="shared" si="0"/>
        <v>1115787798</v>
      </c>
      <c r="R9" s="7">
        <f t="shared" si="0"/>
        <v>12638373</v>
      </c>
      <c r="S9" s="10">
        <f t="shared" si="0"/>
        <v>1128426171</v>
      </c>
      <c r="T9" s="58"/>
      <c r="U9" s="17"/>
      <c r="V9" s="17"/>
      <c r="W9" s="17"/>
      <c r="X9" s="17"/>
      <c r="Y9" s="17"/>
    </row>
    <row r="10" spans="1:40" x14ac:dyDescent="0.2">
      <c r="A10" s="5">
        <v>2026</v>
      </c>
      <c r="B10" s="5"/>
      <c r="C10" s="6"/>
      <c r="E10" s="9">
        <f t="shared" si="1"/>
        <v>534329343</v>
      </c>
      <c r="F10" s="7">
        <f t="shared" si="0"/>
        <v>268174137</v>
      </c>
      <c r="G10" s="7">
        <f t="shared" si="0"/>
        <v>19748971</v>
      </c>
      <c r="H10" s="7">
        <f t="shared" si="0"/>
        <v>34384837</v>
      </c>
      <c r="I10" s="7">
        <f t="shared" si="0"/>
        <v>2042757</v>
      </c>
      <c r="J10" s="7">
        <f t="shared" si="0"/>
        <v>3559429</v>
      </c>
      <c r="K10" s="7">
        <f t="shared" si="0"/>
        <v>240813</v>
      </c>
      <c r="L10" s="7">
        <f t="shared" si="0"/>
        <v>47844982</v>
      </c>
      <c r="M10" s="7">
        <f t="shared" si="0"/>
        <v>208299399</v>
      </c>
      <c r="N10" s="7">
        <f t="shared" si="0"/>
        <v>824536021</v>
      </c>
      <c r="O10" s="7">
        <f t="shared" si="0"/>
        <v>37944266</v>
      </c>
      <c r="P10" s="7">
        <f t="shared" si="0"/>
        <v>256144381</v>
      </c>
      <c r="Q10" s="7">
        <f t="shared" si="0"/>
        <v>1118624668</v>
      </c>
      <c r="R10" s="7">
        <f t="shared" si="0"/>
        <v>12670506</v>
      </c>
      <c r="S10" s="10">
        <f t="shared" si="0"/>
        <v>1131295174</v>
      </c>
      <c r="T10" s="58"/>
      <c r="U10" s="17"/>
      <c r="V10" s="17"/>
      <c r="W10" s="17"/>
      <c r="X10" s="17"/>
      <c r="Y10" s="17"/>
      <c r="Z10" s="17"/>
      <c r="AA10" s="17"/>
      <c r="AB10" s="17"/>
      <c r="AC10" s="17"/>
      <c r="AD10" s="17"/>
      <c r="AE10" s="17"/>
      <c r="AF10" s="17"/>
      <c r="AG10" s="17"/>
    </row>
    <row r="11" spans="1:40" x14ac:dyDescent="0.2">
      <c r="A11" s="5">
        <v>2027</v>
      </c>
      <c r="B11" s="5"/>
      <c r="C11" s="6"/>
      <c r="E11" s="9">
        <f t="shared" si="1"/>
        <v>522347574</v>
      </c>
      <c r="F11" s="7">
        <f t="shared" si="0"/>
        <v>265817147</v>
      </c>
      <c r="G11" s="7">
        <f t="shared" si="0"/>
        <v>19137279</v>
      </c>
      <c r="H11" s="7">
        <f t="shared" si="0"/>
        <v>33273712</v>
      </c>
      <c r="I11" s="7">
        <f t="shared" si="0"/>
        <v>1984626</v>
      </c>
      <c r="J11" s="7">
        <f t="shared" si="0"/>
        <v>3515627</v>
      </c>
      <c r="K11" s="7">
        <f t="shared" si="0"/>
        <v>240574</v>
      </c>
      <c r="L11" s="7">
        <f t="shared" si="0"/>
        <v>47668519</v>
      </c>
      <c r="M11" s="7">
        <f t="shared" si="0"/>
        <v>213362569</v>
      </c>
      <c r="N11" s="7">
        <f t="shared" si="0"/>
        <v>809527200</v>
      </c>
      <c r="O11" s="7">
        <f t="shared" si="0"/>
        <v>36789339</v>
      </c>
      <c r="P11" s="7">
        <f t="shared" si="0"/>
        <v>261031088</v>
      </c>
      <c r="Q11" s="7">
        <f t="shared" si="0"/>
        <v>1107347627</v>
      </c>
      <c r="R11" s="7">
        <f t="shared" si="0"/>
        <v>12542772</v>
      </c>
      <c r="S11" s="10">
        <f t="shared" si="0"/>
        <v>1119890399</v>
      </c>
      <c r="T11" s="58"/>
      <c r="U11" s="17"/>
      <c r="V11" s="17"/>
      <c r="W11" s="17"/>
      <c r="X11" s="17"/>
      <c r="Y11" s="17"/>
      <c r="Z11" s="17"/>
      <c r="AA11" s="17"/>
      <c r="AB11" s="17"/>
      <c r="AC11" s="17"/>
      <c r="AD11" s="17"/>
      <c r="AE11" s="17"/>
      <c r="AF11" s="17"/>
      <c r="AG11" s="17"/>
    </row>
    <row r="12" spans="1:40" ht="13.5" thickBot="1" x14ac:dyDescent="0.25">
      <c r="A12" s="5">
        <v>2028</v>
      </c>
      <c r="B12" s="5"/>
      <c r="C12" s="6"/>
      <c r="E12" s="21">
        <f t="shared" si="1"/>
        <v>515816422</v>
      </c>
      <c r="F12" s="24">
        <f t="shared" si="0"/>
        <v>265492877</v>
      </c>
      <c r="G12" s="24">
        <f t="shared" si="0"/>
        <v>18661043</v>
      </c>
      <c r="H12" s="24">
        <f t="shared" si="0"/>
        <v>32341574</v>
      </c>
      <c r="I12" s="24">
        <f t="shared" si="0"/>
        <v>1934696</v>
      </c>
      <c r="J12" s="24">
        <f t="shared" si="0"/>
        <v>3483841</v>
      </c>
      <c r="K12" s="24">
        <f t="shared" si="0"/>
        <v>241115</v>
      </c>
      <c r="L12" s="24">
        <f t="shared" si="0"/>
        <v>47836574</v>
      </c>
      <c r="M12" s="24">
        <f t="shared" si="0"/>
        <v>212995953</v>
      </c>
      <c r="N12" s="24">
        <f t="shared" si="0"/>
        <v>802146153</v>
      </c>
      <c r="O12" s="24">
        <f t="shared" si="0"/>
        <v>35825415</v>
      </c>
      <c r="P12" s="24">
        <f t="shared" si="0"/>
        <v>260832527</v>
      </c>
      <c r="Q12" s="24">
        <f t="shared" si="0"/>
        <v>1098804095</v>
      </c>
      <c r="R12" s="24">
        <f t="shared" si="0"/>
        <v>12446001</v>
      </c>
      <c r="S12" s="22">
        <f t="shared" si="0"/>
        <v>1111250096</v>
      </c>
      <c r="T12" s="58"/>
      <c r="U12" s="59"/>
      <c r="V12" s="17"/>
      <c r="W12" s="17"/>
      <c r="X12" s="17"/>
      <c r="Y12" s="17"/>
      <c r="Z12" s="18"/>
      <c r="AA12" s="18"/>
      <c r="AB12" s="18"/>
      <c r="AC12" s="18"/>
      <c r="AD12" s="18"/>
      <c r="AE12" s="18"/>
      <c r="AF12" s="18"/>
      <c r="AG12" s="18"/>
      <c r="AH12" s="18"/>
      <c r="AI12" s="18"/>
      <c r="AJ12" s="18"/>
      <c r="AK12" s="18"/>
      <c r="AL12" s="18"/>
      <c r="AM12" s="18"/>
      <c r="AN12" s="18"/>
    </row>
    <row r="13" spans="1:40" ht="3" customHeight="1" thickBot="1" x14ac:dyDescent="0.25">
      <c r="T13" s="17"/>
      <c r="U13" s="17"/>
      <c r="V13" s="17"/>
      <c r="W13" s="17"/>
      <c r="X13" s="17"/>
      <c r="Y13" s="17"/>
      <c r="Z13" s="17"/>
      <c r="AA13" s="17"/>
      <c r="AB13" s="17"/>
      <c r="AC13" s="17"/>
      <c r="AD13" s="17"/>
      <c r="AE13" s="17"/>
      <c r="AF13" s="17"/>
      <c r="AG13" s="17"/>
    </row>
    <row r="14" spans="1:40" ht="12.75" customHeight="1" x14ac:dyDescent="0.2">
      <c r="A14" s="5">
        <v>2023</v>
      </c>
      <c r="B14" s="5">
        <v>1</v>
      </c>
      <c r="E14" s="19">
        <v>93851640</v>
      </c>
      <c r="F14" s="23">
        <v>37830491</v>
      </c>
      <c r="G14" s="23">
        <v>2710207</v>
      </c>
      <c r="H14" s="23">
        <v>3843209</v>
      </c>
      <c r="I14" s="23">
        <v>205409</v>
      </c>
      <c r="J14" s="23">
        <v>318373</v>
      </c>
      <c r="K14" s="23">
        <v>20893</v>
      </c>
      <c r="L14" s="23">
        <v>4542911</v>
      </c>
      <c r="M14" s="23">
        <v>14221328</v>
      </c>
      <c r="N14" s="23">
        <f t="shared" ref="N14:N25" si="2">SUM(E14:G14,I14,K14)</f>
        <v>134618640</v>
      </c>
      <c r="O14" s="23">
        <f t="shared" ref="O14:O25" si="3">SUM(H14,J14)</f>
        <v>4161582</v>
      </c>
      <c r="P14" s="23">
        <f t="shared" ref="P14:P25" si="4">SUM(L14:M14)</f>
        <v>18764239</v>
      </c>
      <c r="Q14" s="23">
        <f t="shared" ref="Q14:Q25" si="5">SUM(N14:P14)</f>
        <v>157544461</v>
      </c>
      <c r="R14" s="23">
        <f t="shared" ref="R14:R25" si="6">S14-Q14</f>
        <v>1784484</v>
      </c>
      <c r="S14" s="20">
        <f>ROUND(Q14/(1-0.0112), 0)</f>
        <v>159328945</v>
      </c>
      <c r="T14" s="17"/>
      <c r="U14" s="17"/>
      <c r="V14" s="17"/>
      <c r="W14" s="17"/>
      <c r="X14" s="17"/>
      <c r="Y14" s="17"/>
      <c r="Z14" s="17"/>
      <c r="AA14" s="17"/>
      <c r="AB14" s="17"/>
      <c r="AC14" s="17"/>
      <c r="AD14" s="17"/>
      <c r="AE14" s="17"/>
      <c r="AF14" s="17"/>
      <c r="AG14" s="17"/>
    </row>
    <row r="15" spans="1:40" ht="12.75" customHeight="1" x14ac:dyDescent="0.2">
      <c r="A15" s="5">
        <v>2023</v>
      </c>
      <c r="B15" s="5">
        <v>2</v>
      </c>
      <c r="E15" s="9">
        <v>79694125</v>
      </c>
      <c r="F15" s="7">
        <v>34153989</v>
      </c>
      <c r="G15" s="7">
        <v>2536215</v>
      </c>
      <c r="H15" s="7">
        <v>3772452</v>
      </c>
      <c r="I15" s="7">
        <v>202396</v>
      </c>
      <c r="J15" s="7">
        <v>302020</v>
      </c>
      <c r="K15" s="7">
        <v>20807</v>
      </c>
      <c r="L15" s="7">
        <v>5007068</v>
      </c>
      <c r="M15" s="7">
        <v>18452090</v>
      </c>
      <c r="N15" s="7">
        <f t="shared" si="2"/>
        <v>116607532</v>
      </c>
      <c r="O15" s="7">
        <f t="shared" si="3"/>
        <v>4074472</v>
      </c>
      <c r="P15" s="7">
        <f t="shared" si="4"/>
        <v>23459158</v>
      </c>
      <c r="Q15" s="7">
        <f t="shared" si="5"/>
        <v>144141162</v>
      </c>
      <c r="R15" s="7">
        <f t="shared" si="6"/>
        <v>1632667</v>
      </c>
      <c r="S15" s="10">
        <f t="shared" ref="S15:S25" si="7">ROUND(Q15/(1-0.0112), 0)</f>
        <v>145773829</v>
      </c>
      <c r="T15" s="17"/>
      <c r="U15" s="17"/>
      <c r="V15" s="17"/>
      <c r="W15" s="17"/>
      <c r="X15" s="17"/>
      <c r="Y15" s="17"/>
      <c r="Z15" s="17"/>
      <c r="AA15" s="17"/>
      <c r="AB15" s="17"/>
      <c r="AC15" s="17"/>
      <c r="AD15" s="17"/>
      <c r="AE15" s="17"/>
      <c r="AF15" s="17"/>
      <c r="AG15" s="17"/>
    </row>
    <row r="16" spans="1:40" ht="12.75" customHeight="1" x14ac:dyDescent="0.2">
      <c r="A16" s="5">
        <v>2023</v>
      </c>
      <c r="B16" s="5">
        <v>3</v>
      </c>
      <c r="E16" s="9">
        <v>69070781</v>
      </c>
      <c r="F16" s="7">
        <v>28128219</v>
      </c>
      <c r="G16" s="7">
        <v>2269722</v>
      </c>
      <c r="H16" s="7">
        <v>3535740</v>
      </c>
      <c r="I16" s="7">
        <v>195365</v>
      </c>
      <c r="J16" s="7">
        <v>319929</v>
      </c>
      <c r="K16" s="7">
        <v>22276</v>
      </c>
      <c r="L16" s="7">
        <v>4366341</v>
      </c>
      <c r="M16" s="7">
        <v>15363174</v>
      </c>
      <c r="N16" s="7">
        <f t="shared" si="2"/>
        <v>99686363</v>
      </c>
      <c r="O16" s="7">
        <f t="shared" si="3"/>
        <v>3855669</v>
      </c>
      <c r="P16" s="7">
        <f t="shared" si="4"/>
        <v>19729515</v>
      </c>
      <c r="Q16" s="7">
        <f t="shared" si="5"/>
        <v>123271547</v>
      </c>
      <c r="R16" s="7">
        <f t="shared" si="6"/>
        <v>1396280</v>
      </c>
      <c r="S16" s="10">
        <f t="shared" si="7"/>
        <v>124667827</v>
      </c>
      <c r="T16" s="17"/>
      <c r="U16" s="17"/>
      <c r="V16" s="17"/>
      <c r="W16" s="17"/>
      <c r="X16" s="17"/>
      <c r="Y16" s="17"/>
      <c r="Z16" s="17"/>
      <c r="AA16" s="17"/>
      <c r="AB16" s="17"/>
      <c r="AC16" s="17"/>
      <c r="AD16" s="17"/>
      <c r="AE16" s="17"/>
      <c r="AF16" s="17"/>
      <c r="AG16" s="17"/>
    </row>
    <row r="17" spans="1:33" ht="12.75" customHeight="1" x14ac:dyDescent="0.2">
      <c r="A17" s="5">
        <v>2023</v>
      </c>
      <c r="B17" s="5">
        <v>4</v>
      </c>
      <c r="E17" s="9">
        <v>48497190</v>
      </c>
      <c r="F17" s="7">
        <v>20369110</v>
      </c>
      <c r="G17" s="7">
        <v>1841798</v>
      </c>
      <c r="H17" s="7">
        <v>2830709</v>
      </c>
      <c r="I17" s="7">
        <v>162991</v>
      </c>
      <c r="J17" s="7">
        <v>303307</v>
      </c>
      <c r="K17" s="7">
        <v>21169</v>
      </c>
      <c r="L17" s="7">
        <v>4418636</v>
      </c>
      <c r="M17" s="7">
        <v>16530030</v>
      </c>
      <c r="N17" s="7">
        <f t="shared" si="2"/>
        <v>70892258</v>
      </c>
      <c r="O17" s="7">
        <f t="shared" si="3"/>
        <v>3134016</v>
      </c>
      <c r="P17" s="7">
        <f t="shared" si="4"/>
        <v>20948666</v>
      </c>
      <c r="Q17" s="7">
        <f t="shared" si="5"/>
        <v>94974940</v>
      </c>
      <c r="R17" s="7">
        <f t="shared" si="6"/>
        <v>1075768</v>
      </c>
      <c r="S17" s="10">
        <f t="shared" si="7"/>
        <v>96050708</v>
      </c>
      <c r="T17" s="17"/>
      <c r="U17" s="17"/>
      <c r="V17" s="17"/>
      <c r="W17" s="17"/>
      <c r="X17" s="17"/>
      <c r="Y17" s="17"/>
      <c r="Z17" s="17"/>
      <c r="AA17" s="17"/>
      <c r="AB17" s="17"/>
      <c r="AC17" s="17"/>
      <c r="AD17" s="17"/>
      <c r="AE17" s="17"/>
      <c r="AF17" s="17"/>
      <c r="AG17" s="17"/>
    </row>
    <row r="18" spans="1:33" ht="12.75" customHeight="1" x14ac:dyDescent="0.2">
      <c r="A18" s="5">
        <v>2023</v>
      </c>
      <c r="B18" s="5">
        <v>5</v>
      </c>
      <c r="E18" s="9">
        <v>28270443</v>
      </c>
      <c r="F18" s="7">
        <v>15114877</v>
      </c>
      <c r="G18" s="7">
        <v>1298296</v>
      </c>
      <c r="H18" s="7">
        <v>2868410</v>
      </c>
      <c r="I18" s="7">
        <v>171001</v>
      </c>
      <c r="J18" s="7">
        <v>281550</v>
      </c>
      <c r="K18" s="7">
        <v>19675</v>
      </c>
      <c r="L18" s="7">
        <v>3898428</v>
      </c>
      <c r="M18" s="7">
        <v>15503806</v>
      </c>
      <c r="N18" s="7">
        <f t="shared" si="2"/>
        <v>44874292</v>
      </c>
      <c r="O18" s="7">
        <f t="shared" si="3"/>
        <v>3149960</v>
      </c>
      <c r="P18" s="7">
        <f t="shared" si="4"/>
        <v>19402234</v>
      </c>
      <c r="Q18" s="7">
        <f t="shared" si="5"/>
        <v>67426486</v>
      </c>
      <c r="R18" s="7">
        <f t="shared" si="6"/>
        <v>763730</v>
      </c>
      <c r="S18" s="10">
        <f t="shared" si="7"/>
        <v>68190216</v>
      </c>
      <c r="T18" s="17"/>
      <c r="U18" s="17"/>
      <c r="V18" s="17"/>
      <c r="W18" s="17"/>
      <c r="X18" s="17"/>
      <c r="Y18" s="17"/>
      <c r="Z18" s="17"/>
      <c r="AA18" s="17"/>
      <c r="AB18" s="17"/>
      <c r="AC18" s="17"/>
      <c r="AD18" s="17"/>
      <c r="AE18" s="17"/>
      <c r="AF18" s="17"/>
      <c r="AG18" s="17"/>
    </row>
    <row r="19" spans="1:33" ht="12.75" customHeight="1" x14ac:dyDescent="0.2">
      <c r="A19" s="5">
        <v>2023</v>
      </c>
      <c r="B19" s="5">
        <v>6</v>
      </c>
      <c r="E19" s="9">
        <v>19361798</v>
      </c>
      <c r="F19" s="7">
        <v>12224557</v>
      </c>
      <c r="G19" s="7">
        <v>1088192</v>
      </c>
      <c r="H19" s="7">
        <v>2394369</v>
      </c>
      <c r="I19" s="7">
        <v>153644</v>
      </c>
      <c r="J19" s="7">
        <v>326664</v>
      </c>
      <c r="K19" s="7">
        <v>19232</v>
      </c>
      <c r="L19" s="7">
        <v>4002006</v>
      </c>
      <c r="M19" s="7">
        <v>15523959</v>
      </c>
      <c r="N19" s="7">
        <f t="shared" si="2"/>
        <v>32847423</v>
      </c>
      <c r="O19" s="7">
        <f t="shared" si="3"/>
        <v>2721033</v>
      </c>
      <c r="P19" s="7">
        <f t="shared" si="4"/>
        <v>19525965</v>
      </c>
      <c r="Q19" s="7">
        <f t="shared" si="5"/>
        <v>55094421</v>
      </c>
      <c r="R19" s="7">
        <f t="shared" si="6"/>
        <v>624047</v>
      </c>
      <c r="S19" s="10">
        <f t="shared" si="7"/>
        <v>55718468</v>
      </c>
      <c r="T19" s="17"/>
      <c r="U19" s="17"/>
      <c r="V19" s="17"/>
      <c r="W19" s="17"/>
      <c r="X19" s="17"/>
      <c r="Y19" s="17"/>
      <c r="Z19" s="17"/>
      <c r="AA19" s="17"/>
      <c r="AB19" s="17"/>
      <c r="AC19" s="17"/>
      <c r="AD19" s="17"/>
      <c r="AE19" s="17"/>
      <c r="AF19" s="17"/>
      <c r="AG19" s="17"/>
    </row>
    <row r="20" spans="1:33" ht="12.75" customHeight="1" x14ac:dyDescent="0.2">
      <c r="A20" s="5">
        <v>2023</v>
      </c>
      <c r="B20" s="5">
        <v>7</v>
      </c>
      <c r="E20" s="9">
        <v>14703858</v>
      </c>
      <c r="F20" s="7">
        <v>10284640</v>
      </c>
      <c r="G20" s="7">
        <v>927428</v>
      </c>
      <c r="H20" s="7">
        <v>2381175</v>
      </c>
      <c r="I20" s="7">
        <v>162699</v>
      </c>
      <c r="J20" s="7">
        <v>331559</v>
      </c>
      <c r="K20" s="7">
        <v>18165</v>
      </c>
      <c r="L20" s="7">
        <v>3446749</v>
      </c>
      <c r="M20" s="7">
        <v>15551692</v>
      </c>
      <c r="N20" s="7">
        <f t="shared" si="2"/>
        <v>26096790</v>
      </c>
      <c r="O20" s="7">
        <f t="shared" si="3"/>
        <v>2712734</v>
      </c>
      <c r="P20" s="7">
        <f t="shared" si="4"/>
        <v>18998441</v>
      </c>
      <c r="Q20" s="7">
        <f t="shared" si="5"/>
        <v>47807965</v>
      </c>
      <c r="R20" s="7">
        <f t="shared" si="6"/>
        <v>541514</v>
      </c>
      <c r="S20" s="10">
        <f t="shared" si="7"/>
        <v>48349479</v>
      </c>
      <c r="T20" s="17"/>
      <c r="U20" s="17"/>
      <c r="V20" s="17"/>
      <c r="W20" s="17"/>
      <c r="X20" s="17"/>
      <c r="Y20" s="17"/>
      <c r="Z20" s="17"/>
      <c r="AA20" s="17"/>
      <c r="AB20" s="17"/>
      <c r="AC20" s="17"/>
      <c r="AD20" s="17"/>
      <c r="AE20" s="17"/>
      <c r="AF20" s="17"/>
      <c r="AG20" s="17"/>
    </row>
    <row r="21" spans="1:33" ht="12.75" customHeight="1" x14ac:dyDescent="0.2">
      <c r="A21" s="5">
        <v>2023</v>
      </c>
      <c r="B21" s="5">
        <v>8</v>
      </c>
      <c r="E21" s="9">
        <v>14102891</v>
      </c>
      <c r="F21" s="7">
        <v>11255544</v>
      </c>
      <c r="G21" s="7">
        <v>1039648</v>
      </c>
      <c r="H21" s="7">
        <v>2525385</v>
      </c>
      <c r="I21" s="7">
        <v>172742</v>
      </c>
      <c r="J21" s="7">
        <v>337200</v>
      </c>
      <c r="K21" s="7">
        <v>18487</v>
      </c>
      <c r="L21" s="7">
        <v>3497455</v>
      </c>
      <c r="M21" s="7">
        <v>14979049</v>
      </c>
      <c r="N21" s="7">
        <f t="shared" si="2"/>
        <v>26589312</v>
      </c>
      <c r="O21" s="7">
        <f t="shared" si="3"/>
        <v>2862585</v>
      </c>
      <c r="P21" s="7">
        <f t="shared" si="4"/>
        <v>18476504</v>
      </c>
      <c r="Q21" s="7">
        <f t="shared" si="5"/>
        <v>47928401</v>
      </c>
      <c r="R21" s="7">
        <f t="shared" si="6"/>
        <v>542878</v>
      </c>
      <c r="S21" s="10">
        <f t="shared" si="7"/>
        <v>48471279</v>
      </c>
      <c r="T21" s="17"/>
      <c r="U21" s="17"/>
      <c r="V21" s="17"/>
      <c r="W21" s="17"/>
      <c r="X21" s="17"/>
      <c r="Y21" s="17"/>
      <c r="Z21" s="17"/>
      <c r="AA21" s="17"/>
      <c r="AB21" s="17"/>
      <c r="AC21" s="17"/>
      <c r="AD21" s="17"/>
      <c r="AE21" s="17"/>
      <c r="AF21" s="17"/>
      <c r="AG21" s="17"/>
    </row>
    <row r="22" spans="1:33" ht="12.75" customHeight="1" x14ac:dyDescent="0.2">
      <c r="A22" s="5">
        <v>2023</v>
      </c>
      <c r="B22" s="5">
        <v>9</v>
      </c>
      <c r="E22" s="9">
        <v>18497837</v>
      </c>
      <c r="F22" s="7">
        <v>13836130</v>
      </c>
      <c r="G22" s="7">
        <v>1386039</v>
      </c>
      <c r="H22" s="7">
        <v>2371207</v>
      </c>
      <c r="I22" s="7">
        <v>154131</v>
      </c>
      <c r="J22" s="7">
        <v>263427</v>
      </c>
      <c r="K22" s="7">
        <v>16802</v>
      </c>
      <c r="L22" s="7">
        <v>3641815</v>
      </c>
      <c r="M22" s="7">
        <v>16205758</v>
      </c>
      <c r="N22" s="7">
        <f t="shared" si="2"/>
        <v>33890939</v>
      </c>
      <c r="O22" s="7">
        <f t="shared" si="3"/>
        <v>2634634</v>
      </c>
      <c r="P22" s="7">
        <f t="shared" si="4"/>
        <v>19847573</v>
      </c>
      <c r="Q22" s="7">
        <f t="shared" si="5"/>
        <v>56373146</v>
      </c>
      <c r="R22" s="7">
        <f t="shared" si="6"/>
        <v>638531</v>
      </c>
      <c r="S22" s="10">
        <f t="shared" si="7"/>
        <v>57011677</v>
      </c>
      <c r="T22" s="17"/>
      <c r="U22" s="17"/>
      <c r="V22" s="17"/>
      <c r="W22" s="17"/>
      <c r="X22" s="17"/>
      <c r="Y22" s="17"/>
      <c r="Z22" s="17"/>
      <c r="AA22" s="17"/>
      <c r="AB22" s="17"/>
      <c r="AC22" s="17"/>
      <c r="AD22" s="17"/>
      <c r="AE22" s="17"/>
      <c r="AF22" s="17"/>
      <c r="AG22" s="17"/>
    </row>
    <row r="23" spans="1:33" ht="12.75" customHeight="1" x14ac:dyDescent="0.2">
      <c r="A23" s="5">
        <v>2023</v>
      </c>
      <c r="B23" s="5">
        <v>10</v>
      </c>
      <c r="E23" s="9">
        <v>39179246</v>
      </c>
      <c r="F23" s="7">
        <v>23882791</v>
      </c>
      <c r="G23" s="7">
        <v>1430861</v>
      </c>
      <c r="H23" s="7">
        <v>3398785</v>
      </c>
      <c r="I23" s="7">
        <v>199757</v>
      </c>
      <c r="J23" s="7">
        <v>279774</v>
      </c>
      <c r="K23" s="7">
        <v>19594</v>
      </c>
      <c r="L23" s="7">
        <v>3415830</v>
      </c>
      <c r="M23" s="7">
        <v>16101917</v>
      </c>
      <c r="N23" s="7">
        <f t="shared" si="2"/>
        <v>64712249</v>
      </c>
      <c r="O23" s="7">
        <f t="shared" si="3"/>
        <v>3678559</v>
      </c>
      <c r="P23" s="7">
        <f t="shared" si="4"/>
        <v>19517747</v>
      </c>
      <c r="Q23" s="7">
        <f t="shared" si="5"/>
        <v>87908555</v>
      </c>
      <c r="R23" s="7">
        <f t="shared" si="6"/>
        <v>995728</v>
      </c>
      <c r="S23" s="10">
        <f t="shared" si="7"/>
        <v>88904283</v>
      </c>
      <c r="T23" s="17"/>
      <c r="U23" s="17"/>
      <c r="V23" s="17"/>
      <c r="W23" s="17"/>
      <c r="X23" s="17"/>
      <c r="Y23" s="17"/>
      <c r="Z23" s="17"/>
      <c r="AA23" s="17"/>
      <c r="AB23" s="17"/>
      <c r="AC23" s="17"/>
      <c r="AD23" s="17"/>
      <c r="AE23" s="17"/>
      <c r="AF23" s="17"/>
      <c r="AG23" s="17"/>
    </row>
    <row r="24" spans="1:33" ht="12.75" customHeight="1" x14ac:dyDescent="0.2">
      <c r="A24" s="5">
        <v>2023</v>
      </c>
      <c r="B24" s="5">
        <v>11</v>
      </c>
      <c r="E24" s="9">
        <v>65563142</v>
      </c>
      <c r="F24" s="7">
        <v>33238917</v>
      </c>
      <c r="G24" s="7">
        <v>2303779</v>
      </c>
      <c r="H24" s="7">
        <v>3622532</v>
      </c>
      <c r="I24" s="7">
        <v>201857</v>
      </c>
      <c r="J24" s="7">
        <v>298534</v>
      </c>
      <c r="K24" s="7">
        <v>20921</v>
      </c>
      <c r="L24" s="7">
        <v>4242573</v>
      </c>
      <c r="M24" s="7">
        <v>16838144</v>
      </c>
      <c r="N24" s="7">
        <f t="shared" si="2"/>
        <v>101328616</v>
      </c>
      <c r="O24" s="7">
        <f t="shared" si="3"/>
        <v>3921066</v>
      </c>
      <c r="P24" s="7">
        <f t="shared" si="4"/>
        <v>21080717</v>
      </c>
      <c r="Q24" s="7">
        <f t="shared" si="5"/>
        <v>126330399</v>
      </c>
      <c r="R24" s="7">
        <f t="shared" si="6"/>
        <v>1430927</v>
      </c>
      <c r="S24" s="10">
        <f t="shared" si="7"/>
        <v>127761326</v>
      </c>
      <c r="T24" s="17"/>
      <c r="U24" s="17"/>
      <c r="V24" s="17"/>
      <c r="W24" s="17"/>
      <c r="X24" s="17"/>
      <c r="Y24" s="17"/>
      <c r="Z24" s="17"/>
      <c r="AA24" s="17"/>
      <c r="AB24" s="17"/>
      <c r="AC24" s="17"/>
      <c r="AD24" s="17"/>
      <c r="AE24" s="17"/>
      <c r="AF24" s="17"/>
      <c r="AG24" s="17"/>
    </row>
    <row r="25" spans="1:33" ht="12.75" customHeight="1" x14ac:dyDescent="0.2">
      <c r="A25" s="5">
        <v>2023</v>
      </c>
      <c r="B25" s="5">
        <v>12</v>
      </c>
      <c r="E25" s="9">
        <v>87632611</v>
      </c>
      <c r="F25" s="7">
        <v>39493129</v>
      </c>
      <c r="G25" s="7">
        <v>2894285</v>
      </c>
      <c r="H25" s="7">
        <v>4515860</v>
      </c>
      <c r="I25" s="7">
        <v>244029</v>
      </c>
      <c r="J25" s="7">
        <v>326358</v>
      </c>
      <c r="K25" s="7">
        <v>22910</v>
      </c>
      <c r="L25" s="7">
        <v>4530292</v>
      </c>
      <c r="M25" s="7">
        <v>16205928</v>
      </c>
      <c r="N25" s="7">
        <f t="shared" si="2"/>
        <v>130286964</v>
      </c>
      <c r="O25" s="7">
        <f t="shared" si="3"/>
        <v>4842218</v>
      </c>
      <c r="P25" s="7">
        <f t="shared" si="4"/>
        <v>20736220</v>
      </c>
      <c r="Q25" s="7">
        <f t="shared" si="5"/>
        <v>155865402</v>
      </c>
      <c r="R25" s="7">
        <f t="shared" si="6"/>
        <v>1765466</v>
      </c>
      <c r="S25" s="10">
        <f t="shared" si="7"/>
        <v>157630868</v>
      </c>
      <c r="T25" s="17"/>
      <c r="U25" s="17"/>
      <c r="V25" s="17"/>
      <c r="W25" s="17"/>
      <c r="X25" s="17"/>
      <c r="Y25" s="17"/>
      <c r="Z25" s="17"/>
      <c r="AA25" s="17"/>
      <c r="AB25" s="17"/>
      <c r="AC25" s="17"/>
      <c r="AD25" s="17"/>
      <c r="AE25" s="17"/>
      <c r="AF25" s="17"/>
      <c r="AG25" s="17"/>
    </row>
    <row r="26" spans="1:33" x14ac:dyDescent="0.2">
      <c r="A26" s="5">
        <v>2024</v>
      </c>
      <c r="B26" s="5">
        <v>1</v>
      </c>
      <c r="C26" s="6">
        <f t="shared" ref="C26:C43" si="8">DATE(A26,B26,1)</f>
        <v>45292</v>
      </c>
      <c r="E26" s="9">
        <v>85099716</v>
      </c>
      <c r="F26" s="7">
        <v>34374659</v>
      </c>
      <c r="G26" s="7">
        <v>2495084</v>
      </c>
      <c r="H26" s="7">
        <v>3616098</v>
      </c>
      <c r="I26" s="7">
        <v>195718</v>
      </c>
      <c r="J26" s="7">
        <v>305071</v>
      </c>
      <c r="K26" s="7">
        <v>21413</v>
      </c>
      <c r="L26" s="7">
        <v>4434046</v>
      </c>
      <c r="M26" s="7">
        <v>14655834</v>
      </c>
      <c r="N26" s="7">
        <v>122186590</v>
      </c>
      <c r="O26" s="7">
        <v>3921169</v>
      </c>
      <c r="P26" s="7">
        <v>19089880</v>
      </c>
      <c r="Q26" s="7">
        <v>145197639</v>
      </c>
      <c r="R26" s="7">
        <v>1644633</v>
      </c>
      <c r="S26" s="10">
        <v>146842272</v>
      </c>
      <c r="T26" s="17"/>
      <c r="U26" s="17"/>
      <c r="V26" s="17"/>
      <c r="W26" s="17"/>
      <c r="X26" s="17"/>
      <c r="Y26" s="17"/>
      <c r="Z26" s="17"/>
      <c r="AA26" s="17"/>
      <c r="AB26" s="17"/>
      <c r="AC26" s="17"/>
      <c r="AD26" s="17"/>
      <c r="AE26" s="17"/>
      <c r="AF26" s="17"/>
      <c r="AG26" s="17"/>
    </row>
    <row r="27" spans="1:33" x14ac:dyDescent="0.2">
      <c r="A27" s="5">
        <v>2024</v>
      </c>
      <c r="B27" s="5">
        <v>2</v>
      </c>
      <c r="C27" s="6">
        <f t="shared" si="8"/>
        <v>45323</v>
      </c>
      <c r="E27" s="9">
        <v>74986001</v>
      </c>
      <c r="F27" s="7">
        <v>31322433</v>
      </c>
      <c r="G27" s="7">
        <v>2368929</v>
      </c>
      <c r="H27" s="7">
        <v>3593946</v>
      </c>
      <c r="I27" s="7">
        <v>195432</v>
      </c>
      <c r="J27" s="7">
        <v>300979</v>
      </c>
      <c r="K27" s="7">
        <v>21147</v>
      </c>
      <c r="L27" s="7">
        <v>4924235</v>
      </c>
      <c r="M27" s="7">
        <v>17425474</v>
      </c>
      <c r="N27" s="7">
        <v>108893942</v>
      </c>
      <c r="O27" s="7">
        <v>3894925</v>
      </c>
      <c r="P27" s="7">
        <v>22349709</v>
      </c>
      <c r="Q27" s="7">
        <v>135138576</v>
      </c>
      <c r="R27" s="7">
        <v>1530696</v>
      </c>
      <c r="S27" s="10">
        <v>136669272</v>
      </c>
      <c r="T27" s="17"/>
      <c r="U27" s="17"/>
      <c r="V27" s="17"/>
      <c r="W27" s="17"/>
      <c r="X27" s="17"/>
      <c r="Y27" s="17"/>
      <c r="Z27" s="17"/>
      <c r="AA27" s="17"/>
      <c r="AB27" s="17"/>
      <c r="AC27" s="17"/>
      <c r="AD27" s="17"/>
      <c r="AE27" s="17"/>
      <c r="AF27" s="17"/>
      <c r="AG27" s="17"/>
    </row>
    <row r="28" spans="1:33" x14ac:dyDescent="0.2">
      <c r="A28" s="5">
        <v>2024</v>
      </c>
      <c r="B28" s="5">
        <v>3</v>
      </c>
      <c r="C28" s="6">
        <f t="shared" si="8"/>
        <v>45352</v>
      </c>
      <c r="E28" s="9">
        <v>68654063</v>
      </c>
      <c r="F28" s="7">
        <v>27898986</v>
      </c>
      <c r="G28" s="7">
        <v>2246023</v>
      </c>
      <c r="H28" s="7">
        <v>3429655</v>
      </c>
      <c r="I28" s="7">
        <v>190614</v>
      </c>
      <c r="J28" s="7">
        <v>319576</v>
      </c>
      <c r="K28" s="7">
        <v>22491</v>
      </c>
      <c r="L28" s="7">
        <v>4398062</v>
      </c>
      <c r="M28" s="7">
        <v>14339078</v>
      </c>
      <c r="N28" s="7">
        <v>99012177</v>
      </c>
      <c r="O28" s="7">
        <v>3749231</v>
      </c>
      <c r="P28" s="7">
        <v>18737140</v>
      </c>
      <c r="Q28" s="7">
        <v>121498548</v>
      </c>
      <c r="R28" s="7">
        <v>1376197</v>
      </c>
      <c r="S28" s="10">
        <v>122874745</v>
      </c>
      <c r="T28" s="17"/>
      <c r="U28" s="17"/>
      <c r="V28" s="17"/>
      <c r="W28" s="17"/>
      <c r="X28" s="17"/>
      <c r="Y28" s="17"/>
      <c r="Z28" s="17"/>
      <c r="AA28" s="17"/>
      <c r="AB28" s="17"/>
      <c r="AC28" s="17"/>
      <c r="AD28" s="17"/>
      <c r="AE28" s="17"/>
      <c r="AF28" s="17"/>
      <c r="AG28" s="17"/>
    </row>
    <row r="29" spans="1:33" x14ac:dyDescent="0.2">
      <c r="A29" s="5">
        <v>2024</v>
      </c>
      <c r="B29" s="5">
        <v>4</v>
      </c>
      <c r="C29" s="6">
        <f t="shared" si="8"/>
        <v>45383</v>
      </c>
      <c r="E29" s="9">
        <v>46949862</v>
      </c>
      <c r="F29" s="7">
        <v>20099496</v>
      </c>
      <c r="G29" s="7">
        <v>1788448</v>
      </c>
      <c r="H29" s="7">
        <v>2722416</v>
      </c>
      <c r="I29" s="7">
        <v>157703</v>
      </c>
      <c r="J29" s="7">
        <v>300215</v>
      </c>
      <c r="K29" s="7">
        <v>21138</v>
      </c>
      <c r="L29" s="7">
        <v>4411713</v>
      </c>
      <c r="M29" s="7">
        <v>15507795</v>
      </c>
      <c r="N29" s="7">
        <v>69016647</v>
      </c>
      <c r="O29" s="7">
        <v>3022631</v>
      </c>
      <c r="P29" s="7">
        <v>19919508</v>
      </c>
      <c r="Q29" s="7">
        <v>91958786</v>
      </c>
      <c r="R29" s="7">
        <v>1041604</v>
      </c>
      <c r="S29" s="10">
        <v>93000390</v>
      </c>
      <c r="T29" s="17"/>
      <c r="U29" s="17"/>
      <c r="V29" s="17"/>
      <c r="W29" s="17"/>
      <c r="X29" s="17"/>
      <c r="Y29" s="17"/>
      <c r="Z29" s="17"/>
      <c r="AA29" s="17"/>
      <c r="AB29" s="17"/>
      <c r="AC29" s="17"/>
      <c r="AD29" s="17"/>
      <c r="AE29" s="17"/>
      <c r="AF29" s="17"/>
      <c r="AG29" s="17"/>
    </row>
    <row r="30" spans="1:33" x14ac:dyDescent="0.2">
      <c r="A30" s="5">
        <v>2024</v>
      </c>
      <c r="B30" s="5">
        <v>5</v>
      </c>
      <c r="C30" s="6">
        <f t="shared" si="8"/>
        <v>45413</v>
      </c>
      <c r="E30" s="9">
        <v>27301439</v>
      </c>
      <c r="F30" s="7">
        <v>15010005</v>
      </c>
      <c r="G30" s="7">
        <v>1264060</v>
      </c>
      <c r="H30" s="7">
        <v>2767101</v>
      </c>
      <c r="I30" s="7">
        <v>165780</v>
      </c>
      <c r="J30" s="7">
        <v>279099</v>
      </c>
      <c r="K30" s="7">
        <v>19651</v>
      </c>
      <c r="L30" s="7">
        <v>3889318</v>
      </c>
      <c r="M30" s="7">
        <v>16663640</v>
      </c>
      <c r="N30" s="7">
        <v>43760935</v>
      </c>
      <c r="O30" s="7">
        <v>3046200</v>
      </c>
      <c r="P30" s="7">
        <v>20552958</v>
      </c>
      <c r="Q30" s="7">
        <v>67360093</v>
      </c>
      <c r="R30" s="7">
        <v>762978</v>
      </c>
      <c r="S30" s="10">
        <v>68123071</v>
      </c>
      <c r="T30" s="17"/>
      <c r="U30" s="17"/>
      <c r="V30" s="17"/>
      <c r="W30" s="17"/>
      <c r="X30" s="17"/>
      <c r="Y30" s="17"/>
      <c r="Z30" s="17"/>
      <c r="AA30" s="17"/>
      <c r="AB30" s="17"/>
      <c r="AC30" s="17"/>
      <c r="AD30" s="17"/>
      <c r="AE30" s="17"/>
      <c r="AF30" s="17"/>
      <c r="AG30" s="17"/>
    </row>
    <row r="31" spans="1:33" x14ac:dyDescent="0.2">
      <c r="A31" s="5">
        <v>2024</v>
      </c>
      <c r="B31" s="5">
        <v>6</v>
      </c>
      <c r="C31" s="6">
        <f t="shared" si="8"/>
        <v>45444</v>
      </c>
      <c r="E31" s="9">
        <v>18662367</v>
      </c>
      <c r="F31" s="7">
        <v>12168179</v>
      </c>
      <c r="G31" s="7">
        <v>1059198</v>
      </c>
      <c r="H31" s="7">
        <v>2317015</v>
      </c>
      <c r="I31" s="7">
        <v>149215</v>
      </c>
      <c r="J31" s="7">
        <v>324382</v>
      </c>
      <c r="K31" s="7">
        <v>19216</v>
      </c>
      <c r="L31" s="7">
        <v>3987904</v>
      </c>
      <c r="M31" s="7">
        <v>16802923</v>
      </c>
      <c r="N31" s="7">
        <v>32058175</v>
      </c>
      <c r="O31" s="7">
        <v>2641397</v>
      </c>
      <c r="P31" s="7">
        <v>20790827</v>
      </c>
      <c r="Q31" s="7">
        <v>55490399</v>
      </c>
      <c r="R31" s="7">
        <v>628532</v>
      </c>
      <c r="S31" s="10">
        <v>56118931</v>
      </c>
      <c r="T31" s="17"/>
      <c r="U31" s="17"/>
      <c r="V31" s="17"/>
      <c r="W31" s="17"/>
      <c r="X31" s="17"/>
      <c r="Y31" s="17"/>
      <c r="Z31" s="17"/>
      <c r="AA31" s="17"/>
      <c r="AB31" s="17"/>
      <c r="AC31" s="17"/>
      <c r="AD31" s="17"/>
      <c r="AE31" s="17"/>
      <c r="AF31" s="17"/>
      <c r="AG31" s="17"/>
    </row>
    <row r="32" spans="1:33" x14ac:dyDescent="0.2">
      <c r="A32" s="5">
        <v>2024</v>
      </c>
      <c r="B32" s="5">
        <v>7</v>
      </c>
      <c r="C32" s="6">
        <f t="shared" si="8"/>
        <v>45474</v>
      </c>
      <c r="E32" s="9">
        <v>14141969</v>
      </c>
      <c r="F32" s="7">
        <v>10272037</v>
      </c>
      <c r="G32" s="7">
        <v>903265</v>
      </c>
      <c r="H32" s="7">
        <v>2310398</v>
      </c>
      <c r="I32" s="7">
        <v>158279</v>
      </c>
      <c r="J32" s="7">
        <v>329262</v>
      </c>
      <c r="K32" s="7">
        <v>18154</v>
      </c>
      <c r="L32" s="7">
        <v>3432224</v>
      </c>
      <c r="M32" s="7">
        <v>16845117</v>
      </c>
      <c r="N32" s="7">
        <v>25493704</v>
      </c>
      <c r="O32" s="7">
        <v>2639660</v>
      </c>
      <c r="P32" s="7">
        <v>20277341</v>
      </c>
      <c r="Q32" s="7">
        <v>48410705</v>
      </c>
      <c r="R32" s="7">
        <v>548341</v>
      </c>
      <c r="S32" s="10">
        <v>48959046</v>
      </c>
      <c r="T32" s="17"/>
      <c r="U32" s="17"/>
      <c r="V32" s="17"/>
      <c r="W32" s="17"/>
      <c r="X32" s="17"/>
      <c r="Y32" s="17"/>
      <c r="Z32" s="17"/>
      <c r="AA32" s="17"/>
      <c r="AB32" s="17"/>
      <c r="AC32" s="17"/>
      <c r="AD32" s="17"/>
      <c r="AE32" s="17"/>
      <c r="AF32" s="17"/>
      <c r="AG32" s="17"/>
    </row>
    <row r="33" spans="1:33" x14ac:dyDescent="0.2">
      <c r="A33" s="5">
        <v>2024</v>
      </c>
      <c r="B33" s="5">
        <v>8</v>
      </c>
      <c r="C33" s="6">
        <f t="shared" si="8"/>
        <v>45505</v>
      </c>
      <c r="E33" s="9">
        <v>13557054</v>
      </c>
      <c r="F33" s="7">
        <v>11254543</v>
      </c>
      <c r="G33" s="7">
        <v>1012277</v>
      </c>
      <c r="H33" s="7">
        <v>2453414</v>
      </c>
      <c r="I33" s="7">
        <v>168271</v>
      </c>
      <c r="J33" s="7">
        <v>334746</v>
      </c>
      <c r="K33" s="7">
        <v>18477</v>
      </c>
      <c r="L33" s="7">
        <v>3475442</v>
      </c>
      <c r="M33" s="7">
        <v>16115963</v>
      </c>
      <c r="N33" s="7">
        <v>26010622</v>
      </c>
      <c r="O33" s="7">
        <v>2788160</v>
      </c>
      <c r="P33" s="7">
        <v>19591405</v>
      </c>
      <c r="Q33" s="7">
        <v>48390187</v>
      </c>
      <c r="R33" s="7">
        <v>548109</v>
      </c>
      <c r="S33" s="10">
        <v>48938296</v>
      </c>
      <c r="T33" s="17"/>
      <c r="U33" s="17"/>
      <c r="V33" s="17"/>
      <c r="W33" s="17"/>
      <c r="X33" s="17"/>
      <c r="Y33" s="17"/>
      <c r="Z33" s="17"/>
      <c r="AA33" s="17"/>
      <c r="AB33" s="17"/>
      <c r="AC33" s="17"/>
      <c r="AD33" s="17"/>
      <c r="AE33" s="17"/>
      <c r="AF33" s="17"/>
      <c r="AG33" s="17"/>
    </row>
    <row r="34" spans="1:33" x14ac:dyDescent="0.2">
      <c r="A34" s="5">
        <v>2024</v>
      </c>
      <c r="B34" s="5">
        <v>9</v>
      </c>
      <c r="C34" s="6">
        <f t="shared" si="8"/>
        <v>45536</v>
      </c>
      <c r="E34" s="9">
        <v>17857303</v>
      </c>
      <c r="F34" s="7">
        <v>13797903</v>
      </c>
      <c r="G34" s="7">
        <v>1350301</v>
      </c>
      <c r="H34" s="7">
        <v>2301385</v>
      </c>
      <c r="I34" s="7">
        <v>150220</v>
      </c>
      <c r="J34" s="7">
        <v>260998</v>
      </c>
      <c r="K34" s="7">
        <v>16793</v>
      </c>
      <c r="L34" s="7">
        <v>3610990</v>
      </c>
      <c r="M34" s="7">
        <v>17499392</v>
      </c>
      <c r="N34" s="7">
        <v>33172520</v>
      </c>
      <c r="O34" s="7">
        <v>2562383</v>
      </c>
      <c r="P34" s="7">
        <v>21110382</v>
      </c>
      <c r="Q34" s="7">
        <v>56845285</v>
      </c>
      <c r="R34" s="7">
        <v>643879</v>
      </c>
      <c r="S34" s="10">
        <v>57489164</v>
      </c>
      <c r="T34" s="17"/>
      <c r="U34" s="17"/>
      <c r="V34" s="17"/>
      <c r="W34" s="17"/>
      <c r="X34" s="17"/>
      <c r="Y34" s="17"/>
      <c r="Z34" s="17"/>
      <c r="AA34" s="17"/>
      <c r="AB34" s="17"/>
      <c r="AC34" s="17"/>
      <c r="AD34" s="17"/>
      <c r="AE34" s="17"/>
      <c r="AF34" s="17"/>
      <c r="AG34" s="17"/>
    </row>
    <row r="35" spans="1:33" x14ac:dyDescent="0.2">
      <c r="A35" s="5">
        <v>2024</v>
      </c>
      <c r="B35" s="5">
        <v>10</v>
      </c>
      <c r="C35" s="6">
        <f t="shared" si="8"/>
        <v>45566</v>
      </c>
      <c r="E35" s="9">
        <v>38271141</v>
      </c>
      <c r="F35" s="7">
        <v>23852801</v>
      </c>
      <c r="G35" s="7">
        <v>1398442</v>
      </c>
      <c r="H35" s="7">
        <v>3296996</v>
      </c>
      <c r="I35" s="7">
        <v>194821</v>
      </c>
      <c r="J35" s="7">
        <v>276714</v>
      </c>
      <c r="K35" s="7">
        <v>19588</v>
      </c>
      <c r="L35" s="7">
        <v>3378803</v>
      </c>
      <c r="M35" s="7">
        <v>15016284</v>
      </c>
      <c r="N35" s="7">
        <v>63736793</v>
      </c>
      <c r="O35" s="7">
        <v>3573710</v>
      </c>
      <c r="P35" s="7">
        <v>18395087</v>
      </c>
      <c r="Q35" s="7">
        <v>85705590</v>
      </c>
      <c r="R35" s="7">
        <v>970775</v>
      </c>
      <c r="S35" s="10">
        <v>86676365</v>
      </c>
      <c r="T35" s="17"/>
      <c r="U35" s="17"/>
      <c r="V35" s="17"/>
      <c r="W35" s="17"/>
      <c r="X35" s="17"/>
      <c r="Y35" s="17"/>
      <c r="Z35" s="17"/>
      <c r="AA35" s="17"/>
      <c r="AB35" s="17"/>
      <c r="AC35" s="17"/>
      <c r="AD35" s="17"/>
      <c r="AE35" s="17"/>
      <c r="AF35" s="17"/>
      <c r="AG35" s="17"/>
    </row>
    <row r="36" spans="1:33" x14ac:dyDescent="0.2">
      <c r="A36" s="5">
        <v>2024</v>
      </c>
      <c r="B36" s="5">
        <v>11</v>
      </c>
      <c r="C36" s="6">
        <f t="shared" si="8"/>
        <v>45597</v>
      </c>
      <c r="E36" s="9">
        <v>64417824</v>
      </c>
      <c r="F36" s="7">
        <v>32999499</v>
      </c>
      <c r="G36" s="7">
        <v>2253860</v>
      </c>
      <c r="H36" s="7">
        <v>3510032</v>
      </c>
      <c r="I36" s="7">
        <v>196711</v>
      </c>
      <c r="J36" s="7">
        <v>296104</v>
      </c>
      <c r="K36" s="7">
        <v>20913</v>
      </c>
      <c r="L36" s="7">
        <v>4195534</v>
      </c>
      <c r="M36" s="7">
        <v>15846917</v>
      </c>
      <c r="N36" s="7">
        <v>99888807</v>
      </c>
      <c r="O36" s="7">
        <v>3806136</v>
      </c>
      <c r="P36" s="7">
        <v>20042451</v>
      </c>
      <c r="Q36" s="7">
        <v>123737394</v>
      </c>
      <c r="R36" s="7">
        <v>1401556</v>
      </c>
      <c r="S36" s="10">
        <v>125138950</v>
      </c>
      <c r="T36" s="17"/>
      <c r="U36" s="17"/>
      <c r="V36" s="17"/>
      <c r="W36" s="17"/>
      <c r="X36" s="17"/>
      <c r="Y36" s="17"/>
      <c r="Z36" s="17"/>
      <c r="AA36" s="17"/>
      <c r="AB36" s="17"/>
      <c r="AC36" s="17"/>
      <c r="AD36" s="17"/>
      <c r="AE36" s="17"/>
      <c r="AF36" s="17"/>
      <c r="AG36" s="17"/>
    </row>
    <row r="37" spans="1:33" x14ac:dyDescent="0.2">
      <c r="A37" s="5">
        <v>2024</v>
      </c>
      <c r="B37" s="5">
        <v>12</v>
      </c>
      <c r="C37" s="6">
        <f t="shared" si="8"/>
        <v>45627</v>
      </c>
      <c r="E37" s="9">
        <v>85858729</v>
      </c>
      <c r="F37" s="7">
        <v>38810935</v>
      </c>
      <c r="G37" s="7">
        <v>2821414</v>
      </c>
      <c r="H37" s="7">
        <v>4364871</v>
      </c>
      <c r="I37" s="7">
        <v>237435</v>
      </c>
      <c r="J37" s="7">
        <v>324294</v>
      </c>
      <c r="K37" s="7">
        <v>22891</v>
      </c>
      <c r="L37" s="7">
        <v>4493069</v>
      </c>
      <c r="M37" s="7">
        <v>16432275</v>
      </c>
      <c r="N37" s="7">
        <v>127751404</v>
      </c>
      <c r="O37" s="7">
        <v>4689165</v>
      </c>
      <c r="P37" s="7">
        <v>20925344</v>
      </c>
      <c r="Q37" s="7">
        <v>153365913</v>
      </c>
      <c r="R37" s="7">
        <v>1737154</v>
      </c>
      <c r="S37" s="10">
        <v>155103067</v>
      </c>
      <c r="T37" s="17"/>
      <c r="U37" s="17"/>
      <c r="V37" s="17"/>
      <c r="W37" s="17"/>
      <c r="X37" s="17"/>
      <c r="Y37" s="17"/>
      <c r="Z37" s="17"/>
      <c r="AA37" s="17"/>
      <c r="AB37" s="17"/>
      <c r="AC37" s="17"/>
      <c r="AD37" s="17"/>
      <c r="AE37" s="17"/>
      <c r="AF37" s="17"/>
      <c r="AG37" s="17"/>
    </row>
    <row r="38" spans="1:33" x14ac:dyDescent="0.2">
      <c r="A38" s="5">
        <v>2025</v>
      </c>
      <c r="B38" s="5">
        <v>1</v>
      </c>
      <c r="C38" s="6">
        <f t="shared" si="8"/>
        <v>45658</v>
      </c>
      <c r="E38" s="9">
        <v>82738347</v>
      </c>
      <c r="F38" s="7">
        <v>33467051</v>
      </c>
      <c r="G38" s="7">
        <v>2416155</v>
      </c>
      <c r="H38" s="7">
        <v>3458294</v>
      </c>
      <c r="I38" s="7">
        <v>188696</v>
      </c>
      <c r="J38" s="7">
        <v>300789</v>
      </c>
      <c r="K38" s="7">
        <v>21297</v>
      </c>
      <c r="L38" s="7">
        <v>4268188</v>
      </c>
      <c r="M38" s="7">
        <v>14434130</v>
      </c>
      <c r="N38" s="7">
        <v>118831546</v>
      </c>
      <c r="O38" s="7">
        <v>3759083</v>
      </c>
      <c r="P38" s="7">
        <v>18702318</v>
      </c>
      <c r="Q38" s="7">
        <v>141292947</v>
      </c>
      <c r="R38" s="7">
        <v>1600406</v>
      </c>
      <c r="S38" s="10">
        <v>142893353</v>
      </c>
      <c r="T38" s="17"/>
      <c r="U38" s="17"/>
      <c r="V38" s="17"/>
      <c r="W38" s="17"/>
      <c r="X38" s="17"/>
      <c r="Y38" s="17"/>
      <c r="Z38" s="17"/>
      <c r="AA38" s="17"/>
      <c r="AB38" s="17"/>
      <c r="AC38" s="17"/>
      <c r="AD38" s="17"/>
      <c r="AE38" s="17"/>
      <c r="AF38" s="17"/>
      <c r="AG38" s="17"/>
    </row>
    <row r="39" spans="1:33" x14ac:dyDescent="0.2">
      <c r="A39" s="5">
        <v>2025</v>
      </c>
      <c r="B39" s="5">
        <v>2</v>
      </c>
      <c r="C39" s="6">
        <f t="shared" si="8"/>
        <v>45689</v>
      </c>
      <c r="E39" s="9">
        <v>71461767</v>
      </c>
      <c r="F39" s="7">
        <v>30251630</v>
      </c>
      <c r="G39" s="7">
        <v>2261635</v>
      </c>
      <c r="H39" s="7">
        <v>3403962</v>
      </c>
      <c r="I39" s="7">
        <v>186684</v>
      </c>
      <c r="J39" s="7">
        <v>291778</v>
      </c>
      <c r="K39" s="7">
        <v>20726</v>
      </c>
      <c r="L39" s="7">
        <v>4889756</v>
      </c>
      <c r="M39" s="7">
        <v>17600937</v>
      </c>
      <c r="N39" s="7">
        <v>104182442</v>
      </c>
      <c r="O39" s="7">
        <v>3695740</v>
      </c>
      <c r="P39" s="7">
        <v>22490693</v>
      </c>
      <c r="Q39" s="7">
        <v>130368875</v>
      </c>
      <c r="R39" s="7">
        <v>1476670</v>
      </c>
      <c r="S39" s="10">
        <v>131845545</v>
      </c>
      <c r="T39" s="17"/>
      <c r="U39" s="17"/>
      <c r="V39" s="17"/>
      <c r="W39" s="17"/>
      <c r="X39" s="17"/>
      <c r="Y39" s="17"/>
      <c r="Z39" s="17"/>
      <c r="AA39" s="17"/>
      <c r="AB39" s="17"/>
      <c r="AC39" s="17"/>
      <c r="AD39" s="17"/>
      <c r="AE39" s="17"/>
      <c r="AF39" s="17"/>
      <c r="AG39" s="17"/>
    </row>
    <row r="40" spans="1:33" x14ac:dyDescent="0.2">
      <c r="A40" s="5">
        <v>2025</v>
      </c>
      <c r="B40" s="5">
        <v>3</v>
      </c>
      <c r="C40" s="6">
        <f t="shared" si="8"/>
        <v>45717</v>
      </c>
      <c r="E40" s="9">
        <v>65421732</v>
      </c>
      <c r="F40" s="7">
        <v>27229064</v>
      </c>
      <c r="G40" s="7">
        <v>2140387</v>
      </c>
      <c r="H40" s="7">
        <v>3279276</v>
      </c>
      <c r="I40" s="7">
        <v>183770</v>
      </c>
      <c r="J40" s="7">
        <v>312074</v>
      </c>
      <c r="K40" s="7">
        <v>22209</v>
      </c>
      <c r="L40" s="7">
        <v>4317907</v>
      </c>
      <c r="M40" s="7">
        <v>14541895</v>
      </c>
      <c r="N40" s="7">
        <v>94997162</v>
      </c>
      <c r="O40" s="7">
        <v>3591350</v>
      </c>
      <c r="P40" s="7">
        <v>18859802</v>
      </c>
      <c r="Q40" s="7">
        <v>117448314</v>
      </c>
      <c r="R40" s="7">
        <v>1330321</v>
      </c>
      <c r="S40" s="10">
        <v>118778635</v>
      </c>
      <c r="T40" s="17"/>
      <c r="U40" s="17"/>
      <c r="V40" s="17"/>
      <c r="W40" s="17"/>
      <c r="X40" s="17"/>
      <c r="Y40" s="17"/>
      <c r="Z40" s="17"/>
      <c r="AA40" s="17"/>
      <c r="AB40" s="17"/>
      <c r="AC40" s="17"/>
      <c r="AD40" s="17"/>
      <c r="AE40" s="17"/>
      <c r="AF40" s="17"/>
      <c r="AG40" s="17"/>
    </row>
    <row r="41" spans="1:33" x14ac:dyDescent="0.2">
      <c r="A41" s="5">
        <v>2025</v>
      </c>
      <c r="B41" s="5">
        <v>4</v>
      </c>
      <c r="C41" s="6">
        <f t="shared" si="8"/>
        <v>45748</v>
      </c>
      <c r="E41" s="9">
        <v>45586093</v>
      </c>
      <c r="F41" s="7">
        <v>19887137</v>
      </c>
      <c r="G41" s="7">
        <v>1731218</v>
      </c>
      <c r="H41" s="7">
        <v>2634014</v>
      </c>
      <c r="I41" s="7">
        <v>153685</v>
      </c>
      <c r="J41" s="7">
        <v>296441</v>
      </c>
      <c r="K41" s="7">
        <v>21111</v>
      </c>
      <c r="L41" s="7">
        <v>4364514</v>
      </c>
      <c r="M41" s="7">
        <v>15736129</v>
      </c>
      <c r="N41" s="7">
        <v>67379244</v>
      </c>
      <c r="O41" s="7">
        <v>2930455</v>
      </c>
      <c r="P41" s="7">
        <v>20100643</v>
      </c>
      <c r="Q41" s="7">
        <v>90410342</v>
      </c>
      <c r="R41" s="7">
        <v>1024065</v>
      </c>
      <c r="S41" s="10">
        <v>91434407</v>
      </c>
      <c r="T41" s="17"/>
      <c r="U41" s="17"/>
      <c r="V41" s="17"/>
      <c r="W41" s="17"/>
      <c r="X41" s="17"/>
      <c r="Y41" s="17"/>
      <c r="Z41" s="17"/>
      <c r="AA41" s="17"/>
      <c r="AB41" s="17"/>
      <c r="AC41" s="17"/>
      <c r="AD41" s="17"/>
      <c r="AE41" s="17"/>
      <c r="AF41" s="17"/>
      <c r="AG41" s="17"/>
    </row>
    <row r="42" spans="1:33" x14ac:dyDescent="0.2">
      <c r="A42" s="5">
        <v>2025</v>
      </c>
      <c r="B42" s="5">
        <v>5</v>
      </c>
      <c r="C42" s="6">
        <f t="shared" si="8"/>
        <v>45778</v>
      </c>
      <c r="E42" s="9">
        <v>26566395</v>
      </c>
      <c r="F42" s="7">
        <v>14945963</v>
      </c>
      <c r="G42" s="7">
        <v>1222200</v>
      </c>
      <c r="H42" s="7">
        <v>2684808</v>
      </c>
      <c r="I42" s="7">
        <v>161788</v>
      </c>
      <c r="J42" s="7">
        <v>275611</v>
      </c>
      <c r="K42" s="7">
        <v>19631</v>
      </c>
      <c r="L42" s="7">
        <v>3852202</v>
      </c>
      <c r="M42" s="7">
        <v>17253438</v>
      </c>
      <c r="N42" s="7">
        <v>42915977</v>
      </c>
      <c r="O42" s="7">
        <v>2960419</v>
      </c>
      <c r="P42" s="7">
        <v>21105640</v>
      </c>
      <c r="Q42" s="7">
        <v>66982036</v>
      </c>
      <c r="R42" s="7">
        <v>758696</v>
      </c>
      <c r="S42" s="10">
        <v>67740732</v>
      </c>
      <c r="T42" s="17"/>
      <c r="U42" s="17"/>
      <c r="V42" s="17"/>
      <c r="W42" s="17"/>
      <c r="X42" s="17"/>
      <c r="Y42" s="17"/>
      <c r="Z42" s="17"/>
      <c r="AA42" s="17"/>
      <c r="AB42" s="17"/>
      <c r="AC42" s="17"/>
      <c r="AD42" s="17"/>
      <c r="AE42" s="17"/>
      <c r="AF42" s="17"/>
      <c r="AG42" s="17"/>
    </row>
    <row r="43" spans="1:33" x14ac:dyDescent="0.2">
      <c r="A43" s="5">
        <v>2025</v>
      </c>
      <c r="B43" s="5">
        <v>6</v>
      </c>
      <c r="C43" s="6">
        <f t="shared" si="8"/>
        <v>45809</v>
      </c>
      <c r="E43" s="9">
        <v>18197534</v>
      </c>
      <c r="F43" s="7">
        <v>12183864</v>
      </c>
      <c r="G43" s="7">
        <v>1022871</v>
      </c>
      <c r="H43" s="7">
        <v>2254913</v>
      </c>
      <c r="I43" s="7">
        <v>145813</v>
      </c>
      <c r="J43" s="7">
        <v>320969</v>
      </c>
      <c r="K43" s="7">
        <v>19204</v>
      </c>
      <c r="L43" s="7">
        <v>3953345</v>
      </c>
      <c r="M43" s="7">
        <v>17413371</v>
      </c>
      <c r="N43" s="7">
        <v>31569286</v>
      </c>
      <c r="O43" s="7">
        <v>2575882</v>
      </c>
      <c r="P43" s="7">
        <v>21366716</v>
      </c>
      <c r="Q43" s="7">
        <v>55511884</v>
      </c>
      <c r="R43" s="7">
        <v>628775</v>
      </c>
      <c r="S43" s="10">
        <v>56140659</v>
      </c>
      <c r="T43" s="17"/>
      <c r="U43" s="17"/>
      <c r="V43" s="17"/>
      <c r="W43" s="17"/>
      <c r="X43" s="17"/>
      <c r="Y43" s="17"/>
      <c r="Z43" s="17"/>
      <c r="AA43" s="17"/>
      <c r="AB43" s="17"/>
      <c r="AC43" s="17"/>
      <c r="AD43" s="17"/>
      <c r="AE43" s="17"/>
      <c r="AF43" s="17"/>
      <c r="AG43" s="17"/>
    </row>
    <row r="44" spans="1:33" x14ac:dyDescent="0.2">
      <c r="A44" s="5">
        <v>2025</v>
      </c>
      <c r="B44" s="5">
        <v>7</v>
      </c>
      <c r="C44" s="6">
        <f t="shared" ref="C44:C85" si="9">DATE(A44,B44,1)</f>
        <v>45839</v>
      </c>
      <c r="E44" s="9">
        <v>13839537</v>
      </c>
      <c r="F44" s="7">
        <v>10309962</v>
      </c>
      <c r="G44" s="7">
        <v>871025</v>
      </c>
      <c r="H44" s="7">
        <v>2250995</v>
      </c>
      <c r="I44" s="7">
        <v>154693</v>
      </c>
      <c r="J44" s="7">
        <v>325926</v>
      </c>
      <c r="K44" s="7">
        <v>18147</v>
      </c>
      <c r="L44" s="7">
        <v>3402920</v>
      </c>
      <c r="M44" s="7">
        <v>17461689</v>
      </c>
      <c r="N44" s="7">
        <v>25193364</v>
      </c>
      <c r="O44" s="7">
        <v>2576921</v>
      </c>
      <c r="P44" s="7">
        <v>20864609</v>
      </c>
      <c r="Q44" s="7">
        <v>48634894</v>
      </c>
      <c r="R44" s="7">
        <v>550881</v>
      </c>
      <c r="S44" s="10">
        <v>49185775</v>
      </c>
      <c r="T44" s="17"/>
      <c r="U44" s="17"/>
      <c r="V44" s="17"/>
      <c r="W44" s="17"/>
      <c r="X44" s="17"/>
      <c r="Y44" s="17"/>
      <c r="Z44" s="17"/>
      <c r="AA44" s="17"/>
      <c r="AB44" s="17"/>
      <c r="AC44" s="17"/>
      <c r="AD44" s="17"/>
      <c r="AE44" s="17"/>
      <c r="AF44" s="17"/>
      <c r="AG44" s="17"/>
    </row>
    <row r="45" spans="1:33" x14ac:dyDescent="0.2">
      <c r="A45" s="5">
        <v>2025</v>
      </c>
      <c r="B45" s="5">
        <v>8</v>
      </c>
      <c r="C45" s="6">
        <f t="shared" si="9"/>
        <v>45870</v>
      </c>
      <c r="E45" s="9">
        <v>13357116</v>
      </c>
      <c r="F45" s="7">
        <v>11307988</v>
      </c>
      <c r="G45" s="7">
        <v>976869</v>
      </c>
      <c r="H45" s="7">
        <v>2389933</v>
      </c>
      <c r="I45" s="7">
        <v>164443</v>
      </c>
      <c r="J45" s="7">
        <v>331469</v>
      </c>
      <c r="K45" s="7">
        <v>18472</v>
      </c>
      <c r="L45" s="7">
        <v>3446258</v>
      </c>
      <c r="M45" s="7">
        <v>16700211</v>
      </c>
      <c r="N45" s="7">
        <v>25824888</v>
      </c>
      <c r="O45" s="7">
        <v>2721402</v>
      </c>
      <c r="P45" s="7">
        <v>20146469</v>
      </c>
      <c r="Q45" s="7">
        <v>48692759</v>
      </c>
      <c r="R45" s="7">
        <v>551536</v>
      </c>
      <c r="S45" s="10">
        <v>49244295</v>
      </c>
      <c r="T45" s="17"/>
      <c r="U45" s="17"/>
      <c r="V45" s="17"/>
      <c r="W45" s="17"/>
      <c r="X45" s="17"/>
      <c r="Y45" s="17"/>
      <c r="Z45" s="17"/>
      <c r="AA45" s="17"/>
      <c r="AB45" s="17"/>
      <c r="AC45" s="17"/>
      <c r="AD45" s="17"/>
      <c r="AE45" s="17"/>
      <c r="AF45" s="17"/>
      <c r="AG45" s="17"/>
    </row>
    <row r="46" spans="1:33" x14ac:dyDescent="0.2">
      <c r="A46" s="5">
        <v>2025</v>
      </c>
      <c r="B46" s="5">
        <v>9</v>
      </c>
      <c r="C46" s="6">
        <f t="shared" si="9"/>
        <v>45901</v>
      </c>
      <c r="E46" s="9">
        <v>17608631</v>
      </c>
      <c r="F46" s="7">
        <v>13826216</v>
      </c>
      <c r="G46" s="7">
        <v>1308825</v>
      </c>
      <c r="H46" s="7">
        <v>2238099</v>
      </c>
      <c r="I46" s="7">
        <v>146660</v>
      </c>
      <c r="J46" s="7">
        <v>257960</v>
      </c>
      <c r="K46" s="7">
        <v>16784</v>
      </c>
      <c r="L46" s="7">
        <v>3581595</v>
      </c>
      <c r="M46" s="7">
        <v>18107761</v>
      </c>
      <c r="N46" s="7">
        <v>32907116</v>
      </c>
      <c r="O46" s="7">
        <v>2496059</v>
      </c>
      <c r="P46" s="7">
        <v>21689356</v>
      </c>
      <c r="Q46" s="7">
        <v>57092531</v>
      </c>
      <c r="R46" s="7">
        <v>646679</v>
      </c>
      <c r="S46" s="10">
        <v>57739210</v>
      </c>
      <c r="T46" s="17"/>
      <c r="U46" s="17"/>
      <c r="V46" s="17"/>
      <c r="W46" s="17"/>
      <c r="X46" s="17"/>
      <c r="Y46" s="17"/>
      <c r="Z46" s="17"/>
      <c r="AA46" s="17"/>
      <c r="AB46" s="17"/>
      <c r="AC46" s="17"/>
      <c r="AD46" s="17"/>
      <c r="AE46" s="17"/>
      <c r="AF46" s="17"/>
      <c r="AG46" s="17"/>
    </row>
    <row r="47" spans="1:33" x14ac:dyDescent="0.2">
      <c r="A47" s="5">
        <v>2025</v>
      </c>
      <c r="B47" s="5">
        <v>10</v>
      </c>
      <c r="C47" s="6">
        <f t="shared" si="9"/>
        <v>45931</v>
      </c>
      <c r="E47" s="9">
        <v>37562813</v>
      </c>
      <c r="F47" s="7">
        <v>23783469</v>
      </c>
      <c r="G47" s="7">
        <v>1358685</v>
      </c>
      <c r="H47" s="7">
        <v>3196687</v>
      </c>
      <c r="I47" s="7">
        <v>189828</v>
      </c>
      <c r="J47" s="7">
        <v>273106</v>
      </c>
      <c r="K47" s="7">
        <v>19571</v>
      </c>
      <c r="L47" s="7">
        <v>3342386</v>
      </c>
      <c r="M47" s="7">
        <v>15218407</v>
      </c>
      <c r="N47" s="7">
        <v>62914366</v>
      </c>
      <c r="O47" s="7">
        <v>3469793</v>
      </c>
      <c r="P47" s="7">
        <v>18560793</v>
      </c>
      <c r="Q47" s="7">
        <v>84944952</v>
      </c>
      <c r="R47" s="7">
        <v>962160</v>
      </c>
      <c r="S47" s="10">
        <v>85907112</v>
      </c>
      <c r="T47" s="17"/>
      <c r="U47" s="17"/>
      <c r="V47" s="17"/>
      <c r="W47" s="17"/>
      <c r="X47" s="17"/>
      <c r="Y47" s="17"/>
      <c r="Z47" s="17"/>
      <c r="AA47" s="17"/>
      <c r="AB47" s="17"/>
      <c r="AC47" s="17"/>
      <c r="AD47" s="17"/>
      <c r="AE47" s="17"/>
      <c r="AF47" s="17"/>
      <c r="AG47" s="17"/>
    </row>
    <row r="48" spans="1:33" x14ac:dyDescent="0.2">
      <c r="A48" s="5">
        <v>2025</v>
      </c>
      <c r="B48" s="5">
        <v>11</v>
      </c>
      <c r="C48" s="6">
        <f t="shared" si="9"/>
        <v>45962</v>
      </c>
      <c r="E48" s="9">
        <v>62986124</v>
      </c>
      <c r="F48" s="7">
        <v>32717574</v>
      </c>
      <c r="G48" s="7">
        <v>2189838</v>
      </c>
      <c r="H48" s="7">
        <v>3394022</v>
      </c>
      <c r="I48" s="7">
        <v>191273</v>
      </c>
      <c r="J48" s="7">
        <v>293221</v>
      </c>
      <c r="K48" s="7">
        <v>20884</v>
      </c>
      <c r="L48" s="7">
        <v>4150630</v>
      </c>
      <c r="M48" s="7">
        <v>16051468</v>
      </c>
      <c r="N48" s="7">
        <v>98105693</v>
      </c>
      <c r="O48" s="7">
        <v>3687243</v>
      </c>
      <c r="P48" s="7">
        <v>20202098</v>
      </c>
      <c r="Q48" s="7">
        <v>121995034</v>
      </c>
      <c r="R48" s="7">
        <v>1381821</v>
      </c>
      <c r="S48" s="10">
        <v>123376855</v>
      </c>
      <c r="T48" s="17"/>
      <c r="U48" s="17"/>
      <c r="V48" s="17"/>
      <c r="W48" s="17"/>
      <c r="X48" s="17"/>
      <c r="Y48" s="17"/>
      <c r="Z48" s="17"/>
      <c r="AA48" s="17"/>
      <c r="AB48" s="17"/>
      <c r="AC48" s="17"/>
      <c r="AD48" s="17"/>
      <c r="AE48" s="17"/>
      <c r="AF48" s="17"/>
      <c r="AG48" s="17"/>
    </row>
    <row r="49" spans="1:33" x14ac:dyDescent="0.2">
      <c r="A49" s="5">
        <v>2025</v>
      </c>
      <c r="B49" s="5">
        <v>12</v>
      </c>
      <c r="C49" s="6">
        <f t="shared" si="9"/>
        <v>45992</v>
      </c>
      <c r="E49" s="9">
        <v>84640494</v>
      </c>
      <c r="F49" s="7">
        <v>38687158</v>
      </c>
      <c r="G49" s="7">
        <v>2759476</v>
      </c>
      <c r="H49" s="7">
        <v>4234398</v>
      </c>
      <c r="I49" s="7">
        <v>231224</v>
      </c>
      <c r="J49" s="7">
        <v>322189</v>
      </c>
      <c r="K49" s="7">
        <v>22876</v>
      </c>
      <c r="L49" s="7">
        <v>4468069</v>
      </c>
      <c r="M49" s="7">
        <v>17047346</v>
      </c>
      <c r="N49" s="7">
        <v>126341228</v>
      </c>
      <c r="O49" s="7">
        <v>4556587</v>
      </c>
      <c r="P49" s="7">
        <v>21515415</v>
      </c>
      <c r="Q49" s="7">
        <v>152413230</v>
      </c>
      <c r="R49" s="7">
        <v>1726363</v>
      </c>
      <c r="S49" s="10">
        <v>154139593</v>
      </c>
      <c r="T49" s="17"/>
      <c r="U49" s="17"/>
      <c r="V49" s="17"/>
      <c r="W49" s="17"/>
      <c r="X49" s="17"/>
      <c r="Y49" s="17"/>
      <c r="Z49" s="17"/>
      <c r="AA49" s="17"/>
      <c r="AB49" s="17"/>
      <c r="AC49" s="17"/>
      <c r="AD49" s="17"/>
      <c r="AE49" s="17"/>
      <c r="AF49" s="17"/>
      <c r="AG49" s="17"/>
    </row>
    <row r="50" spans="1:33" x14ac:dyDescent="0.2">
      <c r="A50" s="5">
        <v>2026</v>
      </c>
      <c r="B50" s="5">
        <v>1</v>
      </c>
      <c r="C50" s="6">
        <f t="shared" si="9"/>
        <v>46023</v>
      </c>
      <c r="E50" s="9">
        <v>82543950</v>
      </c>
      <c r="F50" s="7">
        <v>33591869</v>
      </c>
      <c r="G50" s="7">
        <v>2383122</v>
      </c>
      <c r="H50" s="7">
        <v>3367455</v>
      </c>
      <c r="I50" s="7">
        <v>184164</v>
      </c>
      <c r="J50" s="7">
        <v>298198</v>
      </c>
      <c r="K50" s="7">
        <v>21310</v>
      </c>
      <c r="L50" s="7">
        <v>4261718</v>
      </c>
      <c r="M50" s="7">
        <v>14966230</v>
      </c>
      <c r="N50" s="7">
        <v>118724415</v>
      </c>
      <c r="O50" s="7">
        <v>3665653</v>
      </c>
      <c r="P50" s="7">
        <v>19227948</v>
      </c>
      <c r="Q50" s="7">
        <v>141618016</v>
      </c>
      <c r="R50" s="7">
        <v>1604088</v>
      </c>
      <c r="S50" s="10">
        <v>143222104</v>
      </c>
      <c r="T50" s="17"/>
      <c r="U50" s="17"/>
      <c r="V50" s="17"/>
      <c r="W50" s="17"/>
      <c r="X50" s="17"/>
      <c r="Y50" s="17"/>
      <c r="Z50" s="17"/>
      <c r="AA50" s="17"/>
      <c r="AB50" s="17"/>
      <c r="AC50" s="17"/>
      <c r="AD50" s="17"/>
      <c r="AE50" s="17"/>
      <c r="AF50" s="17"/>
      <c r="AG50" s="17"/>
    </row>
    <row r="51" spans="1:33" x14ac:dyDescent="0.2">
      <c r="A51" s="5">
        <v>2026</v>
      </c>
      <c r="B51" s="5">
        <v>2</v>
      </c>
      <c r="C51" s="6">
        <f t="shared" si="9"/>
        <v>46054</v>
      </c>
      <c r="E51" s="9">
        <v>71214354</v>
      </c>
      <c r="F51" s="7">
        <v>30256068</v>
      </c>
      <c r="G51" s="7">
        <v>2226656</v>
      </c>
      <c r="H51" s="7">
        <v>3310087</v>
      </c>
      <c r="I51" s="7">
        <v>182039</v>
      </c>
      <c r="J51" s="7">
        <v>288412</v>
      </c>
      <c r="K51" s="7">
        <v>20731</v>
      </c>
      <c r="L51" s="7">
        <v>4884486</v>
      </c>
      <c r="M51" s="7">
        <v>18247802</v>
      </c>
      <c r="N51" s="7">
        <v>103899848</v>
      </c>
      <c r="O51" s="7">
        <v>3598499</v>
      </c>
      <c r="P51" s="7">
        <v>23132288</v>
      </c>
      <c r="Q51" s="7">
        <v>130630635</v>
      </c>
      <c r="R51" s="7">
        <v>1479635</v>
      </c>
      <c r="S51" s="10">
        <v>132110270</v>
      </c>
      <c r="T51" s="17"/>
      <c r="U51" s="17"/>
      <c r="V51" s="17"/>
      <c r="W51" s="17"/>
      <c r="X51" s="17"/>
      <c r="Y51" s="17"/>
      <c r="Z51" s="17"/>
      <c r="AA51" s="17"/>
      <c r="AB51" s="17"/>
      <c r="AC51" s="17"/>
      <c r="AD51" s="17"/>
      <c r="AE51" s="17"/>
      <c r="AF51" s="17"/>
      <c r="AG51" s="17"/>
    </row>
    <row r="52" spans="1:33" x14ac:dyDescent="0.2">
      <c r="A52" s="5">
        <v>2026</v>
      </c>
      <c r="B52" s="5">
        <v>3</v>
      </c>
      <c r="C52" s="6">
        <f t="shared" si="9"/>
        <v>46082</v>
      </c>
      <c r="E52" s="9">
        <v>64905068</v>
      </c>
      <c r="F52" s="7">
        <v>27182298</v>
      </c>
      <c r="G52" s="7">
        <v>2095704</v>
      </c>
      <c r="H52" s="7">
        <v>3183961</v>
      </c>
      <c r="I52" s="7">
        <v>179013</v>
      </c>
      <c r="J52" s="7">
        <v>308127</v>
      </c>
      <c r="K52" s="7">
        <v>22205</v>
      </c>
      <c r="L52" s="7">
        <v>4304262</v>
      </c>
      <c r="M52" s="7">
        <v>15073754</v>
      </c>
      <c r="N52" s="7">
        <v>94384288</v>
      </c>
      <c r="O52" s="7">
        <v>3492088</v>
      </c>
      <c r="P52" s="7">
        <v>19378016</v>
      </c>
      <c r="Q52" s="7">
        <v>117254392</v>
      </c>
      <c r="R52" s="7">
        <v>1328124</v>
      </c>
      <c r="S52" s="10">
        <v>118582516</v>
      </c>
      <c r="T52" s="17"/>
      <c r="U52" s="17"/>
      <c r="V52" s="17"/>
      <c r="W52" s="17"/>
      <c r="X52" s="17"/>
      <c r="Y52" s="17"/>
      <c r="Z52" s="17"/>
      <c r="AA52" s="17"/>
      <c r="AB52" s="17"/>
      <c r="AC52" s="17"/>
      <c r="AD52" s="17"/>
      <c r="AE52" s="17"/>
      <c r="AF52" s="17"/>
      <c r="AG52" s="17"/>
    </row>
    <row r="53" spans="1:33" x14ac:dyDescent="0.2">
      <c r="A53" s="5">
        <v>2026</v>
      </c>
      <c r="B53" s="5">
        <v>4</v>
      </c>
      <c r="C53" s="6">
        <f t="shared" si="9"/>
        <v>46113</v>
      </c>
      <c r="E53" s="9">
        <v>45107967</v>
      </c>
      <c r="F53" s="7">
        <v>19790366</v>
      </c>
      <c r="G53" s="7">
        <v>1684301</v>
      </c>
      <c r="H53" s="7">
        <v>2554574</v>
      </c>
      <c r="I53" s="7">
        <v>149583</v>
      </c>
      <c r="J53" s="7">
        <v>292390</v>
      </c>
      <c r="K53" s="7">
        <v>21099</v>
      </c>
      <c r="L53" s="7">
        <v>4346575</v>
      </c>
      <c r="M53" s="7">
        <v>16327275</v>
      </c>
      <c r="N53" s="7">
        <v>66753316</v>
      </c>
      <c r="O53" s="7">
        <v>2846964</v>
      </c>
      <c r="P53" s="7">
        <v>20673850</v>
      </c>
      <c r="Q53" s="7">
        <v>90274130</v>
      </c>
      <c r="R53" s="7">
        <v>1022523</v>
      </c>
      <c r="S53" s="10">
        <v>91296653</v>
      </c>
      <c r="T53" s="17"/>
      <c r="U53" s="17"/>
      <c r="V53" s="17"/>
      <c r="W53" s="17"/>
      <c r="X53" s="17"/>
      <c r="Y53" s="17"/>
      <c r="Z53" s="17"/>
      <c r="AA53" s="17"/>
      <c r="AB53" s="17"/>
      <c r="AC53" s="17"/>
      <c r="AD53" s="17"/>
      <c r="AE53" s="17"/>
      <c r="AF53" s="17"/>
      <c r="AG53" s="17"/>
    </row>
    <row r="54" spans="1:33" x14ac:dyDescent="0.2">
      <c r="A54" s="5">
        <v>2026</v>
      </c>
      <c r="B54" s="5">
        <v>5</v>
      </c>
      <c r="C54" s="6">
        <f t="shared" si="9"/>
        <v>46143</v>
      </c>
      <c r="E54" s="9">
        <v>26189583</v>
      </c>
      <c r="F54" s="7">
        <v>14901647</v>
      </c>
      <c r="G54" s="7">
        <v>1179930</v>
      </c>
      <c r="H54" s="7">
        <v>2602707</v>
      </c>
      <c r="I54" s="7">
        <v>157362</v>
      </c>
      <c r="J54" s="7">
        <v>271609</v>
      </c>
      <c r="K54" s="7">
        <v>19612</v>
      </c>
      <c r="L54" s="7">
        <v>3831384</v>
      </c>
      <c r="M54" s="7">
        <v>18627585</v>
      </c>
      <c r="N54" s="7">
        <v>42448134</v>
      </c>
      <c r="O54" s="7">
        <v>2874316</v>
      </c>
      <c r="P54" s="7">
        <v>22458969</v>
      </c>
      <c r="Q54" s="7">
        <v>67781419</v>
      </c>
      <c r="R54" s="7">
        <v>767751</v>
      </c>
      <c r="S54" s="10">
        <v>68549170</v>
      </c>
      <c r="T54" s="17"/>
      <c r="U54" s="17"/>
      <c r="V54" s="17"/>
      <c r="W54" s="17"/>
      <c r="X54" s="17"/>
      <c r="Y54" s="17"/>
      <c r="Z54" s="17"/>
      <c r="AA54" s="17"/>
      <c r="AB54" s="17"/>
      <c r="AC54" s="17"/>
      <c r="AD54" s="17"/>
      <c r="AE54" s="17"/>
      <c r="AF54" s="17"/>
      <c r="AG54" s="17"/>
    </row>
    <row r="55" spans="1:33" x14ac:dyDescent="0.2">
      <c r="A55" s="5">
        <v>2026</v>
      </c>
      <c r="B55" s="5">
        <v>6</v>
      </c>
      <c r="C55" s="6">
        <f t="shared" si="9"/>
        <v>46174</v>
      </c>
      <c r="E55" s="9">
        <v>17953083</v>
      </c>
      <c r="F55" s="7">
        <v>12193367</v>
      </c>
      <c r="G55" s="7">
        <v>981730</v>
      </c>
      <c r="H55" s="7">
        <v>2188572</v>
      </c>
      <c r="I55" s="7">
        <v>141817</v>
      </c>
      <c r="J55" s="7">
        <v>316930</v>
      </c>
      <c r="K55" s="7">
        <v>19185</v>
      </c>
      <c r="L55" s="7">
        <v>3929248</v>
      </c>
      <c r="M55" s="7">
        <v>18828445</v>
      </c>
      <c r="N55" s="7">
        <v>31289182</v>
      </c>
      <c r="O55" s="7">
        <v>2505502</v>
      </c>
      <c r="P55" s="7">
        <v>22757693</v>
      </c>
      <c r="Q55" s="7">
        <v>56552377</v>
      </c>
      <c r="R55" s="7">
        <v>640561</v>
      </c>
      <c r="S55" s="10">
        <v>57192938</v>
      </c>
      <c r="T55" s="17"/>
      <c r="U55" s="17"/>
      <c r="V55" s="17"/>
      <c r="W55" s="17"/>
      <c r="X55" s="17"/>
      <c r="Y55" s="17"/>
      <c r="Z55" s="17"/>
      <c r="AA55" s="17"/>
      <c r="AB55" s="17"/>
      <c r="AC55" s="17"/>
      <c r="AD55" s="17"/>
      <c r="AE55" s="17"/>
      <c r="AF55" s="17"/>
      <c r="AG55" s="17"/>
    </row>
    <row r="56" spans="1:33" x14ac:dyDescent="0.2">
      <c r="A56" s="5">
        <v>2026</v>
      </c>
      <c r="B56" s="5">
        <v>7</v>
      </c>
      <c r="C56" s="6">
        <f t="shared" si="9"/>
        <v>46204</v>
      </c>
      <c r="E56" s="9">
        <v>13712695</v>
      </c>
      <c r="F56" s="7">
        <v>10337148</v>
      </c>
      <c r="G56" s="7">
        <v>835226</v>
      </c>
      <c r="H56" s="7">
        <v>2187779</v>
      </c>
      <c r="I56" s="7">
        <v>150491</v>
      </c>
      <c r="J56" s="7">
        <v>322020</v>
      </c>
      <c r="K56" s="7">
        <v>18134</v>
      </c>
      <c r="L56" s="7">
        <v>3383087</v>
      </c>
      <c r="M56" s="7">
        <v>18894097</v>
      </c>
      <c r="N56" s="7">
        <v>25053694</v>
      </c>
      <c r="O56" s="7">
        <v>2509799</v>
      </c>
      <c r="P56" s="7">
        <v>22277184</v>
      </c>
      <c r="Q56" s="7">
        <v>49840677</v>
      </c>
      <c r="R56" s="7">
        <v>564538</v>
      </c>
      <c r="S56" s="10">
        <v>50405215</v>
      </c>
      <c r="T56" s="17"/>
      <c r="U56" s="17"/>
      <c r="V56" s="17"/>
      <c r="W56" s="17"/>
      <c r="X56" s="17"/>
      <c r="Y56" s="17"/>
      <c r="Z56" s="17"/>
      <c r="AA56" s="17"/>
      <c r="AB56" s="17"/>
      <c r="AC56" s="17"/>
      <c r="AD56" s="17"/>
      <c r="AE56" s="17"/>
      <c r="AF56" s="17"/>
      <c r="AG56" s="17"/>
    </row>
    <row r="57" spans="1:33" x14ac:dyDescent="0.2">
      <c r="A57" s="5">
        <v>2026</v>
      </c>
      <c r="B57" s="5">
        <v>8</v>
      </c>
      <c r="C57" s="6">
        <f t="shared" si="9"/>
        <v>46235</v>
      </c>
      <c r="E57" s="9">
        <v>13242075</v>
      </c>
      <c r="F57" s="7">
        <v>11357378</v>
      </c>
      <c r="G57" s="7">
        <v>938842</v>
      </c>
      <c r="H57" s="7">
        <v>2324287</v>
      </c>
      <c r="I57" s="7">
        <v>160053</v>
      </c>
      <c r="J57" s="7">
        <v>327657</v>
      </c>
      <c r="K57" s="7">
        <v>18460</v>
      </c>
      <c r="L57" s="7">
        <v>3427260</v>
      </c>
      <c r="M57" s="7">
        <v>18061495</v>
      </c>
      <c r="N57" s="7">
        <v>25716808</v>
      </c>
      <c r="O57" s="7">
        <v>2651944</v>
      </c>
      <c r="P57" s="7">
        <v>21488755</v>
      </c>
      <c r="Q57" s="7">
        <v>49857507</v>
      </c>
      <c r="R57" s="7">
        <v>564729</v>
      </c>
      <c r="S57" s="10">
        <v>50422236</v>
      </c>
      <c r="T57" s="17"/>
      <c r="U57" s="17"/>
      <c r="V57" s="17"/>
      <c r="W57" s="17"/>
      <c r="X57" s="17"/>
      <c r="Y57" s="17"/>
      <c r="Z57" s="17"/>
      <c r="AA57" s="17"/>
      <c r="AB57" s="17"/>
      <c r="AC57" s="17"/>
      <c r="AD57" s="17"/>
      <c r="AE57" s="17"/>
      <c r="AF57" s="17"/>
      <c r="AG57" s="17"/>
    </row>
    <row r="58" spans="1:33" x14ac:dyDescent="0.2">
      <c r="A58" s="5">
        <v>2026</v>
      </c>
      <c r="B58" s="5">
        <v>9</v>
      </c>
      <c r="C58" s="6">
        <f t="shared" si="9"/>
        <v>46266</v>
      </c>
      <c r="E58" s="9">
        <v>17426307</v>
      </c>
      <c r="F58" s="7">
        <v>13868614</v>
      </c>
      <c r="G58" s="7">
        <v>1267278</v>
      </c>
      <c r="H58" s="7">
        <v>2175391</v>
      </c>
      <c r="I58" s="7">
        <v>142817</v>
      </c>
      <c r="J58" s="7">
        <v>254628</v>
      </c>
      <c r="K58" s="7">
        <v>16779</v>
      </c>
      <c r="L58" s="7">
        <v>3563606</v>
      </c>
      <c r="M58" s="7">
        <v>19549864</v>
      </c>
      <c r="N58" s="7">
        <v>32721795</v>
      </c>
      <c r="O58" s="7">
        <v>2430019</v>
      </c>
      <c r="P58" s="7">
        <v>23113470</v>
      </c>
      <c r="Q58" s="7">
        <v>58265284</v>
      </c>
      <c r="R58" s="7">
        <v>659963</v>
      </c>
      <c r="S58" s="10">
        <v>58925247</v>
      </c>
      <c r="T58" s="17"/>
      <c r="U58" s="17"/>
      <c r="V58" s="17"/>
      <c r="W58" s="17"/>
      <c r="X58" s="17"/>
      <c r="Y58" s="17"/>
      <c r="Z58" s="17"/>
      <c r="AA58" s="17"/>
      <c r="AB58" s="17"/>
      <c r="AC58" s="17"/>
      <c r="AD58" s="17"/>
      <c r="AE58" s="17"/>
      <c r="AF58" s="17"/>
      <c r="AG58" s="17"/>
    </row>
    <row r="59" spans="1:33" x14ac:dyDescent="0.2">
      <c r="A59" s="5">
        <v>2026</v>
      </c>
      <c r="B59" s="5">
        <v>10</v>
      </c>
      <c r="C59" s="6">
        <f t="shared" si="9"/>
        <v>46296</v>
      </c>
      <c r="E59" s="9">
        <v>37047183</v>
      </c>
      <c r="F59" s="7">
        <v>23732544</v>
      </c>
      <c r="G59" s="7">
        <v>1322062</v>
      </c>
      <c r="H59" s="7">
        <v>3101131</v>
      </c>
      <c r="I59" s="7">
        <v>184764</v>
      </c>
      <c r="J59" s="7">
        <v>269309</v>
      </c>
      <c r="K59" s="7">
        <v>19566</v>
      </c>
      <c r="L59" s="7">
        <v>3327266</v>
      </c>
      <c r="M59" s="7">
        <v>15776077</v>
      </c>
      <c r="N59" s="7">
        <v>62306119</v>
      </c>
      <c r="O59" s="7">
        <v>3370440</v>
      </c>
      <c r="P59" s="7">
        <v>19103343</v>
      </c>
      <c r="Q59" s="7">
        <v>84779902</v>
      </c>
      <c r="R59" s="7">
        <v>960290</v>
      </c>
      <c r="S59" s="10">
        <v>85740192</v>
      </c>
      <c r="T59" s="17"/>
      <c r="U59" s="17"/>
      <c r="V59" s="17"/>
      <c r="W59" s="17"/>
      <c r="X59" s="17"/>
      <c r="Y59" s="17"/>
      <c r="Z59" s="17"/>
      <c r="AA59" s="17"/>
      <c r="AB59" s="17"/>
      <c r="AC59" s="17"/>
      <c r="AD59" s="17"/>
      <c r="AE59" s="17"/>
      <c r="AF59" s="17"/>
      <c r="AG59" s="17"/>
    </row>
    <row r="60" spans="1:33" x14ac:dyDescent="0.2">
      <c r="A60" s="5">
        <v>2026</v>
      </c>
      <c r="B60" s="5">
        <v>11</v>
      </c>
      <c r="C60" s="6">
        <f t="shared" si="9"/>
        <v>46327</v>
      </c>
      <c r="E60" s="9">
        <v>61851058</v>
      </c>
      <c r="F60" s="7">
        <v>32528911</v>
      </c>
      <c r="G60" s="7">
        <v>2136046</v>
      </c>
      <c r="H60" s="7">
        <v>3287429</v>
      </c>
      <c r="I60" s="7">
        <v>185928</v>
      </c>
      <c r="J60" s="7">
        <v>290297</v>
      </c>
      <c r="K60" s="7">
        <v>20870</v>
      </c>
      <c r="L60" s="7">
        <v>4130581</v>
      </c>
      <c r="M60" s="7">
        <v>16630434</v>
      </c>
      <c r="N60" s="7">
        <v>96722813</v>
      </c>
      <c r="O60" s="7">
        <v>3577726</v>
      </c>
      <c r="P60" s="7">
        <v>20761015</v>
      </c>
      <c r="Q60" s="7">
        <v>121061554</v>
      </c>
      <c r="R60" s="7">
        <v>1371247</v>
      </c>
      <c r="S60" s="10">
        <v>122432801</v>
      </c>
      <c r="T60" s="17"/>
      <c r="U60" s="17"/>
      <c r="V60" s="17"/>
      <c r="W60" s="17"/>
      <c r="X60" s="17"/>
      <c r="Y60" s="17"/>
      <c r="Z60" s="17"/>
      <c r="AA60" s="17"/>
      <c r="AB60" s="17"/>
      <c r="AC60" s="17"/>
      <c r="AD60" s="17"/>
      <c r="AE60" s="17"/>
      <c r="AF60" s="17"/>
      <c r="AG60" s="17"/>
    </row>
    <row r="61" spans="1:33" x14ac:dyDescent="0.2">
      <c r="A61" s="5">
        <v>2026</v>
      </c>
      <c r="B61" s="5">
        <v>12</v>
      </c>
      <c r="C61" s="6">
        <f t="shared" si="9"/>
        <v>46357</v>
      </c>
      <c r="E61" s="9">
        <v>83136020</v>
      </c>
      <c r="F61" s="7">
        <v>38433927</v>
      </c>
      <c r="G61" s="7">
        <v>2698074</v>
      </c>
      <c r="H61" s="7">
        <v>4101464</v>
      </c>
      <c r="I61" s="7">
        <v>224726</v>
      </c>
      <c r="J61" s="7">
        <v>319852</v>
      </c>
      <c r="K61" s="7">
        <v>22862</v>
      </c>
      <c r="L61" s="7">
        <v>4455509</v>
      </c>
      <c r="M61" s="7">
        <v>17316341</v>
      </c>
      <c r="N61" s="7">
        <v>124515609</v>
      </c>
      <c r="O61" s="7">
        <v>4421316</v>
      </c>
      <c r="P61" s="7">
        <v>21771850</v>
      </c>
      <c r="Q61" s="7">
        <v>150708775</v>
      </c>
      <c r="R61" s="7">
        <v>1707057</v>
      </c>
      <c r="S61" s="10">
        <v>152415832</v>
      </c>
      <c r="T61" s="17"/>
      <c r="U61" s="17"/>
      <c r="V61" s="17"/>
      <c r="W61" s="17"/>
      <c r="X61" s="17"/>
      <c r="Y61" s="17"/>
      <c r="Z61" s="17"/>
      <c r="AA61" s="17"/>
      <c r="AB61" s="17"/>
      <c r="AC61" s="17"/>
      <c r="AD61" s="17"/>
      <c r="AE61" s="17"/>
      <c r="AF61" s="17"/>
      <c r="AG61" s="17"/>
    </row>
    <row r="62" spans="1:33" x14ac:dyDescent="0.2">
      <c r="A62" s="5">
        <v>2027</v>
      </c>
      <c r="B62" s="5">
        <v>1</v>
      </c>
      <c r="C62" s="6">
        <f t="shared" si="9"/>
        <v>46388</v>
      </c>
      <c r="E62" s="9">
        <v>81058669</v>
      </c>
      <c r="F62" s="7">
        <v>33162318</v>
      </c>
      <c r="G62" s="7">
        <v>2328297</v>
      </c>
      <c r="H62" s="7">
        <v>3256460</v>
      </c>
      <c r="I62" s="7">
        <v>178879</v>
      </c>
      <c r="J62" s="7">
        <v>294988</v>
      </c>
      <c r="K62" s="7">
        <v>21296</v>
      </c>
      <c r="L62" s="7">
        <v>4250994</v>
      </c>
      <c r="M62" s="7">
        <v>15193286</v>
      </c>
      <c r="N62" s="7">
        <v>116749459</v>
      </c>
      <c r="O62" s="7">
        <v>3551448</v>
      </c>
      <c r="P62" s="7">
        <v>19444280</v>
      </c>
      <c r="Q62" s="7">
        <v>139745187</v>
      </c>
      <c r="R62" s="7">
        <v>1582874</v>
      </c>
      <c r="S62" s="10">
        <v>141328061</v>
      </c>
      <c r="T62" s="17"/>
      <c r="U62" s="17"/>
      <c r="V62" s="17"/>
      <c r="W62" s="17"/>
      <c r="X62" s="17"/>
      <c r="Y62" s="17"/>
      <c r="Z62" s="17"/>
      <c r="AA62" s="17"/>
      <c r="AB62" s="17"/>
      <c r="AC62" s="17"/>
      <c r="AD62" s="17"/>
      <c r="AE62" s="17"/>
      <c r="AF62" s="17"/>
      <c r="AG62" s="17"/>
    </row>
    <row r="63" spans="1:33" x14ac:dyDescent="0.2">
      <c r="A63" s="5">
        <v>2027</v>
      </c>
      <c r="B63" s="5">
        <v>2</v>
      </c>
      <c r="C63" s="6">
        <f t="shared" si="9"/>
        <v>46419</v>
      </c>
      <c r="E63" s="9">
        <v>69421508</v>
      </c>
      <c r="F63" s="7">
        <v>29774651</v>
      </c>
      <c r="G63" s="7">
        <v>2163660</v>
      </c>
      <c r="H63" s="7">
        <v>3193530</v>
      </c>
      <c r="I63" s="7">
        <v>176593</v>
      </c>
      <c r="J63" s="7">
        <v>284349</v>
      </c>
      <c r="K63" s="7">
        <v>20701</v>
      </c>
      <c r="L63" s="7">
        <v>4863549</v>
      </c>
      <c r="M63" s="7">
        <v>18525081</v>
      </c>
      <c r="N63" s="7">
        <v>101557113</v>
      </c>
      <c r="O63" s="7">
        <v>3477879</v>
      </c>
      <c r="P63" s="7">
        <v>23388630</v>
      </c>
      <c r="Q63" s="7">
        <v>128423622</v>
      </c>
      <c r="R63" s="7">
        <v>1454636</v>
      </c>
      <c r="S63" s="10">
        <v>129878258</v>
      </c>
      <c r="T63" s="17"/>
      <c r="U63" s="17"/>
      <c r="V63" s="17"/>
      <c r="W63" s="17"/>
      <c r="X63" s="17"/>
      <c r="Y63" s="17"/>
      <c r="Z63" s="17"/>
      <c r="AA63" s="17"/>
      <c r="AB63" s="17"/>
      <c r="AC63" s="17"/>
      <c r="AD63" s="17"/>
      <c r="AE63" s="17"/>
      <c r="AF63" s="17"/>
      <c r="AG63" s="17"/>
    </row>
    <row r="64" spans="1:33" x14ac:dyDescent="0.2">
      <c r="A64" s="5">
        <v>2027</v>
      </c>
      <c r="B64" s="5">
        <v>3</v>
      </c>
      <c r="C64" s="6">
        <f t="shared" si="9"/>
        <v>46447</v>
      </c>
      <c r="E64" s="9">
        <v>63158065</v>
      </c>
      <c r="F64" s="7">
        <v>26819786</v>
      </c>
      <c r="G64" s="7">
        <v>2029228</v>
      </c>
      <c r="H64" s="7">
        <v>3072509</v>
      </c>
      <c r="I64" s="7">
        <v>173694</v>
      </c>
      <c r="J64" s="7">
        <v>303665</v>
      </c>
      <c r="K64" s="7">
        <v>22174</v>
      </c>
      <c r="L64" s="7">
        <v>4280475</v>
      </c>
      <c r="M64" s="7">
        <v>15312431</v>
      </c>
      <c r="N64" s="7">
        <v>92202947</v>
      </c>
      <c r="O64" s="7">
        <v>3376174</v>
      </c>
      <c r="P64" s="7">
        <v>19592906</v>
      </c>
      <c r="Q64" s="7">
        <v>115172027</v>
      </c>
      <c r="R64" s="7">
        <v>1304538</v>
      </c>
      <c r="S64" s="10">
        <v>116476565</v>
      </c>
      <c r="T64" s="17"/>
      <c r="U64" s="17"/>
      <c r="V64" s="17"/>
      <c r="W64" s="17"/>
      <c r="X64" s="17"/>
      <c r="Y64" s="17"/>
      <c r="Z64" s="17"/>
      <c r="AA64" s="17"/>
      <c r="AB64" s="17"/>
      <c r="AC64" s="17"/>
      <c r="AD64" s="17"/>
      <c r="AE64" s="17"/>
      <c r="AF64" s="17"/>
      <c r="AG64" s="17"/>
    </row>
    <row r="65" spans="1:33" x14ac:dyDescent="0.2">
      <c r="A65" s="5">
        <v>2027</v>
      </c>
      <c r="B65" s="5">
        <v>4</v>
      </c>
      <c r="C65" s="6">
        <f t="shared" si="9"/>
        <v>46478</v>
      </c>
      <c r="E65" s="9">
        <v>43903269</v>
      </c>
      <c r="F65" s="7">
        <v>19535122</v>
      </c>
      <c r="G65" s="7">
        <v>1626866</v>
      </c>
      <c r="H65" s="7">
        <v>2467162</v>
      </c>
      <c r="I65" s="7">
        <v>145229</v>
      </c>
      <c r="J65" s="7">
        <v>288064</v>
      </c>
      <c r="K65" s="7">
        <v>21071</v>
      </c>
      <c r="L65" s="7">
        <v>4325925</v>
      </c>
      <c r="M65" s="7">
        <v>16596041</v>
      </c>
      <c r="N65" s="7">
        <v>65231557</v>
      </c>
      <c r="O65" s="7">
        <v>2755226</v>
      </c>
      <c r="P65" s="7">
        <v>20921966</v>
      </c>
      <c r="Q65" s="7">
        <v>88908749</v>
      </c>
      <c r="R65" s="7">
        <v>1007057</v>
      </c>
      <c r="S65" s="10">
        <v>89915806</v>
      </c>
      <c r="T65" s="17"/>
      <c r="U65" s="17"/>
      <c r="V65" s="17"/>
      <c r="W65" s="17"/>
      <c r="X65" s="17"/>
      <c r="Y65" s="17"/>
      <c r="Z65" s="17"/>
      <c r="AA65" s="17"/>
      <c r="AB65" s="17"/>
      <c r="AC65" s="17"/>
      <c r="AD65" s="17"/>
      <c r="AE65" s="17"/>
      <c r="AF65" s="17"/>
      <c r="AG65" s="17"/>
    </row>
    <row r="66" spans="1:33" x14ac:dyDescent="0.2">
      <c r="A66" s="5">
        <v>2027</v>
      </c>
      <c r="B66" s="5">
        <v>5</v>
      </c>
      <c r="C66" s="6">
        <f t="shared" si="9"/>
        <v>46508</v>
      </c>
      <c r="E66" s="9">
        <v>25481279</v>
      </c>
      <c r="F66" s="7">
        <v>14812551</v>
      </c>
      <c r="G66" s="7">
        <v>1133713</v>
      </c>
      <c r="H66" s="7">
        <v>2517465</v>
      </c>
      <c r="I66" s="7">
        <v>152864</v>
      </c>
      <c r="J66" s="7">
        <v>267557</v>
      </c>
      <c r="K66" s="7">
        <v>19587</v>
      </c>
      <c r="L66" s="7">
        <v>3813375</v>
      </c>
      <c r="M66" s="7">
        <v>19331524</v>
      </c>
      <c r="N66" s="7">
        <v>41599994</v>
      </c>
      <c r="O66" s="7">
        <v>2785022</v>
      </c>
      <c r="P66" s="7">
        <v>23144899</v>
      </c>
      <c r="Q66" s="7">
        <v>67529915</v>
      </c>
      <c r="R66" s="7">
        <v>764902</v>
      </c>
      <c r="S66" s="10">
        <v>68294817</v>
      </c>
      <c r="T66" s="17"/>
      <c r="U66" s="17"/>
      <c r="V66" s="17"/>
      <c r="W66" s="17"/>
      <c r="X66" s="17"/>
      <c r="Y66" s="17"/>
      <c r="Z66" s="17"/>
      <c r="AA66" s="17"/>
      <c r="AB66" s="17"/>
      <c r="AC66" s="17"/>
      <c r="AD66" s="17"/>
      <c r="AE66" s="17"/>
      <c r="AF66" s="17"/>
      <c r="AG66" s="17"/>
    </row>
    <row r="67" spans="1:33" x14ac:dyDescent="0.2">
      <c r="A67" s="5">
        <v>2027</v>
      </c>
      <c r="B67" s="5">
        <v>6</v>
      </c>
      <c r="C67" s="6">
        <f t="shared" si="9"/>
        <v>46539</v>
      </c>
      <c r="E67" s="9">
        <v>17605738</v>
      </c>
      <c r="F67" s="7">
        <v>12190692</v>
      </c>
      <c r="G67" s="7">
        <v>942112</v>
      </c>
      <c r="H67" s="7">
        <v>2123943</v>
      </c>
      <c r="I67" s="7">
        <v>137912</v>
      </c>
      <c r="J67" s="7">
        <v>313010</v>
      </c>
      <c r="K67" s="7">
        <v>19168</v>
      </c>
      <c r="L67" s="7">
        <v>3913886</v>
      </c>
      <c r="M67" s="7">
        <v>19559315</v>
      </c>
      <c r="N67" s="7">
        <v>30895622</v>
      </c>
      <c r="O67" s="7">
        <v>2436953</v>
      </c>
      <c r="P67" s="7">
        <v>23473201</v>
      </c>
      <c r="Q67" s="7">
        <v>56805776</v>
      </c>
      <c r="R67" s="7">
        <v>643431</v>
      </c>
      <c r="S67" s="10">
        <v>57449207</v>
      </c>
      <c r="T67" s="17"/>
      <c r="U67" s="17"/>
      <c r="V67" s="17"/>
      <c r="W67" s="17"/>
      <c r="X67" s="17"/>
      <c r="Y67" s="17"/>
      <c r="Z67" s="17"/>
      <c r="AA67" s="17"/>
      <c r="AB67" s="17"/>
      <c r="AC67" s="17"/>
      <c r="AD67" s="17"/>
      <c r="AE67" s="17"/>
      <c r="AF67" s="17"/>
      <c r="AG67" s="17"/>
    </row>
    <row r="68" spans="1:33" x14ac:dyDescent="0.2">
      <c r="A68" s="5">
        <v>2027</v>
      </c>
      <c r="B68" s="5">
        <v>7</v>
      </c>
      <c r="C68" s="6">
        <f t="shared" si="9"/>
        <v>46569</v>
      </c>
      <c r="E68" s="9">
        <v>13537464</v>
      </c>
      <c r="F68" s="7">
        <v>10370036</v>
      </c>
      <c r="G68" s="7">
        <v>801970</v>
      </c>
      <c r="H68" s="7">
        <v>2127177</v>
      </c>
      <c r="I68" s="7">
        <v>146475</v>
      </c>
      <c r="J68" s="7">
        <v>318276</v>
      </c>
      <c r="K68" s="7">
        <v>18124</v>
      </c>
      <c r="L68" s="7">
        <v>3373469</v>
      </c>
      <c r="M68" s="7">
        <v>19637974</v>
      </c>
      <c r="N68" s="7">
        <v>24874069</v>
      </c>
      <c r="O68" s="7">
        <v>2445453</v>
      </c>
      <c r="P68" s="7">
        <v>23011443</v>
      </c>
      <c r="Q68" s="7">
        <v>50330965</v>
      </c>
      <c r="R68" s="7">
        <v>570092</v>
      </c>
      <c r="S68" s="10">
        <v>50901057</v>
      </c>
      <c r="T68" s="17"/>
      <c r="U68" s="17"/>
      <c r="V68" s="17"/>
      <c r="W68" s="17"/>
      <c r="X68" s="17"/>
      <c r="Y68" s="17"/>
      <c r="Z68" s="17"/>
      <c r="AA68" s="17"/>
      <c r="AB68" s="17"/>
      <c r="AC68" s="17"/>
      <c r="AD68" s="17"/>
      <c r="AE68" s="17"/>
      <c r="AF68" s="17"/>
      <c r="AG68" s="17"/>
    </row>
    <row r="69" spans="1:33" x14ac:dyDescent="0.2">
      <c r="A69" s="5">
        <v>2027</v>
      </c>
      <c r="B69" s="5">
        <v>8</v>
      </c>
      <c r="C69" s="6">
        <f t="shared" si="9"/>
        <v>46600</v>
      </c>
      <c r="E69" s="9">
        <v>13131163</v>
      </c>
      <c r="F69" s="7">
        <v>11410791</v>
      </c>
      <c r="G69" s="7">
        <v>903212</v>
      </c>
      <c r="H69" s="7">
        <v>2260542</v>
      </c>
      <c r="I69" s="7">
        <v>155890</v>
      </c>
      <c r="J69" s="7">
        <v>324054</v>
      </c>
      <c r="K69" s="7">
        <v>18456</v>
      </c>
      <c r="L69" s="7">
        <v>3420338</v>
      </c>
      <c r="M69" s="7">
        <v>18770532</v>
      </c>
      <c r="N69" s="7">
        <v>25619512</v>
      </c>
      <c r="O69" s="7">
        <v>2584596</v>
      </c>
      <c r="P69" s="7">
        <v>22190870</v>
      </c>
      <c r="Q69" s="7">
        <v>50394978</v>
      </c>
      <c r="R69" s="7">
        <v>570817</v>
      </c>
      <c r="S69" s="10">
        <v>50965795</v>
      </c>
      <c r="T69" s="17"/>
      <c r="U69" s="17"/>
      <c r="V69" s="17"/>
      <c r="W69" s="17"/>
      <c r="X69" s="17"/>
      <c r="Y69" s="17"/>
      <c r="Z69" s="17"/>
      <c r="AA69" s="17"/>
      <c r="AB69" s="17"/>
      <c r="AC69" s="17"/>
      <c r="AD69" s="17"/>
      <c r="AE69" s="17"/>
      <c r="AF69" s="17"/>
      <c r="AG69" s="17"/>
    </row>
    <row r="70" spans="1:33" x14ac:dyDescent="0.2">
      <c r="A70" s="5">
        <v>2027</v>
      </c>
      <c r="B70" s="5">
        <v>9</v>
      </c>
      <c r="C70" s="6">
        <f t="shared" si="9"/>
        <v>46631</v>
      </c>
      <c r="E70" s="9">
        <v>17238646</v>
      </c>
      <c r="F70" s="7">
        <v>13901670</v>
      </c>
      <c r="G70" s="7">
        <v>1226837</v>
      </c>
      <c r="H70" s="7">
        <v>2113329</v>
      </c>
      <c r="I70" s="7">
        <v>139060</v>
      </c>
      <c r="J70" s="7">
        <v>251388</v>
      </c>
      <c r="K70" s="7">
        <v>16773</v>
      </c>
      <c r="L70" s="7">
        <v>3557706</v>
      </c>
      <c r="M70" s="7">
        <v>20297074</v>
      </c>
      <c r="N70" s="7">
        <v>32522986</v>
      </c>
      <c r="O70" s="7">
        <v>2364717</v>
      </c>
      <c r="P70" s="7">
        <v>23854780</v>
      </c>
      <c r="Q70" s="7">
        <v>58742483</v>
      </c>
      <c r="R70" s="7">
        <v>665368</v>
      </c>
      <c r="S70" s="10">
        <v>59407851</v>
      </c>
      <c r="T70" s="17"/>
      <c r="U70" s="17"/>
      <c r="V70" s="17"/>
      <c r="W70" s="17"/>
      <c r="X70" s="17"/>
      <c r="Y70" s="17"/>
      <c r="Z70" s="17"/>
      <c r="AA70" s="17"/>
      <c r="AB70" s="17"/>
      <c r="AC70" s="17"/>
      <c r="AD70" s="17"/>
      <c r="AE70" s="17"/>
      <c r="AF70" s="17"/>
      <c r="AG70" s="17"/>
    </row>
    <row r="71" spans="1:33" x14ac:dyDescent="0.2">
      <c r="A71" s="5">
        <v>2027</v>
      </c>
      <c r="B71" s="5">
        <v>10</v>
      </c>
      <c r="C71" s="6">
        <f t="shared" si="9"/>
        <v>46661</v>
      </c>
      <c r="E71" s="9">
        <v>36245625</v>
      </c>
      <c r="F71" s="7">
        <v>23598659</v>
      </c>
      <c r="G71" s="7">
        <v>1281791</v>
      </c>
      <c r="H71" s="7">
        <v>3001857</v>
      </c>
      <c r="I71" s="7">
        <v>179536</v>
      </c>
      <c r="J71" s="7">
        <v>265451</v>
      </c>
      <c r="K71" s="7">
        <v>19547</v>
      </c>
      <c r="L71" s="7">
        <v>3314200</v>
      </c>
      <c r="M71" s="7">
        <v>16031829</v>
      </c>
      <c r="N71" s="7">
        <v>61325158</v>
      </c>
      <c r="O71" s="7">
        <v>3267308</v>
      </c>
      <c r="P71" s="7">
        <v>19346029</v>
      </c>
      <c r="Q71" s="7">
        <v>83938495</v>
      </c>
      <c r="R71" s="7">
        <v>950760</v>
      </c>
      <c r="S71" s="10">
        <v>84889255</v>
      </c>
      <c r="T71" s="17"/>
      <c r="U71" s="17"/>
      <c r="V71" s="17"/>
      <c r="W71" s="17"/>
      <c r="X71" s="17"/>
      <c r="Y71" s="17"/>
      <c r="Z71" s="17"/>
      <c r="AA71" s="17"/>
      <c r="AB71" s="17"/>
      <c r="AC71" s="17"/>
      <c r="AD71" s="17"/>
      <c r="AE71" s="17"/>
      <c r="AF71" s="17"/>
      <c r="AG71" s="17"/>
    </row>
    <row r="72" spans="1:33" x14ac:dyDescent="0.2">
      <c r="A72" s="5">
        <v>2027</v>
      </c>
      <c r="B72" s="5">
        <v>11</v>
      </c>
      <c r="C72" s="6">
        <f t="shared" si="9"/>
        <v>46692</v>
      </c>
      <c r="E72" s="9">
        <v>60221054</v>
      </c>
      <c r="F72" s="7">
        <v>32199115</v>
      </c>
      <c r="G72" s="7">
        <v>2071643</v>
      </c>
      <c r="H72" s="7">
        <v>3174543</v>
      </c>
      <c r="I72" s="7">
        <v>180373</v>
      </c>
      <c r="J72" s="7">
        <v>287289</v>
      </c>
      <c r="K72" s="7">
        <v>20841</v>
      </c>
      <c r="L72" s="7">
        <v>4106870</v>
      </c>
      <c r="M72" s="7">
        <v>16898420</v>
      </c>
      <c r="N72" s="7">
        <v>94693026</v>
      </c>
      <c r="O72" s="7">
        <v>3461832</v>
      </c>
      <c r="P72" s="7">
        <v>21005290</v>
      </c>
      <c r="Q72" s="7">
        <v>119160148</v>
      </c>
      <c r="R72" s="7">
        <v>1349710</v>
      </c>
      <c r="S72" s="10">
        <v>120509858</v>
      </c>
      <c r="T72" s="17"/>
      <c r="U72" s="17"/>
      <c r="V72" s="17"/>
      <c r="W72" s="17"/>
      <c r="X72" s="17"/>
      <c r="Y72" s="17"/>
      <c r="Z72" s="17"/>
      <c r="AA72" s="17"/>
      <c r="AB72" s="17"/>
      <c r="AC72" s="17"/>
      <c r="AD72" s="17"/>
      <c r="AE72" s="17"/>
      <c r="AF72" s="17"/>
      <c r="AG72" s="17"/>
    </row>
    <row r="73" spans="1:33" x14ac:dyDescent="0.2">
      <c r="A73" s="5">
        <v>2027</v>
      </c>
      <c r="B73" s="5">
        <v>12</v>
      </c>
      <c r="C73" s="6">
        <f t="shared" si="9"/>
        <v>46722</v>
      </c>
      <c r="E73" s="9">
        <v>81345094</v>
      </c>
      <c r="F73" s="7">
        <v>38041756</v>
      </c>
      <c r="G73" s="7">
        <v>2627950</v>
      </c>
      <c r="H73" s="7">
        <v>3965195</v>
      </c>
      <c r="I73" s="7">
        <v>218121</v>
      </c>
      <c r="J73" s="7">
        <v>317536</v>
      </c>
      <c r="K73" s="7">
        <v>22836</v>
      </c>
      <c r="L73" s="7">
        <v>4447732</v>
      </c>
      <c r="M73" s="7">
        <v>17209062</v>
      </c>
      <c r="N73" s="7">
        <v>122255757</v>
      </c>
      <c r="O73" s="7">
        <v>4282731</v>
      </c>
      <c r="P73" s="7">
        <v>21656794</v>
      </c>
      <c r="Q73" s="7">
        <v>148195282</v>
      </c>
      <c r="R73" s="7">
        <v>1678587</v>
      </c>
      <c r="S73" s="10">
        <v>149873869</v>
      </c>
      <c r="T73" s="17"/>
      <c r="U73" s="17"/>
      <c r="V73" s="17"/>
      <c r="W73" s="17"/>
      <c r="X73" s="17"/>
      <c r="Y73" s="17"/>
      <c r="Z73" s="17"/>
      <c r="AA73" s="17"/>
      <c r="AB73" s="17"/>
      <c r="AC73" s="17"/>
      <c r="AD73" s="17"/>
      <c r="AE73" s="17"/>
      <c r="AF73" s="17"/>
      <c r="AG73" s="17"/>
    </row>
    <row r="74" spans="1:33" x14ac:dyDescent="0.2">
      <c r="A74" s="5">
        <v>2028</v>
      </c>
      <c r="B74" s="5">
        <v>1</v>
      </c>
      <c r="C74" s="6">
        <f t="shared" si="9"/>
        <v>46753</v>
      </c>
      <c r="E74" s="9">
        <v>79592465</v>
      </c>
      <c r="F74" s="7">
        <v>33047345</v>
      </c>
      <c r="G74" s="7">
        <v>2279547</v>
      </c>
      <c r="H74" s="7">
        <v>3174143</v>
      </c>
      <c r="I74" s="7">
        <v>175093</v>
      </c>
      <c r="J74" s="7">
        <v>293042</v>
      </c>
      <c r="K74" s="7">
        <v>21359</v>
      </c>
      <c r="L74" s="7">
        <v>4370097</v>
      </c>
      <c r="M74" s="7">
        <v>15490330</v>
      </c>
      <c r="N74" s="7">
        <v>115115809</v>
      </c>
      <c r="O74" s="7">
        <v>3467185</v>
      </c>
      <c r="P74" s="7">
        <v>19860427</v>
      </c>
      <c r="Q74" s="7">
        <v>138443421</v>
      </c>
      <c r="R74" s="7">
        <v>1568129</v>
      </c>
      <c r="S74" s="10">
        <v>140011550</v>
      </c>
      <c r="T74" s="17"/>
      <c r="U74" s="17"/>
      <c r="V74" s="17"/>
      <c r="W74" s="17"/>
      <c r="X74" s="17"/>
      <c r="Y74" s="17"/>
      <c r="Z74" s="17"/>
      <c r="AA74" s="17"/>
      <c r="AB74" s="17"/>
      <c r="AC74" s="17"/>
      <c r="AD74" s="17"/>
      <c r="AE74" s="17"/>
      <c r="AF74" s="17"/>
      <c r="AG74" s="17"/>
    </row>
    <row r="75" spans="1:33" x14ac:dyDescent="0.2">
      <c r="A75" s="5">
        <v>2028</v>
      </c>
      <c r="B75" s="5">
        <v>2</v>
      </c>
      <c r="C75" s="6">
        <f t="shared" si="9"/>
        <v>46784</v>
      </c>
      <c r="E75" s="9">
        <v>69104394</v>
      </c>
      <c r="F75" s="7">
        <v>29931221</v>
      </c>
      <c r="G75" s="7">
        <v>2139470</v>
      </c>
      <c r="H75" s="7">
        <v>3139303</v>
      </c>
      <c r="I75" s="7">
        <v>174399</v>
      </c>
      <c r="J75" s="7">
        <v>285947</v>
      </c>
      <c r="K75" s="7">
        <v>21057</v>
      </c>
      <c r="L75" s="7">
        <v>4839486</v>
      </c>
      <c r="M75" s="7">
        <v>18464434</v>
      </c>
      <c r="N75" s="7">
        <v>101370541</v>
      </c>
      <c r="O75" s="7">
        <v>3425250</v>
      </c>
      <c r="P75" s="7">
        <v>23303920</v>
      </c>
      <c r="Q75" s="7">
        <v>128099711</v>
      </c>
      <c r="R75" s="7">
        <v>1450968</v>
      </c>
      <c r="S75" s="10">
        <v>129550679</v>
      </c>
      <c r="T75" s="17"/>
      <c r="U75" s="17"/>
      <c r="V75" s="17"/>
      <c r="W75" s="17"/>
      <c r="X75" s="17"/>
      <c r="Y75" s="17"/>
      <c r="Z75" s="17"/>
      <c r="AA75" s="17"/>
      <c r="AB75" s="17"/>
      <c r="AC75" s="17"/>
      <c r="AD75" s="17"/>
      <c r="AE75" s="17"/>
      <c r="AF75" s="17"/>
      <c r="AG75" s="17"/>
    </row>
    <row r="76" spans="1:33" x14ac:dyDescent="0.2">
      <c r="A76" s="5">
        <v>2028</v>
      </c>
      <c r="B76" s="5">
        <v>3</v>
      </c>
      <c r="C76" s="6">
        <f t="shared" si="9"/>
        <v>46813</v>
      </c>
      <c r="E76" s="9">
        <v>62849271</v>
      </c>
      <c r="F76" s="7">
        <v>26805921</v>
      </c>
      <c r="G76" s="7">
        <v>2004005</v>
      </c>
      <c r="H76" s="7">
        <v>2997339</v>
      </c>
      <c r="I76" s="7">
        <v>170187</v>
      </c>
      <c r="J76" s="7">
        <v>302870</v>
      </c>
      <c r="K76" s="7">
        <v>22390</v>
      </c>
      <c r="L76" s="7">
        <v>4306428</v>
      </c>
      <c r="M76" s="7">
        <v>15209770</v>
      </c>
      <c r="N76" s="7">
        <v>91851774</v>
      </c>
      <c r="O76" s="7">
        <v>3300209</v>
      </c>
      <c r="P76" s="7">
        <v>19516198</v>
      </c>
      <c r="Q76" s="7">
        <v>114668181</v>
      </c>
      <c r="R76" s="7">
        <v>1298831</v>
      </c>
      <c r="S76" s="10">
        <v>115967012</v>
      </c>
      <c r="T76" s="17"/>
      <c r="U76" s="17"/>
      <c r="V76" s="17"/>
      <c r="W76" s="17"/>
      <c r="X76" s="17"/>
      <c r="Y76" s="17"/>
      <c r="Z76" s="17"/>
      <c r="AA76" s="17"/>
      <c r="AB76" s="17"/>
      <c r="AC76" s="17"/>
      <c r="AD76" s="17"/>
      <c r="AE76" s="17"/>
      <c r="AF76" s="17"/>
      <c r="AG76" s="17"/>
    </row>
    <row r="77" spans="1:33" x14ac:dyDescent="0.2">
      <c r="A77" s="5">
        <v>2028</v>
      </c>
      <c r="B77" s="5">
        <v>4</v>
      </c>
      <c r="C77" s="6">
        <f t="shared" si="9"/>
        <v>46844</v>
      </c>
      <c r="E77" s="9">
        <v>43052373</v>
      </c>
      <c r="F77" s="7">
        <v>19425924</v>
      </c>
      <c r="G77" s="7">
        <v>1575723</v>
      </c>
      <c r="H77" s="7">
        <v>2387227</v>
      </c>
      <c r="I77" s="7">
        <v>141084</v>
      </c>
      <c r="J77" s="7">
        <v>283983</v>
      </c>
      <c r="K77" s="7">
        <v>21052</v>
      </c>
      <c r="L77" s="7">
        <v>4325483</v>
      </c>
      <c r="M77" s="7">
        <v>16494717</v>
      </c>
      <c r="N77" s="7">
        <v>64216156</v>
      </c>
      <c r="O77" s="7">
        <v>2671210</v>
      </c>
      <c r="P77" s="7">
        <v>20820200</v>
      </c>
      <c r="Q77" s="7">
        <v>87707566</v>
      </c>
      <c r="R77" s="7">
        <v>993451</v>
      </c>
      <c r="S77" s="10">
        <v>88701017</v>
      </c>
      <c r="T77" s="17"/>
      <c r="U77" s="17"/>
      <c r="V77" s="17"/>
      <c r="W77" s="17"/>
      <c r="X77" s="17"/>
      <c r="Y77" s="17"/>
      <c r="Z77" s="17"/>
      <c r="AA77" s="17"/>
      <c r="AB77" s="17"/>
      <c r="AC77" s="17"/>
      <c r="AD77" s="17"/>
      <c r="AE77" s="17"/>
      <c r="AF77" s="17"/>
      <c r="AG77" s="17"/>
    </row>
    <row r="78" spans="1:33" x14ac:dyDescent="0.2">
      <c r="A78" s="5">
        <v>2028</v>
      </c>
      <c r="B78" s="5">
        <v>5</v>
      </c>
      <c r="C78" s="6">
        <f t="shared" si="9"/>
        <v>46874</v>
      </c>
      <c r="E78" s="9">
        <v>25070626</v>
      </c>
      <c r="F78" s="7">
        <v>14766659</v>
      </c>
      <c r="G78" s="7">
        <v>1094137</v>
      </c>
      <c r="H78" s="7">
        <v>2439808</v>
      </c>
      <c r="I78" s="7">
        <v>148575</v>
      </c>
      <c r="J78" s="7">
        <v>263706</v>
      </c>
      <c r="K78" s="7">
        <v>19569</v>
      </c>
      <c r="L78" s="7">
        <v>3815134</v>
      </c>
      <c r="M78" s="7">
        <v>19228657</v>
      </c>
      <c r="N78" s="7">
        <v>41099566</v>
      </c>
      <c r="O78" s="7">
        <v>2703514</v>
      </c>
      <c r="P78" s="7">
        <v>23043791</v>
      </c>
      <c r="Q78" s="7">
        <v>66846871</v>
      </c>
      <c r="R78" s="7">
        <v>757165</v>
      </c>
      <c r="S78" s="10">
        <v>67604036</v>
      </c>
      <c r="T78" s="17"/>
      <c r="U78" s="17"/>
      <c r="V78" s="17"/>
      <c r="W78" s="17"/>
      <c r="X78" s="17"/>
      <c r="Y78" s="17"/>
      <c r="Z78" s="17"/>
      <c r="AA78" s="17"/>
      <c r="AB78" s="17"/>
      <c r="AC78" s="17"/>
      <c r="AD78" s="17"/>
      <c r="AE78" s="17"/>
      <c r="AF78" s="17"/>
      <c r="AG78" s="17"/>
    </row>
    <row r="79" spans="1:33" x14ac:dyDescent="0.2">
      <c r="A79" s="5">
        <v>2028</v>
      </c>
      <c r="B79" s="5">
        <v>6</v>
      </c>
      <c r="C79" s="6">
        <f t="shared" si="9"/>
        <v>46905</v>
      </c>
      <c r="E79" s="9">
        <v>17321439</v>
      </c>
      <c r="F79" s="7">
        <v>12191141</v>
      </c>
      <c r="G79" s="7">
        <v>902720</v>
      </c>
      <c r="H79" s="7">
        <v>2060846</v>
      </c>
      <c r="I79" s="7">
        <v>134027</v>
      </c>
      <c r="J79" s="7">
        <v>309127</v>
      </c>
      <c r="K79" s="7">
        <v>19149</v>
      </c>
      <c r="L79" s="7">
        <v>3913374</v>
      </c>
      <c r="M79" s="7">
        <v>19456604</v>
      </c>
      <c r="N79" s="7">
        <v>30568476</v>
      </c>
      <c r="O79" s="7">
        <v>2369973</v>
      </c>
      <c r="P79" s="7">
        <v>23369978</v>
      </c>
      <c r="Q79" s="7">
        <v>56308427</v>
      </c>
      <c r="R79" s="7">
        <v>637798</v>
      </c>
      <c r="S79" s="10">
        <v>56946225</v>
      </c>
      <c r="T79" s="17"/>
      <c r="U79" s="17"/>
      <c r="V79" s="17"/>
      <c r="W79" s="17"/>
      <c r="X79" s="17"/>
      <c r="Y79" s="17"/>
      <c r="Z79" s="17"/>
      <c r="AA79" s="17"/>
      <c r="AB79" s="17"/>
      <c r="AC79" s="17"/>
      <c r="AD79" s="17"/>
      <c r="AE79" s="17"/>
      <c r="AF79" s="17"/>
      <c r="AG79" s="17"/>
    </row>
    <row r="80" spans="1:33" x14ac:dyDescent="0.2">
      <c r="A80" s="5">
        <v>2028</v>
      </c>
      <c r="B80" s="5">
        <v>7</v>
      </c>
      <c r="C80" s="6">
        <f t="shared" si="9"/>
        <v>46935</v>
      </c>
      <c r="E80" s="9">
        <v>13401708</v>
      </c>
      <c r="F80" s="7">
        <v>10419624</v>
      </c>
      <c r="G80" s="7">
        <v>768810</v>
      </c>
      <c r="H80" s="7">
        <v>2067106</v>
      </c>
      <c r="I80" s="7">
        <v>142476</v>
      </c>
      <c r="J80" s="7">
        <v>314551</v>
      </c>
      <c r="K80" s="7">
        <v>18115</v>
      </c>
      <c r="L80" s="7">
        <v>3375603</v>
      </c>
      <c r="M80" s="7">
        <v>19540739</v>
      </c>
      <c r="N80" s="7">
        <v>24750733</v>
      </c>
      <c r="O80" s="7">
        <v>2381657</v>
      </c>
      <c r="P80" s="7">
        <v>22916342</v>
      </c>
      <c r="Q80" s="7">
        <v>50048732</v>
      </c>
      <c r="R80" s="7">
        <v>566895</v>
      </c>
      <c r="S80" s="10">
        <v>50615627</v>
      </c>
      <c r="T80" s="17"/>
      <c r="U80" s="17"/>
      <c r="V80" s="17"/>
      <c r="W80" s="17"/>
      <c r="X80" s="17"/>
      <c r="Y80" s="17"/>
      <c r="Z80" s="17"/>
      <c r="AA80" s="17"/>
      <c r="AB80" s="17"/>
      <c r="AC80" s="17"/>
      <c r="AD80" s="17"/>
      <c r="AE80" s="17"/>
      <c r="AF80" s="17"/>
      <c r="AG80" s="17"/>
    </row>
    <row r="81" spans="1:33" x14ac:dyDescent="0.2">
      <c r="A81" s="5">
        <v>2028</v>
      </c>
      <c r="B81" s="5">
        <v>8</v>
      </c>
      <c r="C81" s="6">
        <f t="shared" si="9"/>
        <v>46966</v>
      </c>
      <c r="E81" s="9">
        <v>13071710</v>
      </c>
      <c r="F81" s="7">
        <v>11484084</v>
      </c>
      <c r="G81" s="7">
        <v>868349</v>
      </c>
      <c r="H81" s="7">
        <v>2198166</v>
      </c>
      <c r="I81" s="7">
        <v>151769</v>
      </c>
      <c r="J81" s="7">
        <v>320484</v>
      </c>
      <c r="K81" s="7">
        <v>18453</v>
      </c>
      <c r="L81" s="7">
        <v>3427996</v>
      </c>
      <c r="M81" s="7">
        <v>18677077</v>
      </c>
      <c r="N81" s="7">
        <v>25594365</v>
      </c>
      <c r="O81" s="7">
        <v>2518650</v>
      </c>
      <c r="P81" s="7">
        <v>22105073</v>
      </c>
      <c r="Q81" s="7">
        <v>50218088</v>
      </c>
      <c r="R81" s="7">
        <v>568813</v>
      </c>
      <c r="S81" s="10">
        <v>50786901</v>
      </c>
      <c r="T81" s="17"/>
      <c r="U81" s="17"/>
      <c r="V81" s="17"/>
      <c r="W81" s="17"/>
      <c r="X81" s="17"/>
      <c r="Y81" s="17"/>
      <c r="Z81" s="17"/>
      <c r="AA81" s="17"/>
      <c r="AB81" s="17"/>
      <c r="AC81" s="17"/>
      <c r="AD81" s="17"/>
      <c r="AE81" s="17"/>
      <c r="AF81" s="17"/>
      <c r="AG81" s="17"/>
    </row>
    <row r="82" spans="1:33" x14ac:dyDescent="0.2">
      <c r="A82" s="5">
        <v>2028</v>
      </c>
      <c r="B82" s="5">
        <v>9</v>
      </c>
      <c r="C82" s="6">
        <f t="shared" si="9"/>
        <v>46997</v>
      </c>
      <c r="E82" s="9">
        <v>17092666</v>
      </c>
      <c r="F82" s="7">
        <v>13956608</v>
      </c>
      <c r="G82" s="7">
        <v>1187067</v>
      </c>
      <c r="H82" s="7">
        <v>2053704</v>
      </c>
      <c r="I82" s="7">
        <v>135377</v>
      </c>
      <c r="J82" s="7">
        <v>248218</v>
      </c>
      <c r="K82" s="7">
        <v>16770</v>
      </c>
      <c r="L82" s="7">
        <v>3565884</v>
      </c>
      <c r="M82" s="7">
        <v>20199909</v>
      </c>
      <c r="N82" s="7">
        <v>32388488</v>
      </c>
      <c r="O82" s="7">
        <v>2301922</v>
      </c>
      <c r="P82" s="7">
        <v>23765793</v>
      </c>
      <c r="Q82" s="7">
        <v>58456203</v>
      </c>
      <c r="R82" s="7">
        <v>662125</v>
      </c>
      <c r="S82" s="10">
        <v>59118328</v>
      </c>
      <c r="T82" s="17"/>
      <c r="U82" s="17"/>
      <c r="V82" s="17"/>
      <c r="W82" s="17"/>
      <c r="X82" s="17"/>
      <c r="Y82" s="17"/>
      <c r="Z82" s="17"/>
      <c r="AA82" s="17"/>
      <c r="AB82" s="17"/>
      <c r="AC82" s="17"/>
      <c r="AD82" s="17"/>
      <c r="AE82" s="17"/>
      <c r="AF82" s="17"/>
      <c r="AG82" s="17"/>
    </row>
    <row r="83" spans="1:33" x14ac:dyDescent="0.2">
      <c r="A83" s="5">
        <v>2028</v>
      </c>
      <c r="B83" s="5">
        <v>10</v>
      </c>
      <c r="C83" s="6">
        <f t="shared" si="9"/>
        <v>47027</v>
      </c>
      <c r="E83" s="9">
        <v>35791067</v>
      </c>
      <c r="F83" s="7">
        <v>23624419</v>
      </c>
      <c r="G83" s="7">
        <v>1247673</v>
      </c>
      <c r="H83" s="7">
        <v>2912612</v>
      </c>
      <c r="I83" s="7">
        <v>174678</v>
      </c>
      <c r="J83" s="7">
        <v>261820</v>
      </c>
      <c r="K83" s="7">
        <v>19543</v>
      </c>
      <c r="L83" s="7">
        <v>3321401</v>
      </c>
      <c r="M83" s="7">
        <v>15936629</v>
      </c>
      <c r="N83" s="7">
        <v>60857380</v>
      </c>
      <c r="O83" s="7">
        <v>3174432</v>
      </c>
      <c r="P83" s="7">
        <v>19258030</v>
      </c>
      <c r="Q83" s="7">
        <v>83289842</v>
      </c>
      <c r="R83" s="7">
        <v>943412</v>
      </c>
      <c r="S83" s="10">
        <v>84233254</v>
      </c>
      <c r="T83" s="17"/>
      <c r="U83" s="17"/>
      <c r="V83" s="17"/>
      <c r="W83" s="17"/>
      <c r="X83" s="17"/>
      <c r="Y83" s="17"/>
      <c r="Z83" s="17"/>
      <c r="AA83" s="17"/>
      <c r="AB83" s="17"/>
      <c r="AC83" s="17"/>
      <c r="AD83" s="17"/>
      <c r="AE83" s="17"/>
      <c r="AF83" s="17"/>
      <c r="AG83" s="17"/>
    </row>
    <row r="84" spans="1:33" x14ac:dyDescent="0.2">
      <c r="A84" s="5">
        <v>2028</v>
      </c>
      <c r="B84" s="5">
        <v>11</v>
      </c>
      <c r="C84" s="6">
        <f t="shared" si="9"/>
        <v>47058</v>
      </c>
      <c r="E84" s="9">
        <v>59381894</v>
      </c>
      <c r="F84" s="7">
        <v>32112161</v>
      </c>
      <c r="G84" s="7">
        <v>2024297</v>
      </c>
      <c r="H84" s="7">
        <v>3075316</v>
      </c>
      <c r="I84" s="7">
        <v>175280</v>
      </c>
      <c r="J84" s="7">
        <v>284625</v>
      </c>
      <c r="K84" s="7">
        <v>20833</v>
      </c>
      <c r="L84" s="7">
        <v>4112922</v>
      </c>
      <c r="M84" s="7">
        <v>16801020</v>
      </c>
      <c r="N84" s="7">
        <v>93714465</v>
      </c>
      <c r="O84" s="7">
        <v>3359941</v>
      </c>
      <c r="P84" s="7">
        <v>20913942</v>
      </c>
      <c r="Q84" s="7">
        <v>117988348</v>
      </c>
      <c r="R84" s="7">
        <v>1336438</v>
      </c>
      <c r="S84" s="10">
        <v>119324786</v>
      </c>
      <c r="T84" s="17"/>
      <c r="U84" s="17"/>
      <c r="V84" s="17"/>
      <c r="W84" s="17"/>
      <c r="X84" s="17"/>
      <c r="Y84" s="17"/>
      <c r="Z84" s="17"/>
      <c r="AA84" s="17"/>
      <c r="AB84" s="17"/>
      <c r="AC84" s="17"/>
      <c r="AD84" s="17"/>
      <c r="AE84" s="17"/>
      <c r="AF84" s="17"/>
      <c r="AG84" s="17"/>
    </row>
    <row r="85" spans="1:33" ht="13.5" thickBot="1" x14ac:dyDescent="0.25">
      <c r="A85" s="5">
        <v>2028</v>
      </c>
      <c r="B85" s="5">
        <v>12</v>
      </c>
      <c r="C85" s="6">
        <f t="shared" si="9"/>
        <v>47088</v>
      </c>
      <c r="E85" s="21">
        <v>80086809</v>
      </c>
      <c r="F85" s="24">
        <v>37727770</v>
      </c>
      <c r="G85" s="24">
        <v>2569245</v>
      </c>
      <c r="H85" s="24">
        <v>3836004</v>
      </c>
      <c r="I85" s="24">
        <v>211751</v>
      </c>
      <c r="J85" s="24">
        <v>315468</v>
      </c>
      <c r="K85" s="24">
        <v>22825</v>
      </c>
      <c r="L85" s="24">
        <v>4462766</v>
      </c>
      <c r="M85" s="24">
        <v>17496067</v>
      </c>
      <c r="N85" s="24">
        <v>120618400</v>
      </c>
      <c r="O85" s="24">
        <v>4151472</v>
      </c>
      <c r="P85" s="24">
        <v>21958833</v>
      </c>
      <c r="Q85" s="24">
        <v>146728705</v>
      </c>
      <c r="R85" s="24">
        <v>1661976</v>
      </c>
      <c r="S85" s="22">
        <v>148390681</v>
      </c>
      <c r="T85" s="17"/>
      <c r="U85" s="17"/>
      <c r="V85" s="17"/>
      <c r="W85" s="17"/>
      <c r="X85" s="17"/>
      <c r="Y85" s="17"/>
      <c r="Z85" s="17"/>
      <c r="AA85" s="17"/>
      <c r="AB85" s="17"/>
      <c r="AC85" s="17"/>
      <c r="AD85" s="17"/>
      <c r="AE85" s="17"/>
      <c r="AF85" s="17"/>
      <c r="AG85" s="17"/>
    </row>
  </sheetData>
  <mergeCells count="1">
    <mergeCell ref="E4:S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tabSelected="1" zoomScale="110" zoomScaleNormal="110" workbookViewId="0">
      <selection activeCell="F23" sqref="F23"/>
    </sheetView>
  </sheetViews>
  <sheetFormatPr defaultRowHeight="12.75" x14ac:dyDescent="0.2"/>
  <cols>
    <col min="1" max="1" width="13.42578125" customWidth="1"/>
    <col min="2" max="2" width="13.42578125" style="3" customWidth="1"/>
    <col min="3" max="3" width="19.28515625" style="3" customWidth="1"/>
    <col min="4" max="4" width="16.28515625" customWidth="1"/>
    <col min="5" max="5" width="12" style="3" bestFit="1" customWidth="1"/>
  </cols>
  <sheetData>
    <row r="1" spans="1:5" x14ac:dyDescent="0.2">
      <c r="A1" s="35" t="s">
        <v>89</v>
      </c>
      <c r="B1" s="36"/>
      <c r="C1" s="36"/>
      <c r="D1" s="37"/>
    </row>
    <row r="2" spans="1:5" ht="51" x14ac:dyDescent="0.2">
      <c r="A2" s="31"/>
      <c r="B2" s="32" t="s">
        <v>84</v>
      </c>
      <c r="C2" s="32" t="s">
        <v>97</v>
      </c>
      <c r="D2" s="33" t="s">
        <v>93</v>
      </c>
    </row>
    <row r="3" spans="1:5" x14ac:dyDescent="0.2">
      <c r="A3" s="31">
        <v>2023</v>
      </c>
      <c r="B3" s="40">
        <v>1167104773.7</v>
      </c>
      <c r="C3" s="40">
        <v>2437888.7000000477</v>
      </c>
      <c r="D3" s="41">
        <v>1164666885</v>
      </c>
    </row>
    <row r="4" spans="1:5" x14ac:dyDescent="0.2">
      <c r="A4" s="31">
        <v>2024</v>
      </c>
      <c r="B4" s="40">
        <v>1142469110.78</v>
      </c>
      <c r="C4" s="34">
        <v>9369995.7799999714</v>
      </c>
      <c r="D4" s="41">
        <v>1133099115</v>
      </c>
      <c r="E4" s="16"/>
    </row>
    <row r="5" spans="1:5" x14ac:dyDescent="0.2">
      <c r="A5" s="31">
        <f>A4+1</f>
        <v>2025</v>
      </c>
      <c r="B5" s="40">
        <v>1133850223.4400001</v>
      </c>
      <c r="C5" s="34">
        <v>18062425.440000057</v>
      </c>
      <c r="D5" s="41">
        <v>1115787798</v>
      </c>
      <c r="E5" s="16"/>
    </row>
    <row r="6" spans="1:5" x14ac:dyDescent="0.2">
      <c r="A6" s="31">
        <f t="shared" ref="A6:A8" si="0">A5+1</f>
        <v>2026</v>
      </c>
      <c r="B6" s="40">
        <v>1146418017.79</v>
      </c>
      <c r="C6" s="34">
        <v>27793349.789999962</v>
      </c>
      <c r="D6" s="41">
        <v>1118624668</v>
      </c>
      <c r="E6" s="16"/>
    </row>
    <row r="7" spans="1:5" x14ac:dyDescent="0.2">
      <c r="A7" s="31">
        <f t="shared" si="0"/>
        <v>2027</v>
      </c>
      <c r="B7" s="40">
        <v>1145603947.4000001</v>
      </c>
      <c r="C7" s="34">
        <v>38256320.400000095</v>
      </c>
      <c r="D7" s="41">
        <v>1107347627</v>
      </c>
      <c r="E7" s="16"/>
    </row>
    <row r="8" spans="1:5" ht="13.5" thickBot="1" x14ac:dyDescent="0.25">
      <c r="A8" s="38">
        <f t="shared" si="0"/>
        <v>2028</v>
      </c>
      <c r="B8" s="42">
        <v>1147071475.6699998</v>
      </c>
      <c r="C8" s="39">
        <v>48267380.669999838</v>
      </c>
      <c r="D8" s="43">
        <v>1098804095</v>
      </c>
      <c r="E8" s="16"/>
    </row>
    <row r="9" spans="1:5" x14ac:dyDescent="0.2">
      <c r="A9" s="3" t="s">
        <v>83</v>
      </c>
      <c r="B9" s="7"/>
      <c r="C9" s="8"/>
      <c r="D9" s="8"/>
      <c r="E9" s="16"/>
    </row>
    <row r="10" spans="1:5" x14ac:dyDescent="0.2">
      <c r="A10" s="8"/>
      <c r="B10" s="7"/>
      <c r="C10" s="8"/>
      <c r="D10" s="8"/>
    </row>
    <row r="11" spans="1:5" x14ac:dyDescent="0.2">
      <c r="A11" s="3"/>
      <c r="D11" s="3"/>
    </row>
    <row r="12" spans="1:5" x14ac:dyDescent="0.2">
      <c r="A12" s="3"/>
      <c r="D12" s="3"/>
    </row>
    <row r="13" spans="1:5" x14ac:dyDescent="0.2">
      <c r="A13" s="3"/>
      <c r="D13" s="3"/>
    </row>
    <row r="14" spans="1:5" x14ac:dyDescent="0.2">
      <c r="A14" s="3"/>
      <c r="D14"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4"/>
  <dimension ref="A1:D50"/>
  <sheetViews>
    <sheetView workbookViewId="0"/>
  </sheetViews>
  <sheetFormatPr defaultRowHeight="12.75" x14ac:dyDescent="0.2"/>
  <cols>
    <col min="1" max="1" width="9.28515625" bestFit="1" customWidth="1"/>
  </cols>
  <sheetData>
    <row r="1" spans="1:4" x14ac:dyDescent="0.2">
      <c r="A1" t="s">
        <v>28</v>
      </c>
      <c r="D1" t="s">
        <v>0</v>
      </c>
    </row>
    <row r="2" spans="1:4" x14ac:dyDescent="0.2">
      <c r="A2" t="s">
        <v>29</v>
      </c>
      <c r="D2" t="e">
        <f>#REF!</f>
        <v>#REF!</v>
      </c>
    </row>
    <row r="3" spans="1:4" x14ac:dyDescent="0.2">
      <c r="A3" t="s">
        <v>54</v>
      </c>
      <c r="D3" t="e">
        <f>D2+1</f>
        <v>#REF!</v>
      </c>
    </row>
    <row r="4" spans="1:4" x14ac:dyDescent="0.2">
      <c r="A4" t="s">
        <v>55</v>
      </c>
      <c r="D4" t="e">
        <f t="shared" ref="D4:D35" si="0">D3+1</f>
        <v>#REF!</v>
      </c>
    </row>
    <row r="5" spans="1:4" x14ac:dyDescent="0.2">
      <c r="A5" t="s">
        <v>30</v>
      </c>
      <c r="D5" t="e">
        <f t="shared" si="0"/>
        <v>#REF!</v>
      </c>
    </row>
    <row r="6" spans="1:4" x14ac:dyDescent="0.2">
      <c r="A6" t="s">
        <v>31</v>
      </c>
      <c r="D6" t="e">
        <f t="shared" si="0"/>
        <v>#REF!</v>
      </c>
    </row>
    <row r="7" spans="1:4" x14ac:dyDescent="0.2">
      <c r="A7" t="s">
        <v>32</v>
      </c>
      <c r="D7" t="e">
        <f t="shared" si="0"/>
        <v>#REF!</v>
      </c>
    </row>
    <row r="8" spans="1:4" x14ac:dyDescent="0.2">
      <c r="A8" t="s">
        <v>33</v>
      </c>
      <c r="D8" t="e">
        <f t="shared" si="0"/>
        <v>#REF!</v>
      </c>
    </row>
    <row r="9" spans="1:4" x14ac:dyDescent="0.2">
      <c r="A9" t="s">
        <v>34</v>
      </c>
      <c r="D9" t="e">
        <f t="shared" si="0"/>
        <v>#REF!</v>
      </c>
    </row>
    <row r="10" spans="1:4" x14ac:dyDescent="0.2">
      <c r="A10" t="s">
        <v>56</v>
      </c>
      <c r="D10" t="e">
        <f t="shared" si="0"/>
        <v>#REF!</v>
      </c>
    </row>
    <row r="11" spans="1:4" x14ac:dyDescent="0.2">
      <c r="A11" t="s">
        <v>57</v>
      </c>
      <c r="D11" t="e">
        <f t="shared" si="0"/>
        <v>#REF!</v>
      </c>
    </row>
    <row r="12" spans="1:4" x14ac:dyDescent="0.2">
      <c r="A12" t="s">
        <v>35</v>
      </c>
      <c r="D12" t="e">
        <f t="shared" si="0"/>
        <v>#REF!</v>
      </c>
    </row>
    <row r="13" spans="1:4" x14ac:dyDescent="0.2">
      <c r="A13" t="s">
        <v>36</v>
      </c>
      <c r="D13" t="e">
        <f t="shared" si="0"/>
        <v>#REF!</v>
      </c>
    </row>
    <row r="14" spans="1:4" x14ac:dyDescent="0.2">
      <c r="A14" t="s">
        <v>37</v>
      </c>
      <c r="D14" t="e">
        <f t="shared" si="0"/>
        <v>#REF!</v>
      </c>
    </row>
    <row r="15" spans="1:4" x14ac:dyDescent="0.2">
      <c r="A15" t="s">
        <v>38</v>
      </c>
      <c r="D15" t="e">
        <f t="shared" si="0"/>
        <v>#REF!</v>
      </c>
    </row>
    <row r="16" spans="1:4" x14ac:dyDescent="0.2">
      <c r="A16" t="s">
        <v>39</v>
      </c>
      <c r="D16" t="e">
        <f t="shared" si="0"/>
        <v>#REF!</v>
      </c>
    </row>
    <row r="17" spans="1:4" x14ac:dyDescent="0.2">
      <c r="A17" t="s">
        <v>40</v>
      </c>
      <c r="D17" t="e">
        <f t="shared" si="0"/>
        <v>#REF!</v>
      </c>
    </row>
    <row r="18" spans="1:4" x14ac:dyDescent="0.2">
      <c r="A18" t="s">
        <v>41</v>
      </c>
      <c r="D18" t="e">
        <f t="shared" si="0"/>
        <v>#REF!</v>
      </c>
    </row>
    <row r="19" spans="1:4" x14ac:dyDescent="0.2">
      <c r="A19" t="s">
        <v>58</v>
      </c>
      <c r="D19" t="e">
        <f t="shared" si="0"/>
        <v>#REF!</v>
      </c>
    </row>
    <row r="20" spans="1:4" x14ac:dyDescent="0.2">
      <c r="A20" t="s">
        <v>59</v>
      </c>
      <c r="D20" t="e">
        <f t="shared" si="0"/>
        <v>#REF!</v>
      </c>
    </row>
    <row r="21" spans="1:4" x14ac:dyDescent="0.2">
      <c r="A21" t="s">
        <v>42</v>
      </c>
      <c r="D21" t="e">
        <f t="shared" si="0"/>
        <v>#REF!</v>
      </c>
    </row>
    <row r="22" spans="1:4" x14ac:dyDescent="0.2">
      <c r="A22" t="s">
        <v>43</v>
      </c>
      <c r="D22" t="e">
        <f t="shared" si="0"/>
        <v>#REF!</v>
      </c>
    </row>
    <row r="23" spans="1:4" x14ac:dyDescent="0.2">
      <c r="A23" t="s">
        <v>44</v>
      </c>
      <c r="D23" t="e">
        <f t="shared" si="0"/>
        <v>#REF!</v>
      </c>
    </row>
    <row r="24" spans="1:4" x14ac:dyDescent="0.2">
      <c r="A24" t="s">
        <v>45</v>
      </c>
      <c r="D24" t="e">
        <f t="shared" si="0"/>
        <v>#REF!</v>
      </c>
    </row>
    <row r="25" spans="1:4" x14ac:dyDescent="0.2">
      <c r="A25" t="s">
        <v>46</v>
      </c>
      <c r="D25" t="e">
        <f t="shared" si="0"/>
        <v>#REF!</v>
      </c>
    </row>
    <row r="26" spans="1:4" x14ac:dyDescent="0.2">
      <c r="A26" t="s">
        <v>60</v>
      </c>
      <c r="D26" t="e">
        <f t="shared" si="0"/>
        <v>#REF!</v>
      </c>
    </row>
    <row r="27" spans="1:4" x14ac:dyDescent="0.2">
      <c r="A27" t="s">
        <v>61</v>
      </c>
      <c r="D27" t="e">
        <f t="shared" si="0"/>
        <v>#REF!</v>
      </c>
    </row>
    <row r="28" spans="1:4" x14ac:dyDescent="0.2">
      <c r="A28" t="s">
        <v>47</v>
      </c>
      <c r="D28" t="e">
        <f t="shared" si="0"/>
        <v>#REF!</v>
      </c>
    </row>
    <row r="29" spans="1:4" x14ac:dyDescent="0.2">
      <c r="A29" t="s">
        <v>48</v>
      </c>
      <c r="D29" t="e">
        <f>D28+1</f>
        <v>#REF!</v>
      </c>
    </row>
    <row r="30" spans="1:4" x14ac:dyDescent="0.2">
      <c r="A30" t="s">
        <v>49</v>
      </c>
      <c r="D30" t="e">
        <f t="shared" si="0"/>
        <v>#REF!</v>
      </c>
    </row>
    <row r="31" spans="1:4" x14ac:dyDescent="0.2">
      <c r="A31" t="s">
        <v>50</v>
      </c>
      <c r="D31" t="e">
        <f t="shared" si="0"/>
        <v>#REF!</v>
      </c>
    </row>
    <row r="32" spans="1:4" x14ac:dyDescent="0.2">
      <c r="A32" t="s">
        <v>51</v>
      </c>
      <c r="D32" t="e">
        <f t="shared" si="0"/>
        <v>#REF!</v>
      </c>
    </row>
    <row r="33" spans="1:4" x14ac:dyDescent="0.2">
      <c r="A33" t="s">
        <v>52</v>
      </c>
      <c r="D33" t="e">
        <f t="shared" si="0"/>
        <v>#REF!</v>
      </c>
    </row>
    <row r="34" spans="1:4" x14ac:dyDescent="0.2">
      <c r="A34" t="s">
        <v>53</v>
      </c>
      <c r="D34" t="e">
        <f t="shared" si="0"/>
        <v>#REF!</v>
      </c>
    </row>
    <row r="35" spans="1:4" x14ac:dyDescent="0.2">
      <c r="A35" t="s">
        <v>62</v>
      </c>
      <c r="D35" t="e">
        <f t="shared" si="0"/>
        <v>#REF!</v>
      </c>
    </row>
    <row r="36" spans="1:4" x14ac:dyDescent="0.2">
      <c r="A36" t="s">
        <v>63</v>
      </c>
    </row>
    <row r="37" spans="1:4" x14ac:dyDescent="0.2">
      <c r="A37" t="s">
        <v>64</v>
      </c>
    </row>
    <row r="38" spans="1:4" x14ac:dyDescent="0.2">
      <c r="A38" t="s">
        <v>65</v>
      </c>
    </row>
    <row r="39" spans="1:4" x14ac:dyDescent="0.2">
      <c r="A39" t="s">
        <v>66</v>
      </c>
    </row>
    <row r="40" spans="1:4" x14ac:dyDescent="0.2">
      <c r="A40" t="s">
        <v>67</v>
      </c>
    </row>
    <row r="41" spans="1:4" x14ac:dyDescent="0.2">
      <c r="A41" t="s">
        <v>68</v>
      </c>
    </row>
    <row r="42" spans="1:4" x14ac:dyDescent="0.2">
      <c r="A42" t="s">
        <v>69</v>
      </c>
    </row>
    <row r="43" spans="1:4" x14ac:dyDescent="0.2">
      <c r="A43" t="s">
        <v>70</v>
      </c>
    </row>
    <row r="44" spans="1:4" x14ac:dyDescent="0.2">
      <c r="A44" t="s">
        <v>71</v>
      </c>
    </row>
    <row r="45" spans="1:4" x14ac:dyDescent="0.2">
      <c r="A45" t="s">
        <v>72</v>
      </c>
    </row>
    <row r="46" spans="1:4" x14ac:dyDescent="0.2">
      <c r="A46" t="s">
        <v>73</v>
      </c>
    </row>
    <row r="47" spans="1:4" x14ac:dyDescent="0.2">
      <c r="A47" t="s">
        <v>74</v>
      </c>
    </row>
    <row r="48" spans="1:4" x14ac:dyDescent="0.2">
      <c r="A48" t="s">
        <v>75</v>
      </c>
    </row>
    <row r="49" spans="1:1" x14ac:dyDescent="0.2">
      <c r="A49" t="s">
        <v>76</v>
      </c>
    </row>
    <row r="50" spans="1:1" x14ac:dyDescent="0.2">
      <c r="A50"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2024-03-04T08:00:00+00:00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67C877C0-2F95-4A4F-809E-CF3D6C8A7937}">
  <ds:schemaRefs>
    <ds:schemaRef ds:uri="http://schemas.microsoft.com/PowerBIAddIn"/>
  </ds:schemaRefs>
</ds:datastoreItem>
</file>

<file path=customXml/itemProps2.xml><?xml version="1.0" encoding="utf-8"?>
<ds:datastoreItem xmlns:ds="http://schemas.openxmlformats.org/officeDocument/2006/customXml" ds:itemID="{C865736B-D3C6-4CCD-A96C-3592736F6625}"/>
</file>

<file path=customXml/itemProps3.xml><?xml version="1.0" encoding="utf-8"?>
<ds:datastoreItem xmlns:ds="http://schemas.openxmlformats.org/officeDocument/2006/customXml" ds:itemID="{744B280F-0C15-4E34-9D09-483759F110EC}"/>
</file>

<file path=customXml/itemProps4.xml><?xml version="1.0" encoding="utf-8"?>
<ds:datastoreItem xmlns:ds="http://schemas.openxmlformats.org/officeDocument/2006/customXml" ds:itemID="{8F5DC8F1-E057-44C3-B413-C14A55F43800}"/>
</file>

<file path=customXml/itemProps5.xml><?xml version="1.0" encoding="utf-8"?>
<ds:datastoreItem xmlns:ds="http://schemas.openxmlformats.org/officeDocument/2006/customXml" ds:itemID="{E6A4036A-DDC3-42B8-95C3-115F3AED88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JJJ-4 -F23 Electric - Customers</vt:lpstr>
      <vt:lpstr>JJJ-4 F23 Electric - Demand</vt:lpstr>
      <vt:lpstr>JJJ-4F23 Elec Demand Components</vt:lpstr>
      <vt:lpstr>JJJ-4 F23 Gas - Customers</vt:lpstr>
      <vt:lpstr>JJJ-4 F23 Gas - Demand</vt:lpstr>
      <vt:lpstr>JJJ-4 F23 Gas Demand Components</vt:lpstr>
      <vt:lpstr>DATA FOR TABLEAU</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Barnett, Donna L. (BEL)</cp:lastModifiedBy>
  <dcterms:created xsi:type="dcterms:W3CDTF">2012-06-14T00:02:50Z</dcterms:created>
  <dcterms:modified xsi:type="dcterms:W3CDTF">2024-02-29T01:56:23Z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0x0101006E56B4D1795A2E4DB2F0B01679ED314A00E44296BEEBC83648A45074ADE4018599</vt:lpwstr>
  </property>
  <property fmtid="{D5CDD505-2E9C-101B-9397-08002B2CF9AE}" pid="3" name="_docset_NoMedatataSyncRequired">
    <vt:lpwstr>False</vt:lpwstr>
  </property>
</Properties>
</file>