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.sharepoint.com/sites/utc-tp-220513/Data Requests and Responses/"/>
    </mc:Choice>
  </mc:AlternateContent>
  <xr:revisionPtr revIDLastSave="2" documentId="8_{375C1F5A-BCA6-4E3B-924B-DB4527615A75}" xr6:coauthVersionLast="47" xr6:coauthVersionMax="47" xr10:uidLastSave="{240B1D40-29A0-4C76-BB8F-EF47680E04FD}"/>
  <bookViews>
    <workbookView xWindow="-110" yWindow="-110" windowWidth="19420" windowHeight="10420" xr2:uid="{5CED9D9A-CD45-4AA1-A6DA-0A54341A93C9}"/>
  </bookViews>
  <sheets>
    <sheet name="Staff Rate She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F40" i="1"/>
  <c r="E40" i="1"/>
  <c r="F39" i="1"/>
  <c r="E39" i="1"/>
  <c r="F36" i="1"/>
  <c r="E36" i="1"/>
  <c r="F35" i="1"/>
  <c r="E35" i="1"/>
  <c r="F32" i="1"/>
  <c r="E32" i="1"/>
  <c r="F31" i="1"/>
  <c r="E31" i="1"/>
  <c r="F30" i="1"/>
  <c r="E30" i="1"/>
  <c r="F29" i="1"/>
  <c r="E29" i="1"/>
  <c r="F26" i="1"/>
  <c r="E26" i="1"/>
  <c r="F24" i="1"/>
  <c r="E24" i="1"/>
  <c r="F22" i="1"/>
  <c r="E22" i="1"/>
  <c r="F18" i="1"/>
  <c r="E18" i="1"/>
  <c r="F17" i="1"/>
  <c r="E17" i="1"/>
  <c r="F16" i="1"/>
  <c r="E16" i="1"/>
  <c r="F15" i="1"/>
  <c r="E15" i="1"/>
  <c r="F12" i="1"/>
  <c r="E12" i="1"/>
  <c r="F11" i="1"/>
  <c r="E11" i="1"/>
  <c r="D11" i="1"/>
  <c r="F10" i="1"/>
  <c r="E10" i="1"/>
  <c r="F9" i="1"/>
  <c r="E9" i="1"/>
  <c r="F8" i="1"/>
  <c r="E8" i="1"/>
  <c r="F7" i="1"/>
  <c r="E7" i="1"/>
  <c r="F6" i="1"/>
  <c r="E6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tc={E0592531-4590-45E5-9E05-F5D2B1B104A6}</author>
    <author>tc={DBCDE2BC-F1DC-44EF-A916-A381FAD50B92}</author>
    <author>tc={23C9705C-BCF0-4769-B8F1-5114B5F0BBA2}</author>
  </authors>
  <commentList>
    <comment ref="C6" authorId="0" shapeId="0" xr:uid="{E0592531-4590-45E5-9E05-F5D2B1B104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current Tariff</t>
      </text>
    </comment>
    <comment ref="C11" authorId="1" shapeId="0" xr:uid="{DBCDE2BC-F1DC-44EF-A916-A381FAD50B9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current tariff</t>
      </text>
    </comment>
    <comment ref="C45" authorId="2" shapeId="0" xr:uid="{23C9705C-BCF0-4769-B8F1-5114B5F0BBA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current tariff</t>
      </text>
    </comment>
  </commentList>
</comments>
</file>

<file path=xl/sharedStrings.xml><?xml version="1.0" encoding="utf-8"?>
<sst xmlns="http://schemas.openxmlformats.org/spreadsheetml/2006/main" count="63" uniqueCount="48">
  <si>
    <t>Tariff Item</t>
  </si>
  <si>
    <t>Description</t>
  </si>
  <si>
    <t>Current Rate</t>
  </si>
  <si>
    <t>PSP Rate</t>
  </si>
  <si>
    <t>Staff Rate</t>
  </si>
  <si>
    <t>Inter-Harbor Vessel Movements</t>
  </si>
  <si>
    <t>Gross Tonnage less than 2,000 tons</t>
  </si>
  <si>
    <t>Flat</t>
  </si>
  <si>
    <t>Gross Tonnage 2,000 up to 20,000 tons</t>
  </si>
  <si>
    <t>Gross Tonnage over 20,000 and up to 50,000 tons</t>
  </si>
  <si>
    <t>per ton</t>
  </si>
  <si>
    <t>Gross Tonnage over 50,000 and up to 100,000 tons</t>
  </si>
  <si>
    <t>Gross Tonnage over 100,000 tons</t>
  </si>
  <si>
    <t>Services Time Charge less than 2,000 tons</t>
  </si>
  <si>
    <t>per hour</t>
  </si>
  <si>
    <t>Services Time Charge 2,000 tons and over</t>
  </si>
  <si>
    <t>Harbor Shifts</t>
  </si>
  <si>
    <t>Vessels less than 231.65 meters length</t>
  </si>
  <si>
    <t>Vessels  231.65 meters length and over</t>
  </si>
  <si>
    <t>Services Time Charge</t>
  </si>
  <si>
    <t>Additional Pilot Charge</t>
  </si>
  <si>
    <t>*</t>
  </si>
  <si>
    <t>Computed the same as for first pilot</t>
  </si>
  <si>
    <t>Pilot Boat Charge</t>
  </si>
  <si>
    <t>per embarkation/disembarkation</t>
  </si>
  <si>
    <t>Transportation Charge</t>
  </si>
  <si>
    <t>per pilot per movement</t>
  </si>
  <si>
    <t>Cancellation Charge</t>
  </si>
  <si>
    <t>per cancellation</t>
  </si>
  <si>
    <t>Delay, Detention, Standby and Other</t>
  </si>
  <si>
    <t>Delay</t>
  </si>
  <si>
    <t>Detention</t>
  </si>
  <si>
    <t>Standby</t>
  </si>
  <si>
    <t>Other</t>
  </si>
  <si>
    <t>Other Service Charge</t>
  </si>
  <si>
    <t>Carried out of district</t>
  </si>
  <si>
    <t>per occurrence</t>
  </si>
  <si>
    <t>Additional Service</t>
  </si>
  <si>
    <t>Special Surcharges</t>
  </si>
  <si>
    <t>Training</t>
  </si>
  <si>
    <t>per trainee</t>
  </si>
  <si>
    <t>SILA</t>
  </si>
  <si>
    <t>per movement</t>
  </si>
  <si>
    <t>Ancillary Charges</t>
  </si>
  <si>
    <t>Finance Charge</t>
  </si>
  <si>
    <t>amounts 30 days or more past due</t>
  </si>
  <si>
    <t>Pension Surcharge</t>
  </si>
  <si>
    <t>Per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</si>
</sst>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%"/>
  </numFmts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7" xfId="0" applyBorder="1"/>
    <xf numFmtId="44" fontId="0" fillId="0" borderId="6" xfId="0" applyNumberFormat="1" applyBorder="1"/>
    <xf numFmtId="44" fontId="0" fillId="0" borderId="0" xfId="1" applyFont="1" applyBorder="1"/>
    <xf numFmtId="44" fontId="0" fillId="0" borderId="6" xfId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0" fontId="2" fillId="2" borderId="5" xfId="0" applyFont="1" applyFill="1" applyBorder="1" applyAlignment="1">
      <alignment horizontal="center"/>
    </xf>
    <xf numFmtId="0" fontId="0" fillId="2" borderId="0" xfId="0" applyFill="1"/>
    <xf numFmtId="0" fontId="0" fillId="2" borderId="6" xfId="0" applyFill="1" applyBorder="1"/>
    <xf numFmtId="44" fontId="0" fillId="2" borderId="0" xfId="1" applyFont="1" applyFill="1" applyBorder="1"/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4" fontId="0" fillId="2" borderId="6" xfId="1" applyFont="1" applyFill="1" applyBorder="1"/>
    <xf numFmtId="0" fontId="0" fillId="0" borderId="5" xfId="0" applyBorder="1"/>
    <xf numFmtId="0" fontId="0" fillId="2" borderId="5" xfId="0" applyFill="1" applyBorder="1"/>
    <xf numFmtId="165" fontId="0" fillId="0" borderId="6" xfId="2" applyNumberFormat="1" applyFont="1" applyBorder="1"/>
    <xf numFmtId="165" fontId="0" fillId="0" borderId="0" xfId="2" applyNumberFormat="1" applyFont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tp-220513/Staff%20Work%20Papers/Staff%20%20220513-PSP-Exh-WTB05-Burton-corrected%204-18-2023.xlsx" TargetMode="External"/><Relationship Id="rId1" Type="http://schemas.openxmlformats.org/officeDocument/2006/relationships/externalLinkPath" Target="Staff%20%20220513-PSP-Exh-WTB05-Burton-corrected%204-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enue Reconciliation"/>
      <sheetName val="Staff Rev Rec old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116">
          <cell r="S116">
            <v>21036498.839999996</v>
          </cell>
        </row>
      </sheetData>
      <sheetData sheetId="1">
        <row r="15">
          <cell r="C15">
            <v>-1885344.9600000009</v>
          </cell>
        </row>
      </sheetData>
      <sheetData sheetId="2">
        <row r="15">
          <cell r="K15">
            <v>1002.8799999999999</v>
          </cell>
        </row>
      </sheetData>
      <sheetData sheetId="3"/>
      <sheetData sheetId="4"/>
      <sheetData sheetId="5">
        <row r="12">
          <cell r="AA12">
            <v>1981164</v>
          </cell>
        </row>
      </sheetData>
      <sheetData sheetId="6">
        <row r="3">
          <cell r="U3">
            <v>282.65000000000003</v>
          </cell>
          <cell r="V3">
            <v>146.69999999999999</v>
          </cell>
          <cell r="X3">
            <v>726</v>
          </cell>
          <cell r="Z3">
            <v>846</v>
          </cell>
          <cell r="AA3">
            <v>348</v>
          </cell>
          <cell r="AC3">
            <v>1000</v>
          </cell>
          <cell r="AD3">
            <v>282.65000000000003</v>
          </cell>
          <cell r="AE3">
            <v>1629</v>
          </cell>
          <cell r="AF3">
            <v>192</v>
          </cell>
          <cell r="AH3">
            <v>19</v>
          </cell>
          <cell r="AI3">
            <v>16</v>
          </cell>
        </row>
        <row r="4">
          <cell r="W4">
            <v>1396</v>
          </cell>
        </row>
        <row r="5">
          <cell r="W5">
            <v>1629</v>
          </cell>
          <cell r="Y5">
            <v>1629</v>
          </cell>
        </row>
        <row r="6">
          <cell r="Y6">
            <v>7.5800000000000006E-2</v>
          </cell>
        </row>
        <row r="7">
          <cell r="Y7">
            <v>7.0000000000000007E-2</v>
          </cell>
        </row>
        <row r="8">
          <cell r="Y8">
            <v>6.4299999999999996E-2</v>
          </cell>
        </row>
      </sheetData>
      <sheetData sheetId="7"/>
      <sheetData sheetId="8"/>
      <sheetData sheetId="9"/>
      <sheetData sheetId="10"/>
      <sheetData sheetId="11"/>
      <sheetData sheetId="12">
        <row r="23">
          <cell r="I23">
            <v>12548785.589299718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774">
          <cell r="AA7774">
            <v>1981164</v>
          </cell>
        </row>
        <row r="7776">
          <cell r="U7776">
            <v>270.05</v>
          </cell>
          <cell r="V7776">
            <v>146.69999999999999</v>
          </cell>
          <cell r="X7776">
            <v>726</v>
          </cell>
          <cell r="Z7776">
            <v>846</v>
          </cell>
          <cell r="AA7776">
            <v>348</v>
          </cell>
          <cell r="AC7776">
            <v>1000</v>
          </cell>
          <cell r="AD7776">
            <v>270.05</v>
          </cell>
          <cell r="AE7776">
            <v>1785</v>
          </cell>
          <cell r="AF7776">
            <v>195.36</v>
          </cell>
          <cell r="AG7776">
            <v>2.0500000000000001E-2</v>
          </cell>
          <cell r="AH7776">
            <v>19</v>
          </cell>
          <cell r="AI7776">
            <v>16</v>
          </cell>
        </row>
        <row r="7777">
          <cell r="W7777">
            <v>2446.6</v>
          </cell>
        </row>
        <row r="7778">
          <cell r="W7778">
            <v>2856</v>
          </cell>
          <cell r="Y7778">
            <v>1605</v>
          </cell>
        </row>
        <row r="7779">
          <cell r="Y7779">
            <v>7.4399999999999994E-2</v>
          </cell>
        </row>
        <row r="7780">
          <cell r="Y7780">
            <v>6.9000000000000006E-2</v>
          </cell>
        </row>
        <row r="7781">
          <cell r="Y7781">
            <v>6.3399999999999998E-2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Young, Mike (UTC)" id="{E1C285C1-597E-4CC5-93D7-255D7A335045}" userId="S::mike.young@utc.wa.gov::a35008aa-c43d-497f-8685-ae5ddd15f6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3-02-03T15:17:43.84" personId="{E1C285C1-597E-4CC5-93D7-255D7A335045}" id="{E0592531-4590-45E5-9E05-F5D2B1B104A6}">
    <text>Not in current Tariff</text>
  </threadedComment>
  <threadedComment ref="C11" dT="2023-02-03T15:18:04.28" personId="{E1C285C1-597E-4CC5-93D7-255D7A335045}" id="{DBCDE2BC-F1DC-44EF-A916-A381FAD50B92}">
    <text>Not in current tariff</text>
  </threadedComment>
  <threadedComment ref="C45" dT="2023-02-03T15:19:09.32" personId="{E1C285C1-597E-4CC5-93D7-255D7A335045}" id="{23C9705C-BCF0-4769-B8F1-5114B5F0BBA2}">
    <text>Not in current tariff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284C-0806-4A71-BE99-E150876C7081}">
  <sheetPr>
    <pageSetUpPr fitToPage="1"/>
  </sheetPr>
  <dimension ref="B3:G47"/>
  <sheetViews>
    <sheetView tabSelected="1" topLeftCell="A3" workbookViewId="0">
      <selection activeCell="I15" sqref="I15"/>
    </sheetView>
  </sheetViews>
  <sheetFormatPr defaultRowHeight="14.5" x14ac:dyDescent="0.35"/>
  <cols>
    <col min="1" max="1" width="8.453125" customWidth="1"/>
    <col min="2" max="2" width="10.26953125" bestFit="1" customWidth="1"/>
    <col min="3" max="3" width="43.453125" bestFit="1" customWidth="1"/>
    <col min="4" max="4" width="12.1796875" bestFit="1" customWidth="1"/>
    <col min="5" max="5" width="10.7265625" customWidth="1"/>
    <col min="6" max="6" width="10.81640625" customWidth="1"/>
    <col min="7" max="7" width="33.453125" bestFit="1" customWidth="1"/>
  </cols>
  <sheetData>
    <row r="3" spans="2:7" ht="15" thickBot="1" x14ac:dyDescent="0.4"/>
    <row r="4" spans="2:7" ht="15" thickBot="1" x14ac:dyDescent="0.4">
      <c r="B4" s="1" t="s">
        <v>0</v>
      </c>
      <c r="C4" s="2" t="s">
        <v>1</v>
      </c>
      <c r="D4" s="3" t="s">
        <v>2</v>
      </c>
      <c r="E4" s="2" t="s">
        <v>3</v>
      </c>
      <c r="F4" s="2" t="s">
        <v>4</v>
      </c>
      <c r="G4" s="4"/>
    </row>
    <row r="5" spans="2:7" x14ac:dyDescent="0.35">
      <c r="B5" s="5">
        <v>300</v>
      </c>
      <c r="C5" s="6" t="s">
        <v>5</v>
      </c>
      <c r="D5" s="7"/>
      <c r="G5" s="8"/>
    </row>
    <row r="6" spans="2:7" x14ac:dyDescent="0.35">
      <c r="B6" s="5"/>
      <c r="C6" t="s">
        <v>6</v>
      </c>
      <c r="D6" s="9">
        <f>D7</f>
        <v>1428</v>
      </c>
      <c r="E6" s="10">
        <f>'[1]2023 PF Revenue '!Z7776</f>
        <v>846</v>
      </c>
      <c r="F6" s="10">
        <f>'[1]Staff Priceout Proposed'!Z3</f>
        <v>846</v>
      </c>
      <c r="G6" s="8" t="s">
        <v>7</v>
      </c>
    </row>
    <row r="7" spans="2:7" x14ac:dyDescent="0.35">
      <c r="B7" s="5"/>
      <c r="C7" t="s">
        <v>8</v>
      </c>
      <c r="D7" s="11">
        <v>1428</v>
      </c>
      <c r="E7" s="10">
        <f>'[1]2023 PF Revenue '!Y7778</f>
        <v>1605</v>
      </c>
      <c r="F7" s="10">
        <f>'[1]Staff Priceout Proposed'!Y5</f>
        <v>1629</v>
      </c>
      <c r="G7" s="8" t="s">
        <v>7</v>
      </c>
    </row>
    <row r="8" spans="2:7" x14ac:dyDescent="0.35">
      <c r="B8" s="5"/>
      <c r="C8" t="s">
        <v>9</v>
      </c>
      <c r="D8" s="12">
        <v>6.6400000000000001E-2</v>
      </c>
      <c r="E8" s="13">
        <f>'[1]2023 PF Revenue '!Y7779</f>
        <v>7.4399999999999994E-2</v>
      </c>
      <c r="F8" s="13">
        <f>'[1]Staff Priceout Proposed'!Y6</f>
        <v>7.5800000000000006E-2</v>
      </c>
      <c r="G8" s="8" t="s">
        <v>10</v>
      </c>
    </row>
    <row r="9" spans="2:7" x14ac:dyDescent="0.35">
      <c r="B9" s="5"/>
      <c r="C9" t="s">
        <v>11</v>
      </c>
      <c r="D9" s="12">
        <v>6.1400000000000003E-2</v>
      </c>
      <c r="E9" s="13">
        <f>'[1]2023 PF Revenue '!Y7780</f>
        <v>6.9000000000000006E-2</v>
      </c>
      <c r="F9" s="13">
        <f>'[1]Staff Priceout Proposed'!Y7</f>
        <v>7.0000000000000007E-2</v>
      </c>
      <c r="G9" s="8" t="s">
        <v>10</v>
      </c>
    </row>
    <row r="10" spans="2:7" x14ac:dyDescent="0.35">
      <c r="B10" s="5"/>
      <c r="C10" t="s">
        <v>12</v>
      </c>
      <c r="D10" s="12">
        <v>5.6399999999999999E-2</v>
      </c>
      <c r="E10" s="13">
        <f>'[1]2023 PF Revenue '!Y7781</f>
        <v>6.3399999999999998E-2</v>
      </c>
      <c r="F10" s="13">
        <f>'[1]Staff Priceout Proposed'!Y8</f>
        <v>6.4299999999999996E-2</v>
      </c>
      <c r="G10" s="8" t="s">
        <v>10</v>
      </c>
    </row>
    <row r="11" spans="2:7" x14ac:dyDescent="0.35">
      <c r="B11" s="5"/>
      <c r="C11" t="s">
        <v>13</v>
      </c>
      <c r="D11" s="11">
        <f>D12</f>
        <v>247.75</v>
      </c>
      <c r="E11" s="10">
        <f>'[1]2023 PF Revenue '!V7776</f>
        <v>146.69999999999999</v>
      </c>
      <c r="F11" s="10">
        <f>'[1]Staff Priceout Proposed'!V3</f>
        <v>146.69999999999999</v>
      </c>
      <c r="G11" s="8" t="s">
        <v>14</v>
      </c>
    </row>
    <row r="12" spans="2:7" x14ac:dyDescent="0.35">
      <c r="B12" s="5"/>
      <c r="C12" t="s">
        <v>15</v>
      </c>
      <c r="D12" s="11">
        <v>247.75</v>
      </c>
      <c r="E12" s="10">
        <f>'[1]2023 PF Revenue '!U7776</f>
        <v>270.05</v>
      </c>
      <c r="F12" s="10">
        <f>'[1]Staff Priceout Proposed'!U3</f>
        <v>282.65000000000003</v>
      </c>
      <c r="G12" s="8" t="s">
        <v>14</v>
      </c>
    </row>
    <row r="13" spans="2:7" x14ac:dyDescent="0.35">
      <c r="B13" s="14"/>
      <c r="C13" s="15"/>
      <c r="D13" s="16"/>
      <c r="E13" s="17"/>
      <c r="F13" s="15"/>
      <c r="G13" s="18"/>
    </row>
    <row r="14" spans="2:7" x14ac:dyDescent="0.35">
      <c r="B14" s="5">
        <v>310</v>
      </c>
      <c r="C14" s="6" t="s">
        <v>16</v>
      </c>
      <c r="D14" s="7"/>
      <c r="E14" s="10"/>
      <c r="G14" s="8"/>
    </row>
    <row r="15" spans="2:7" x14ac:dyDescent="0.35">
      <c r="B15" s="5"/>
      <c r="C15" t="s">
        <v>6</v>
      </c>
      <c r="D15" s="11">
        <v>0</v>
      </c>
      <c r="E15" s="10">
        <f>'[1]2023 PF Revenue '!X7776</f>
        <v>726</v>
      </c>
      <c r="F15" s="10">
        <f>'[1]Staff Priceout Proposed'!X3</f>
        <v>726</v>
      </c>
      <c r="G15" s="8"/>
    </row>
    <row r="16" spans="2:7" x14ac:dyDescent="0.35">
      <c r="B16" s="5"/>
      <c r="C16" t="s">
        <v>17</v>
      </c>
      <c r="D16" s="11">
        <v>1223.3</v>
      </c>
      <c r="E16" s="10">
        <f>'[1]2023 PF Revenue '!W7777</f>
        <v>2446.6</v>
      </c>
      <c r="F16" s="10">
        <f>'[1]Staff Priceout Proposed'!W4</f>
        <v>1396</v>
      </c>
      <c r="G16" s="8" t="s">
        <v>7</v>
      </c>
    </row>
    <row r="17" spans="2:7" x14ac:dyDescent="0.35">
      <c r="B17" s="5"/>
      <c r="C17" t="s">
        <v>18</v>
      </c>
      <c r="D17" s="11">
        <v>1428</v>
      </c>
      <c r="E17" s="10">
        <f>'[1]2023 PF Revenue '!W7778</f>
        <v>2856</v>
      </c>
      <c r="F17" s="10">
        <f>'[1]Staff Priceout Proposed'!W5</f>
        <v>1629</v>
      </c>
      <c r="G17" s="8" t="s">
        <v>7</v>
      </c>
    </row>
    <row r="18" spans="2:7" x14ac:dyDescent="0.35">
      <c r="B18" s="5"/>
      <c r="C18" t="s">
        <v>19</v>
      </c>
      <c r="D18" s="11">
        <v>247.75</v>
      </c>
      <c r="E18" s="10">
        <f>'[1]2023 PF Revenue '!U7776</f>
        <v>270.05</v>
      </c>
      <c r="F18" s="10">
        <f>'[1]Staff Priceout Proposed'!U3</f>
        <v>282.65000000000003</v>
      </c>
      <c r="G18" s="8" t="s">
        <v>14</v>
      </c>
    </row>
    <row r="19" spans="2:7" x14ac:dyDescent="0.35">
      <c r="B19" s="14"/>
      <c r="C19" s="15"/>
      <c r="D19" s="16"/>
      <c r="E19" s="15"/>
      <c r="F19" s="15"/>
      <c r="G19" s="18"/>
    </row>
    <row r="20" spans="2:7" x14ac:dyDescent="0.35">
      <c r="B20" s="5">
        <v>320</v>
      </c>
      <c r="C20" s="6" t="s">
        <v>20</v>
      </c>
      <c r="D20" s="19" t="s">
        <v>21</v>
      </c>
      <c r="E20" s="20" t="s">
        <v>21</v>
      </c>
      <c r="F20" s="20" t="s">
        <v>21</v>
      </c>
      <c r="G20" s="8" t="s">
        <v>22</v>
      </c>
    </row>
    <row r="21" spans="2:7" x14ac:dyDescent="0.35">
      <c r="B21" s="14"/>
      <c r="C21" s="15"/>
      <c r="D21" s="16"/>
      <c r="E21" s="15"/>
      <c r="F21" s="15"/>
      <c r="G21" s="18"/>
    </row>
    <row r="22" spans="2:7" x14ac:dyDescent="0.35">
      <c r="B22" s="5">
        <v>330</v>
      </c>
      <c r="C22" s="6" t="s">
        <v>23</v>
      </c>
      <c r="D22" s="11">
        <v>348</v>
      </c>
      <c r="E22" s="10">
        <f>'[1]2023 PF Revenue '!AA7776</f>
        <v>348</v>
      </c>
      <c r="F22" s="10">
        <f>'[1]Staff Priceout Proposed'!AA3</f>
        <v>348</v>
      </c>
      <c r="G22" s="8" t="s">
        <v>24</v>
      </c>
    </row>
    <row r="23" spans="2:7" x14ac:dyDescent="0.35">
      <c r="B23" s="14"/>
      <c r="C23" s="15"/>
      <c r="D23" s="16"/>
      <c r="E23" s="17"/>
      <c r="F23" s="15"/>
      <c r="G23" s="18"/>
    </row>
    <row r="24" spans="2:7" x14ac:dyDescent="0.35">
      <c r="B24" s="5">
        <v>340</v>
      </c>
      <c r="C24" s="6" t="s">
        <v>25</v>
      </c>
      <c r="D24" s="11">
        <v>168.2</v>
      </c>
      <c r="E24" s="10">
        <f>'[1]2023 PF Revenue '!AF7776</f>
        <v>195.36</v>
      </c>
      <c r="F24" s="10">
        <f>'[1]Staff Priceout Proposed'!AF3</f>
        <v>192</v>
      </c>
      <c r="G24" s="8" t="s">
        <v>26</v>
      </c>
    </row>
    <row r="25" spans="2:7" x14ac:dyDescent="0.35">
      <c r="B25" s="14"/>
      <c r="C25" s="15"/>
      <c r="D25" s="16"/>
      <c r="E25" s="17"/>
      <c r="F25" s="17"/>
      <c r="G25" s="18"/>
    </row>
    <row r="26" spans="2:7" x14ac:dyDescent="0.35">
      <c r="B26" s="5">
        <v>350</v>
      </c>
      <c r="C26" s="6" t="s">
        <v>27</v>
      </c>
      <c r="D26" s="11">
        <v>1428</v>
      </c>
      <c r="E26" s="10">
        <f>'[1]2023 PF Revenue '!AE7776</f>
        <v>1785</v>
      </c>
      <c r="F26" s="10">
        <f>'[1]Staff Priceout Proposed'!AE3</f>
        <v>1629</v>
      </c>
      <c r="G26" s="8" t="s">
        <v>28</v>
      </c>
    </row>
    <row r="27" spans="2:7" x14ac:dyDescent="0.35">
      <c r="B27" s="14"/>
      <c r="C27" s="15"/>
      <c r="D27" s="16"/>
      <c r="E27" s="17"/>
      <c r="F27" s="17"/>
      <c r="G27" s="18"/>
    </row>
    <row r="28" spans="2:7" x14ac:dyDescent="0.35">
      <c r="B28" s="5">
        <v>360</v>
      </c>
      <c r="C28" s="6" t="s">
        <v>29</v>
      </c>
      <c r="D28" s="7"/>
      <c r="E28" s="10"/>
      <c r="F28" s="10"/>
      <c r="G28" s="8"/>
    </row>
    <row r="29" spans="2:7" x14ac:dyDescent="0.35">
      <c r="B29" s="5"/>
      <c r="C29" t="s">
        <v>30</v>
      </c>
      <c r="D29" s="11">
        <v>247.75</v>
      </c>
      <c r="E29" s="10">
        <f>'[1]2023 PF Revenue '!$AD$7776</f>
        <v>270.05</v>
      </c>
      <c r="F29" s="10">
        <f>'[1]Staff Priceout Proposed'!AD3</f>
        <v>282.65000000000003</v>
      </c>
      <c r="G29" s="8" t="s">
        <v>14</v>
      </c>
    </row>
    <row r="30" spans="2:7" x14ac:dyDescent="0.35">
      <c r="B30" s="5"/>
      <c r="C30" t="s">
        <v>31</v>
      </c>
      <c r="D30" s="11">
        <v>247.75</v>
      </c>
      <c r="E30" s="10">
        <f>'[1]2023 PF Revenue '!$AD$7776</f>
        <v>270.05</v>
      </c>
      <c r="F30" s="10">
        <f>'[1]Staff Priceout Proposed'!AD3</f>
        <v>282.65000000000003</v>
      </c>
      <c r="G30" s="8" t="s">
        <v>14</v>
      </c>
    </row>
    <row r="31" spans="2:7" x14ac:dyDescent="0.35">
      <c r="B31" s="5"/>
      <c r="C31" t="s">
        <v>32</v>
      </c>
      <c r="D31" s="11">
        <v>247.75</v>
      </c>
      <c r="E31" s="10">
        <f>'[1]2023 PF Revenue '!$AD$7776</f>
        <v>270.05</v>
      </c>
      <c r="F31" s="10">
        <f>'[1]Staff Priceout Proposed'!AD3</f>
        <v>282.65000000000003</v>
      </c>
      <c r="G31" s="8" t="s">
        <v>14</v>
      </c>
    </row>
    <row r="32" spans="2:7" x14ac:dyDescent="0.35">
      <c r="B32" s="5"/>
      <c r="C32" t="s">
        <v>33</v>
      </c>
      <c r="D32" s="11">
        <v>247.75</v>
      </c>
      <c r="E32" s="10">
        <f>'[1]2023 PF Revenue '!$AD$7776</f>
        <v>270.05</v>
      </c>
      <c r="F32" s="10">
        <f>'[1]Staff Priceout Proposed'!AD3</f>
        <v>282.65000000000003</v>
      </c>
      <c r="G32" s="8" t="s">
        <v>14</v>
      </c>
    </row>
    <row r="33" spans="2:7" x14ac:dyDescent="0.35">
      <c r="B33" s="14"/>
      <c r="C33" s="15"/>
      <c r="D33" s="21"/>
      <c r="E33" s="17"/>
      <c r="F33" s="17"/>
      <c r="G33" s="18"/>
    </row>
    <row r="34" spans="2:7" x14ac:dyDescent="0.35">
      <c r="B34" s="5">
        <v>370</v>
      </c>
      <c r="C34" s="6" t="s">
        <v>34</v>
      </c>
      <c r="D34" s="11"/>
      <c r="E34" s="10"/>
      <c r="F34" s="10"/>
      <c r="G34" s="8"/>
    </row>
    <row r="35" spans="2:7" x14ac:dyDescent="0.35">
      <c r="B35" s="22"/>
      <c r="C35" t="s">
        <v>35</v>
      </c>
      <c r="D35" s="11">
        <v>1000</v>
      </c>
      <c r="E35" s="10">
        <f>'[1]2023 PF Revenue '!AC7776</f>
        <v>1000</v>
      </c>
      <c r="F35" s="10">
        <f>'[1]Staff Priceout Proposed'!AC3</f>
        <v>1000</v>
      </c>
      <c r="G35" s="8" t="s">
        <v>36</v>
      </c>
    </row>
    <row r="36" spans="2:7" x14ac:dyDescent="0.35">
      <c r="B36" s="22"/>
      <c r="C36" t="s">
        <v>37</v>
      </c>
      <c r="D36" s="11">
        <v>247.75</v>
      </c>
      <c r="E36" s="10">
        <f>'[1]2023 PF Revenue '!U7776</f>
        <v>270.05</v>
      </c>
      <c r="F36" s="10">
        <f>'[1]Staff Priceout Proposed'!U3</f>
        <v>282.65000000000003</v>
      </c>
      <c r="G36" s="8" t="s">
        <v>14</v>
      </c>
    </row>
    <row r="37" spans="2:7" x14ac:dyDescent="0.35">
      <c r="B37" s="23"/>
      <c r="C37" s="15"/>
      <c r="D37" s="16"/>
      <c r="E37" s="17"/>
      <c r="F37" s="17"/>
      <c r="G37" s="18"/>
    </row>
    <row r="38" spans="2:7" x14ac:dyDescent="0.35">
      <c r="B38" s="5">
        <v>380</v>
      </c>
      <c r="C38" s="6" t="s">
        <v>38</v>
      </c>
      <c r="D38" s="7"/>
      <c r="E38" s="10"/>
      <c r="F38" s="10"/>
      <c r="G38" s="8"/>
    </row>
    <row r="39" spans="2:7" x14ac:dyDescent="0.35">
      <c r="B39" s="5"/>
      <c r="C39" t="s">
        <v>39</v>
      </c>
      <c r="D39" s="11">
        <v>19</v>
      </c>
      <c r="E39" s="10">
        <f>'[1]2023 PF Revenue '!AH7776</f>
        <v>19</v>
      </c>
      <c r="F39" s="10">
        <f>'[1]Staff Priceout Proposed'!AH3</f>
        <v>19</v>
      </c>
      <c r="G39" s="8" t="s">
        <v>40</v>
      </c>
    </row>
    <row r="40" spans="2:7" x14ac:dyDescent="0.35">
      <c r="B40" s="5"/>
      <c r="C40" t="s">
        <v>41</v>
      </c>
      <c r="D40" s="11">
        <v>16</v>
      </c>
      <c r="E40" s="10">
        <f>'[1]2023 PF Revenue '!AI7776</f>
        <v>16</v>
      </c>
      <c r="F40" s="10">
        <f>'[1]Staff Priceout Proposed'!AI3</f>
        <v>16</v>
      </c>
      <c r="G40" s="8" t="s">
        <v>42</v>
      </c>
    </row>
    <row r="41" spans="2:7" x14ac:dyDescent="0.35">
      <c r="B41" s="14"/>
      <c r="C41" s="15"/>
      <c r="D41" s="16"/>
      <c r="E41" s="15"/>
      <c r="F41" s="15"/>
      <c r="G41" s="18"/>
    </row>
    <row r="42" spans="2:7" x14ac:dyDescent="0.35">
      <c r="B42" s="5"/>
      <c r="C42" s="6" t="s">
        <v>43</v>
      </c>
      <c r="D42" s="7"/>
      <c r="G42" s="8"/>
    </row>
    <row r="43" spans="2:7" x14ac:dyDescent="0.35">
      <c r="B43" s="5">
        <v>390</v>
      </c>
      <c r="C43" t="s">
        <v>44</v>
      </c>
      <c r="D43" s="24">
        <v>1.4999999999999999E-2</v>
      </c>
      <c r="E43" s="25">
        <v>1.4999999999999999E-2</v>
      </c>
      <c r="F43" s="25">
        <v>1.4999999999999999E-2</v>
      </c>
      <c r="G43" s="8" t="s">
        <v>45</v>
      </c>
    </row>
    <row r="44" spans="2:7" x14ac:dyDescent="0.35">
      <c r="B44" s="22"/>
      <c r="D44" s="7"/>
      <c r="G44" s="8"/>
    </row>
    <row r="45" spans="2:7" x14ac:dyDescent="0.35">
      <c r="B45" s="22"/>
      <c r="C45" t="s">
        <v>46</v>
      </c>
      <c r="D45" s="11">
        <v>0</v>
      </c>
      <c r="E45" s="13">
        <f>'[1]2023 PF Revenue '!AG7776</f>
        <v>2.0500000000000001E-2</v>
      </c>
      <c r="F45" s="10">
        <v>0</v>
      </c>
      <c r="G45" s="8" t="s">
        <v>47</v>
      </c>
    </row>
    <row r="46" spans="2:7" x14ac:dyDescent="0.35">
      <c r="B46" s="23"/>
      <c r="C46" s="15"/>
      <c r="D46" s="16"/>
      <c r="E46" s="15"/>
      <c r="F46" s="15"/>
      <c r="G46" s="18"/>
    </row>
    <row r="47" spans="2:7" ht="15" thickBot="1" x14ac:dyDescent="0.4">
      <c r="B47" s="26"/>
      <c r="C47" s="27"/>
      <c r="D47" s="28"/>
      <c r="E47" s="27"/>
      <c r="F47" s="27"/>
      <c r="G47" s="29"/>
    </row>
  </sheetData>
  <pageMargins left="0.25" right="0.25" top="0.75" bottom="0.75" header="0.3" footer="0.3"/>
  <pageSetup scale="7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F36201-12D6-4613-95C7-750483229614}"/>
</file>

<file path=customXml/itemProps2.xml><?xml version="1.0" encoding="utf-8"?>
<ds:datastoreItem xmlns:ds="http://schemas.openxmlformats.org/officeDocument/2006/customXml" ds:itemID="{1D8C2903-ABC2-4AF1-B944-9A8739637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98945-71A3-4AB9-B657-FFC572BFE925}">
  <ds:schemaRefs>
    <ds:schemaRef ds:uri="http://www.w3.org/XML/1998/namespace"/>
    <ds:schemaRef ds:uri="http://schemas.microsoft.com/office/2006/documentManagement/types"/>
    <ds:schemaRef ds:uri="634af474-dcbd-4dd3-83cd-822a0b85e6ee"/>
    <ds:schemaRef ds:uri="http://schemas.microsoft.com/sharepoint/v3"/>
    <ds:schemaRef ds:uri="http://schemas.microsoft.com/office/2006/metadata/properties"/>
    <ds:schemaRef ds:uri="80cdad01-4c44-45de-9ae6-83b3d51dc17a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DAA91FC-2444-426F-85F8-868CF750FD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Rate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Mike (UTC)</dc:creator>
  <cp:lastModifiedBy>DeMarco, Betsy (UTC)</cp:lastModifiedBy>
  <cp:lastPrinted>2023-04-20T15:08:21Z</cp:lastPrinted>
  <dcterms:created xsi:type="dcterms:W3CDTF">2023-04-19T15:56:04Z</dcterms:created>
  <dcterms:modified xsi:type="dcterms:W3CDTF">2023-04-20T15:08:21Z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</Properties>
</file>