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vision\Accounting\WUTC\2019\Audit Requests\"/>
    </mc:Choice>
  </mc:AlternateContent>
  <xr:revisionPtr revIDLastSave="0" documentId="13_ncr:1_{6A9E4A6B-3F67-4951-B0AB-9E6093ECB22F}" xr6:coauthVersionLast="36" xr6:coauthVersionMax="36" xr10:uidLastSave="{00000000-0000-0000-0000-000000000000}"/>
  <bookViews>
    <workbookView xWindow="0" yWindow="0" windowWidth="28800" windowHeight="10965" xr2:uid="{106B3C00-F01D-4729-BCC6-AA9BE621EC38}"/>
  </bookViews>
  <sheets>
    <sheet name="Allocation" sheetId="3" r:id="rId1"/>
    <sheet name="Comm Counts" sheetId="6" r:id="rId2"/>
    <sheet name="RES Counts" sheetId="4" r:id="rId3"/>
    <sheet name="MF Counts" sheetId="5" r:id="rId4"/>
    <sheet name="Customer Counts by Service" sheetId="2" r:id="rId5"/>
    <sheet name="176 Tons" sheetId="1" r:id="rId6"/>
  </sheets>
  <externalReferences>
    <externalReference r:id="rId7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9" i="6" l="1"/>
  <c r="I219" i="6"/>
  <c r="H219" i="6"/>
  <c r="G219" i="6"/>
  <c r="F219" i="6"/>
  <c r="E219" i="6"/>
  <c r="D219" i="6"/>
  <c r="C219" i="6"/>
  <c r="J222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Y127" i="6" s="1"/>
  <c r="X126" i="6"/>
  <c r="W126" i="6"/>
  <c r="V126" i="6"/>
  <c r="U126" i="6"/>
  <c r="T126" i="6"/>
  <c r="S126" i="6"/>
  <c r="R126" i="6"/>
  <c r="Q126" i="6"/>
  <c r="P126" i="6"/>
  <c r="O126" i="6"/>
  <c r="N126" i="6"/>
  <c r="M126" i="6"/>
  <c r="Y126" i="6" s="1"/>
  <c r="D95" i="3" s="1"/>
  <c r="X125" i="6"/>
  <c r="W125" i="6"/>
  <c r="V125" i="6"/>
  <c r="U125" i="6"/>
  <c r="T125" i="6"/>
  <c r="S125" i="6"/>
  <c r="R125" i="6"/>
  <c r="Q125" i="6"/>
  <c r="P125" i="6"/>
  <c r="O125" i="6"/>
  <c r="N125" i="6"/>
  <c r="M125" i="6"/>
  <c r="Y125" i="6" s="1"/>
  <c r="X124" i="6"/>
  <c r="W124" i="6"/>
  <c r="V124" i="6"/>
  <c r="U124" i="6"/>
  <c r="T124" i="6"/>
  <c r="S124" i="6"/>
  <c r="R124" i="6"/>
  <c r="Q124" i="6"/>
  <c r="Y124" i="6" s="1"/>
  <c r="P124" i="6"/>
  <c r="O124" i="6"/>
  <c r="N124" i="6"/>
  <c r="M124" i="6"/>
  <c r="X123" i="6"/>
  <c r="W123" i="6"/>
  <c r="V123" i="6"/>
  <c r="U123" i="6"/>
  <c r="T123" i="6"/>
  <c r="S123" i="6"/>
  <c r="R123" i="6"/>
  <c r="Q123" i="6"/>
  <c r="Y123" i="6" s="1"/>
  <c r="P123" i="6"/>
  <c r="O123" i="6"/>
  <c r="N123" i="6"/>
  <c r="M123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Y122" i="6" s="1"/>
  <c r="X121" i="6"/>
  <c r="W121" i="6"/>
  <c r="V121" i="6"/>
  <c r="U121" i="6"/>
  <c r="T121" i="6"/>
  <c r="S121" i="6"/>
  <c r="R121" i="6"/>
  <c r="Q121" i="6"/>
  <c r="P121" i="6"/>
  <c r="O121" i="6"/>
  <c r="N121" i="6"/>
  <c r="M121" i="6"/>
  <c r="Y121" i="6" s="1"/>
  <c r="D94" i="3"/>
  <c r="D93" i="3"/>
  <c r="D92" i="3"/>
  <c r="D91" i="3"/>
  <c r="D90" i="3"/>
  <c r="D85" i="3"/>
  <c r="D83" i="3"/>
  <c r="D82" i="3"/>
  <c r="D81" i="3"/>
  <c r="D80" i="3"/>
  <c r="D79" i="3"/>
  <c r="D73" i="3"/>
  <c r="D72" i="3"/>
  <c r="D71" i="3"/>
  <c r="D70" i="3"/>
  <c r="D69" i="3"/>
  <c r="D68" i="3"/>
  <c r="D75" i="3" s="1"/>
  <c r="G217" i="6"/>
  <c r="X109" i="6" s="1"/>
  <c r="I216" i="6"/>
  <c r="H216" i="6"/>
  <c r="G216" i="6"/>
  <c r="X108" i="6" s="1"/>
  <c r="F216" i="6"/>
  <c r="F217" i="6" s="1"/>
  <c r="X91" i="6" s="1"/>
  <c r="E216" i="6"/>
  <c r="D216" i="6"/>
  <c r="C216" i="6"/>
  <c r="J215" i="6"/>
  <c r="J214" i="6"/>
  <c r="J213" i="6"/>
  <c r="J212" i="6"/>
  <c r="I210" i="6"/>
  <c r="H210" i="6"/>
  <c r="G210" i="6"/>
  <c r="F210" i="6"/>
  <c r="E210" i="6"/>
  <c r="D210" i="6"/>
  <c r="C210" i="6"/>
  <c r="J209" i="6"/>
  <c r="X137" i="6" s="1"/>
  <c r="J208" i="6"/>
  <c r="I206" i="6"/>
  <c r="I217" i="6" s="1"/>
  <c r="H206" i="6"/>
  <c r="H217" i="6" s="1"/>
  <c r="G206" i="6"/>
  <c r="F206" i="6"/>
  <c r="E206" i="6"/>
  <c r="D206" i="6"/>
  <c r="D217" i="6" s="1"/>
  <c r="C206" i="6"/>
  <c r="C217" i="6" s="1"/>
  <c r="X37" i="6" s="1"/>
  <c r="J205" i="6"/>
  <c r="J204" i="6"/>
  <c r="J203" i="6"/>
  <c r="J202" i="6"/>
  <c r="J206" i="6" s="1"/>
  <c r="I199" i="6"/>
  <c r="I198" i="6"/>
  <c r="H198" i="6"/>
  <c r="G198" i="6"/>
  <c r="F198" i="6"/>
  <c r="E198" i="6"/>
  <c r="D198" i="6"/>
  <c r="C198" i="6"/>
  <c r="J197" i="6"/>
  <c r="J196" i="6"/>
  <c r="W142" i="6" s="1"/>
  <c r="J195" i="6"/>
  <c r="W141" i="6" s="1"/>
  <c r="J194" i="6"/>
  <c r="J198" i="6" s="1"/>
  <c r="W144" i="6" s="1"/>
  <c r="I192" i="6"/>
  <c r="H192" i="6"/>
  <c r="G192" i="6"/>
  <c r="F192" i="6"/>
  <c r="E192" i="6"/>
  <c r="W66" i="6" s="1"/>
  <c r="D192" i="6"/>
  <c r="C192" i="6"/>
  <c r="J191" i="6"/>
  <c r="J190" i="6"/>
  <c r="J192" i="6" s="1"/>
  <c r="W138" i="6" s="1"/>
  <c r="I188" i="6"/>
  <c r="H188" i="6"/>
  <c r="G188" i="6"/>
  <c r="G199" i="6" s="1"/>
  <c r="W109" i="6" s="1"/>
  <c r="F188" i="6"/>
  <c r="W80" i="6" s="1"/>
  <c r="E188" i="6"/>
  <c r="E199" i="6" s="1"/>
  <c r="W73" i="6" s="1"/>
  <c r="D188" i="6"/>
  <c r="D199" i="6" s="1"/>
  <c r="C188" i="6"/>
  <c r="C199" i="6" s="1"/>
  <c r="W37" i="6" s="1"/>
  <c r="J187" i="6"/>
  <c r="J186" i="6"/>
  <c r="J185" i="6"/>
  <c r="J184" i="6"/>
  <c r="I180" i="6"/>
  <c r="H180" i="6"/>
  <c r="G180" i="6"/>
  <c r="F180" i="6"/>
  <c r="E180" i="6"/>
  <c r="D180" i="6"/>
  <c r="C180" i="6"/>
  <c r="C181" i="6" s="1"/>
  <c r="V37" i="6" s="1"/>
  <c r="J179" i="6"/>
  <c r="V143" i="6" s="1"/>
  <c r="J178" i="6"/>
  <c r="J177" i="6"/>
  <c r="J176" i="6"/>
  <c r="I174" i="6"/>
  <c r="H174" i="6"/>
  <c r="G174" i="6"/>
  <c r="V102" i="6" s="1"/>
  <c r="F174" i="6"/>
  <c r="V84" i="6" s="1"/>
  <c r="E174" i="6"/>
  <c r="D174" i="6"/>
  <c r="C174" i="6"/>
  <c r="J173" i="6"/>
  <c r="J172" i="6"/>
  <c r="J174" i="6" s="1"/>
  <c r="V138" i="6" s="1"/>
  <c r="I170" i="6"/>
  <c r="I181" i="6" s="1"/>
  <c r="H170" i="6"/>
  <c r="H181" i="6" s="1"/>
  <c r="G170" i="6"/>
  <c r="G181" i="6" s="1"/>
  <c r="V109" i="6" s="1"/>
  <c r="F170" i="6"/>
  <c r="F181" i="6" s="1"/>
  <c r="V91" i="6" s="1"/>
  <c r="E170" i="6"/>
  <c r="E181" i="6" s="1"/>
  <c r="D170" i="6"/>
  <c r="D181" i="6" s="1"/>
  <c r="V55" i="6" s="1"/>
  <c r="C170" i="6"/>
  <c r="J169" i="6"/>
  <c r="J168" i="6"/>
  <c r="J167" i="6"/>
  <c r="V131" i="6" s="1"/>
  <c r="J166" i="6"/>
  <c r="J170" i="6" s="1"/>
  <c r="I162" i="6"/>
  <c r="H162" i="6"/>
  <c r="G162" i="6"/>
  <c r="F162" i="6"/>
  <c r="E162" i="6"/>
  <c r="U72" i="6" s="1"/>
  <c r="D162" i="6"/>
  <c r="D163" i="6" s="1"/>
  <c r="U55" i="6" s="1"/>
  <c r="C162" i="6"/>
  <c r="J161" i="6"/>
  <c r="J160" i="6"/>
  <c r="J159" i="6"/>
  <c r="J158" i="6"/>
  <c r="J162" i="6" s="1"/>
  <c r="U144" i="6" s="1"/>
  <c r="I156" i="6"/>
  <c r="H156" i="6"/>
  <c r="U120" i="6" s="1"/>
  <c r="G156" i="6"/>
  <c r="F156" i="6"/>
  <c r="E156" i="6"/>
  <c r="D156" i="6"/>
  <c r="C156" i="6"/>
  <c r="J155" i="6"/>
  <c r="J154" i="6"/>
  <c r="I152" i="6"/>
  <c r="I163" i="6" s="1"/>
  <c r="H152" i="6"/>
  <c r="H163" i="6" s="1"/>
  <c r="G152" i="6"/>
  <c r="G163" i="6" s="1"/>
  <c r="U109" i="6" s="1"/>
  <c r="F152" i="6"/>
  <c r="F163" i="6" s="1"/>
  <c r="U91" i="6" s="1"/>
  <c r="E152" i="6"/>
  <c r="D152" i="6"/>
  <c r="C152" i="6"/>
  <c r="J151" i="6"/>
  <c r="U133" i="6" s="1"/>
  <c r="J150" i="6"/>
  <c r="J149" i="6"/>
  <c r="J148" i="6"/>
  <c r="D145" i="6"/>
  <c r="T55" i="6" s="1"/>
  <c r="I144" i="6"/>
  <c r="H144" i="6"/>
  <c r="G144" i="6"/>
  <c r="F144" i="6"/>
  <c r="E144" i="6"/>
  <c r="D144" i="6"/>
  <c r="C144" i="6"/>
  <c r="X143" i="6"/>
  <c r="W143" i="6"/>
  <c r="U143" i="6"/>
  <c r="P143" i="6"/>
  <c r="O143" i="6"/>
  <c r="J143" i="6"/>
  <c r="T143" i="6" s="1"/>
  <c r="X142" i="6"/>
  <c r="V142" i="6"/>
  <c r="U142" i="6"/>
  <c r="N142" i="6"/>
  <c r="J142" i="6"/>
  <c r="T142" i="6" s="1"/>
  <c r="X141" i="6"/>
  <c r="V141" i="6"/>
  <c r="U141" i="6"/>
  <c r="S141" i="6"/>
  <c r="J141" i="6"/>
  <c r="T141" i="6" s="1"/>
  <c r="W140" i="6"/>
  <c r="V140" i="6"/>
  <c r="U140" i="6"/>
  <c r="R140" i="6"/>
  <c r="Q140" i="6"/>
  <c r="J140" i="6"/>
  <c r="T140" i="6" s="1"/>
  <c r="X139" i="6"/>
  <c r="W139" i="6"/>
  <c r="V139" i="6"/>
  <c r="U139" i="6"/>
  <c r="T139" i="6"/>
  <c r="S139" i="6"/>
  <c r="R139" i="6"/>
  <c r="Q139" i="6"/>
  <c r="P139" i="6"/>
  <c r="O139" i="6"/>
  <c r="N139" i="6"/>
  <c r="M139" i="6"/>
  <c r="Y139" i="6" s="1"/>
  <c r="J138" i="6"/>
  <c r="T138" i="6" s="1"/>
  <c r="I138" i="6"/>
  <c r="H138" i="6"/>
  <c r="G138" i="6"/>
  <c r="F138" i="6"/>
  <c r="E138" i="6"/>
  <c r="D138" i="6"/>
  <c r="C138" i="6"/>
  <c r="W137" i="6"/>
  <c r="V137" i="6"/>
  <c r="U137" i="6"/>
  <c r="R137" i="6"/>
  <c r="Q137" i="6"/>
  <c r="J137" i="6"/>
  <c r="T137" i="6" s="1"/>
  <c r="X136" i="6"/>
  <c r="W136" i="6"/>
  <c r="V136" i="6"/>
  <c r="P136" i="6"/>
  <c r="O136" i="6"/>
  <c r="J136" i="6"/>
  <c r="T136" i="6" s="1"/>
  <c r="X135" i="6"/>
  <c r="W135" i="6"/>
  <c r="V135" i="6"/>
  <c r="U135" i="6"/>
  <c r="T135" i="6"/>
  <c r="S135" i="6"/>
  <c r="R135" i="6"/>
  <c r="Q135" i="6"/>
  <c r="P135" i="6"/>
  <c r="O135" i="6"/>
  <c r="N135" i="6"/>
  <c r="M135" i="6"/>
  <c r="Y135" i="6" s="1"/>
  <c r="I134" i="6"/>
  <c r="I145" i="6" s="1"/>
  <c r="H134" i="6"/>
  <c r="H145" i="6" s="1"/>
  <c r="G134" i="6"/>
  <c r="G145" i="6" s="1"/>
  <c r="T109" i="6" s="1"/>
  <c r="F134" i="6"/>
  <c r="F145" i="6" s="1"/>
  <c r="E134" i="6"/>
  <c r="E145" i="6" s="1"/>
  <c r="T73" i="6" s="1"/>
  <c r="D134" i="6"/>
  <c r="C134" i="6"/>
  <c r="X133" i="6"/>
  <c r="W133" i="6"/>
  <c r="V133" i="6"/>
  <c r="P133" i="6"/>
  <c r="J133" i="6"/>
  <c r="T133" i="6" s="1"/>
  <c r="X132" i="6"/>
  <c r="W132" i="6"/>
  <c r="V132" i="6"/>
  <c r="U132" i="6"/>
  <c r="J132" i="6"/>
  <c r="T132" i="6" s="1"/>
  <c r="X131" i="6"/>
  <c r="W131" i="6"/>
  <c r="U131" i="6"/>
  <c r="T131" i="6"/>
  <c r="S131" i="6"/>
  <c r="J131" i="6"/>
  <c r="X130" i="6"/>
  <c r="V130" i="6"/>
  <c r="U130" i="6"/>
  <c r="R130" i="6"/>
  <c r="Q130" i="6"/>
  <c r="J130" i="6"/>
  <c r="T130" i="6" s="1"/>
  <c r="F127" i="6"/>
  <c r="I126" i="6"/>
  <c r="H126" i="6"/>
  <c r="G126" i="6"/>
  <c r="F126" i="6"/>
  <c r="E126" i="6"/>
  <c r="D126" i="6"/>
  <c r="C126" i="6"/>
  <c r="S36" i="6" s="1"/>
  <c r="J125" i="6"/>
  <c r="S143" i="6" s="1"/>
  <c r="J124" i="6"/>
  <c r="S142" i="6" s="1"/>
  <c r="J123" i="6"/>
  <c r="J122" i="6"/>
  <c r="X120" i="6"/>
  <c r="W120" i="6"/>
  <c r="V120" i="6"/>
  <c r="T120" i="6"/>
  <c r="O120" i="6"/>
  <c r="I120" i="6"/>
  <c r="H120" i="6"/>
  <c r="S120" i="6" s="1"/>
  <c r="G120" i="6"/>
  <c r="F120" i="6"/>
  <c r="E120" i="6"/>
  <c r="D120" i="6"/>
  <c r="S48" i="6" s="1"/>
  <c r="C120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Y119" i="6" s="1"/>
  <c r="J119" i="6"/>
  <c r="S137" i="6" s="1"/>
  <c r="X118" i="6"/>
  <c r="W118" i="6"/>
  <c r="V118" i="6"/>
  <c r="U118" i="6"/>
  <c r="T118" i="6"/>
  <c r="S118" i="6"/>
  <c r="R118" i="6"/>
  <c r="Q118" i="6"/>
  <c r="P118" i="6"/>
  <c r="O118" i="6"/>
  <c r="N118" i="6"/>
  <c r="M118" i="6"/>
  <c r="J118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Y117" i="6" s="1"/>
  <c r="X116" i="6"/>
  <c r="W116" i="6"/>
  <c r="U116" i="6"/>
  <c r="T116" i="6"/>
  <c r="I116" i="6"/>
  <c r="I127" i="6" s="1"/>
  <c r="H116" i="6"/>
  <c r="S116" i="6" s="1"/>
  <c r="G116" i="6"/>
  <c r="G127" i="6" s="1"/>
  <c r="S109" i="6" s="1"/>
  <c r="F116" i="6"/>
  <c r="E116" i="6"/>
  <c r="D116" i="6"/>
  <c r="D127" i="6" s="1"/>
  <c r="S55" i="6" s="1"/>
  <c r="C116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J115" i="6"/>
  <c r="S133" i="6" s="1"/>
  <c r="X114" i="6"/>
  <c r="W114" i="6"/>
  <c r="V114" i="6"/>
  <c r="U114" i="6"/>
  <c r="T114" i="6"/>
  <c r="S114" i="6"/>
  <c r="R114" i="6"/>
  <c r="Q114" i="6"/>
  <c r="P114" i="6"/>
  <c r="O114" i="6"/>
  <c r="N114" i="6"/>
  <c r="M114" i="6"/>
  <c r="Y114" i="6" s="1"/>
  <c r="J114" i="6"/>
  <c r="S132" i="6" s="1"/>
  <c r="X113" i="6"/>
  <c r="W113" i="6"/>
  <c r="V113" i="6"/>
  <c r="U113" i="6"/>
  <c r="T113" i="6"/>
  <c r="S113" i="6"/>
  <c r="R113" i="6"/>
  <c r="Q113" i="6"/>
  <c r="P113" i="6"/>
  <c r="O113" i="6"/>
  <c r="N113" i="6"/>
  <c r="M113" i="6"/>
  <c r="J113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J112" i="6"/>
  <c r="H109" i="6"/>
  <c r="W108" i="6"/>
  <c r="V108" i="6"/>
  <c r="U108" i="6"/>
  <c r="T108" i="6"/>
  <c r="S108" i="6"/>
  <c r="O108" i="6"/>
  <c r="N108" i="6"/>
  <c r="I108" i="6"/>
  <c r="H108" i="6"/>
  <c r="G108" i="6"/>
  <c r="R108" i="6" s="1"/>
  <c r="F108" i="6"/>
  <c r="E108" i="6"/>
  <c r="D108" i="6"/>
  <c r="R54" i="6" s="1"/>
  <c r="C108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J107" i="6"/>
  <c r="R143" i="6" s="1"/>
  <c r="X106" i="6"/>
  <c r="W106" i="6"/>
  <c r="V106" i="6"/>
  <c r="U106" i="6"/>
  <c r="T106" i="6"/>
  <c r="S106" i="6"/>
  <c r="R106" i="6"/>
  <c r="Q106" i="6"/>
  <c r="Y106" i="6" s="1"/>
  <c r="P106" i="6"/>
  <c r="O106" i="6"/>
  <c r="N106" i="6"/>
  <c r="M106" i="6"/>
  <c r="J106" i="6"/>
  <c r="R142" i="6" s="1"/>
  <c r="X105" i="6"/>
  <c r="W105" i="6"/>
  <c r="V105" i="6"/>
  <c r="U105" i="6"/>
  <c r="T105" i="6"/>
  <c r="S105" i="6"/>
  <c r="R105" i="6"/>
  <c r="Q105" i="6"/>
  <c r="P105" i="6"/>
  <c r="O105" i="6"/>
  <c r="N105" i="6"/>
  <c r="M105" i="6"/>
  <c r="Y105" i="6" s="1"/>
  <c r="J105" i="6"/>
  <c r="R141" i="6" s="1"/>
  <c r="X104" i="6"/>
  <c r="W104" i="6"/>
  <c r="V104" i="6"/>
  <c r="U104" i="6"/>
  <c r="T104" i="6"/>
  <c r="S104" i="6"/>
  <c r="R104" i="6"/>
  <c r="Q104" i="6"/>
  <c r="P104" i="6"/>
  <c r="O104" i="6"/>
  <c r="N104" i="6"/>
  <c r="M104" i="6"/>
  <c r="J104" i="6"/>
  <c r="J108" i="6" s="1"/>
  <c r="R144" i="6" s="1"/>
  <c r="X103" i="6"/>
  <c r="W103" i="6"/>
  <c r="V103" i="6"/>
  <c r="U103" i="6"/>
  <c r="T103" i="6"/>
  <c r="S103" i="6"/>
  <c r="R103" i="6"/>
  <c r="Q103" i="6"/>
  <c r="P103" i="6"/>
  <c r="O103" i="6"/>
  <c r="N103" i="6"/>
  <c r="M103" i="6"/>
  <c r="X102" i="6"/>
  <c r="W102" i="6"/>
  <c r="U102" i="6"/>
  <c r="T102" i="6"/>
  <c r="S102" i="6"/>
  <c r="Q102" i="6"/>
  <c r="P102" i="6"/>
  <c r="I102" i="6"/>
  <c r="H102" i="6"/>
  <c r="R120" i="6" s="1"/>
  <c r="G102" i="6"/>
  <c r="F102" i="6"/>
  <c r="E102" i="6"/>
  <c r="D102" i="6"/>
  <c r="C102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J101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J100" i="6"/>
  <c r="X99" i="6"/>
  <c r="W99" i="6"/>
  <c r="V99" i="6"/>
  <c r="U99" i="6"/>
  <c r="T99" i="6"/>
  <c r="S99" i="6"/>
  <c r="R99" i="6"/>
  <c r="Q99" i="6"/>
  <c r="Y99" i="6" s="1"/>
  <c r="P99" i="6"/>
  <c r="O99" i="6"/>
  <c r="N99" i="6"/>
  <c r="M99" i="6"/>
  <c r="X98" i="6"/>
  <c r="W98" i="6"/>
  <c r="V98" i="6"/>
  <c r="U98" i="6"/>
  <c r="T98" i="6"/>
  <c r="S98" i="6"/>
  <c r="O98" i="6"/>
  <c r="I98" i="6"/>
  <c r="I109" i="6" s="1"/>
  <c r="H98" i="6"/>
  <c r="R116" i="6" s="1"/>
  <c r="G98" i="6"/>
  <c r="R98" i="6" s="1"/>
  <c r="F98" i="6"/>
  <c r="F109" i="6" s="1"/>
  <c r="R91" i="6" s="1"/>
  <c r="E98" i="6"/>
  <c r="E109" i="6" s="1"/>
  <c r="R73" i="6" s="1"/>
  <c r="D98" i="6"/>
  <c r="C98" i="6"/>
  <c r="C109" i="6" s="1"/>
  <c r="X97" i="6"/>
  <c r="W97" i="6"/>
  <c r="V97" i="6"/>
  <c r="U97" i="6"/>
  <c r="T97" i="6"/>
  <c r="S97" i="6"/>
  <c r="R97" i="6"/>
  <c r="Q97" i="6"/>
  <c r="P97" i="6"/>
  <c r="O97" i="6"/>
  <c r="N97" i="6"/>
  <c r="M97" i="6"/>
  <c r="J97" i="6"/>
  <c r="R133" i="6" s="1"/>
  <c r="X96" i="6"/>
  <c r="W96" i="6"/>
  <c r="V96" i="6"/>
  <c r="U96" i="6"/>
  <c r="T96" i="6"/>
  <c r="S96" i="6"/>
  <c r="R96" i="6"/>
  <c r="Q96" i="6"/>
  <c r="Y96" i="6" s="1"/>
  <c r="P96" i="6"/>
  <c r="O96" i="6"/>
  <c r="N96" i="6"/>
  <c r="M96" i="6"/>
  <c r="J96" i="6"/>
  <c r="R132" i="6" s="1"/>
  <c r="X95" i="6"/>
  <c r="W95" i="6"/>
  <c r="V95" i="6"/>
  <c r="U95" i="6"/>
  <c r="T95" i="6"/>
  <c r="S95" i="6"/>
  <c r="R95" i="6"/>
  <c r="Q95" i="6"/>
  <c r="P95" i="6"/>
  <c r="O95" i="6"/>
  <c r="N95" i="6"/>
  <c r="M95" i="6"/>
  <c r="J95" i="6"/>
  <c r="R131" i="6" s="1"/>
  <c r="X94" i="6"/>
  <c r="W94" i="6"/>
  <c r="V94" i="6"/>
  <c r="U94" i="6"/>
  <c r="T94" i="6"/>
  <c r="S94" i="6"/>
  <c r="R94" i="6"/>
  <c r="Q94" i="6"/>
  <c r="P94" i="6"/>
  <c r="O94" i="6"/>
  <c r="N94" i="6"/>
  <c r="M94" i="6"/>
  <c r="Y94" i="6" s="1"/>
  <c r="J94" i="6"/>
  <c r="J98" i="6" s="1"/>
  <c r="T91" i="6"/>
  <c r="S91" i="6"/>
  <c r="X90" i="6"/>
  <c r="W90" i="6"/>
  <c r="V90" i="6"/>
  <c r="U90" i="6"/>
  <c r="T90" i="6"/>
  <c r="S90" i="6"/>
  <c r="R90" i="6"/>
  <c r="Q90" i="6"/>
  <c r="P90" i="6"/>
  <c r="I90" i="6"/>
  <c r="H90" i="6"/>
  <c r="G90" i="6"/>
  <c r="Q108" i="6" s="1"/>
  <c r="F90" i="6"/>
  <c r="E90" i="6"/>
  <c r="D90" i="6"/>
  <c r="C90" i="6"/>
  <c r="X89" i="6"/>
  <c r="W89" i="6"/>
  <c r="V89" i="6"/>
  <c r="U89" i="6"/>
  <c r="T89" i="6"/>
  <c r="S89" i="6"/>
  <c r="R89" i="6"/>
  <c r="Q89" i="6"/>
  <c r="P89" i="6"/>
  <c r="O89" i="6"/>
  <c r="N89" i="6"/>
  <c r="M89" i="6"/>
  <c r="J89" i="6"/>
  <c r="Q143" i="6" s="1"/>
  <c r="X88" i="6"/>
  <c r="W88" i="6"/>
  <c r="V88" i="6"/>
  <c r="U88" i="6"/>
  <c r="T88" i="6"/>
  <c r="S88" i="6"/>
  <c r="R88" i="6"/>
  <c r="Q88" i="6"/>
  <c r="P88" i="6"/>
  <c r="O88" i="6"/>
  <c r="N88" i="6"/>
  <c r="M88" i="6"/>
  <c r="J88" i="6"/>
  <c r="Q142" i="6" s="1"/>
  <c r="X87" i="6"/>
  <c r="W87" i="6"/>
  <c r="V87" i="6"/>
  <c r="U87" i="6"/>
  <c r="T87" i="6"/>
  <c r="S87" i="6"/>
  <c r="R87" i="6"/>
  <c r="Q87" i="6"/>
  <c r="Y87" i="6" s="1"/>
  <c r="P87" i="6"/>
  <c r="O87" i="6"/>
  <c r="N87" i="6"/>
  <c r="M87" i="6"/>
  <c r="J87" i="6"/>
  <c r="Q141" i="6" s="1"/>
  <c r="X86" i="6"/>
  <c r="W86" i="6"/>
  <c r="V86" i="6"/>
  <c r="U86" i="6"/>
  <c r="T86" i="6"/>
  <c r="S86" i="6"/>
  <c r="R86" i="6"/>
  <c r="Q86" i="6"/>
  <c r="P86" i="6"/>
  <c r="O86" i="6"/>
  <c r="N86" i="6"/>
  <c r="M86" i="6"/>
  <c r="J86" i="6"/>
  <c r="X85" i="6"/>
  <c r="W85" i="6"/>
  <c r="V85" i="6"/>
  <c r="U85" i="6"/>
  <c r="T85" i="6"/>
  <c r="S85" i="6"/>
  <c r="R85" i="6"/>
  <c r="Q85" i="6"/>
  <c r="P85" i="6"/>
  <c r="O85" i="6"/>
  <c r="N85" i="6"/>
  <c r="M85" i="6"/>
  <c r="Y85" i="6" s="1"/>
  <c r="X84" i="6"/>
  <c r="W84" i="6"/>
  <c r="U84" i="6"/>
  <c r="T84" i="6"/>
  <c r="S84" i="6"/>
  <c r="R84" i="6"/>
  <c r="I84" i="6"/>
  <c r="I91" i="6" s="1"/>
  <c r="H84" i="6"/>
  <c r="Q120" i="6" s="1"/>
  <c r="G84" i="6"/>
  <c r="F84" i="6"/>
  <c r="Q84" i="6" s="1"/>
  <c r="E84" i="6"/>
  <c r="D84" i="6"/>
  <c r="C84" i="6"/>
  <c r="X83" i="6"/>
  <c r="W83" i="6"/>
  <c r="V83" i="6"/>
  <c r="U83" i="6"/>
  <c r="T83" i="6"/>
  <c r="S83" i="6"/>
  <c r="R83" i="6"/>
  <c r="Q83" i="6"/>
  <c r="P83" i="6"/>
  <c r="O83" i="6"/>
  <c r="N83" i="6"/>
  <c r="M83" i="6"/>
  <c r="J83" i="6"/>
  <c r="X82" i="6"/>
  <c r="W82" i="6"/>
  <c r="V82" i="6"/>
  <c r="U82" i="6"/>
  <c r="T82" i="6"/>
  <c r="S82" i="6"/>
  <c r="R82" i="6"/>
  <c r="Q82" i="6"/>
  <c r="P82" i="6"/>
  <c r="O82" i="6"/>
  <c r="N82" i="6"/>
  <c r="M82" i="6"/>
  <c r="Y82" i="6" s="1"/>
  <c r="J82" i="6"/>
  <c r="Q136" i="6" s="1"/>
  <c r="X81" i="6"/>
  <c r="W81" i="6"/>
  <c r="V81" i="6"/>
  <c r="U81" i="6"/>
  <c r="T81" i="6"/>
  <c r="S81" i="6"/>
  <c r="R81" i="6"/>
  <c r="Q81" i="6"/>
  <c r="P81" i="6"/>
  <c r="Y81" i="6" s="1"/>
  <c r="O81" i="6"/>
  <c r="N81" i="6"/>
  <c r="M81" i="6"/>
  <c r="X80" i="6"/>
  <c r="V80" i="6"/>
  <c r="U80" i="6"/>
  <c r="T80" i="6"/>
  <c r="S80" i="6"/>
  <c r="R80" i="6"/>
  <c r="P80" i="6"/>
  <c r="I80" i="6"/>
  <c r="H80" i="6"/>
  <c r="H91" i="6" s="1"/>
  <c r="G80" i="6"/>
  <c r="F80" i="6"/>
  <c r="F91" i="6" s="1"/>
  <c r="Q91" i="6" s="1"/>
  <c r="E80" i="6"/>
  <c r="E91" i="6" s="1"/>
  <c r="Q73" i="6" s="1"/>
  <c r="D80" i="6"/>
  <c r="D91" i="6" s="1"/>
  <c r="Q55" i="6" s="1"/>
  <c r="C80" i="6"/>
  <c r="C91" i="6" s="1"/>
  <c r="X79" i="6"/>
  <c r="W79" i="6"/>
  <c r="V79" i="6"/>
  <c r="U79" i="6"/>
  <c r="T79" i="6"/>
  <c r="S79" i="6"/>
  <c r="R79" i="6"/>
  <c r="Q79" i="6"/>
  <c r="P79" i="6"/>
  <c r="O79" i="6"/>
  <c r="N79" i="6"/>
  <c r="M79" i="6"/>
  <c r="J79" i="6"/>
  <c r="Q133" i="6" s="1"/>
  <c r="X78" i="6"/>
  <c r="W78" i="6"/>
  <c r="V78" i="6"/>
  <c r="U78" i="6"/>
  <c r="T78" i="6"/>
  <c r="S78" i="6"/>
  <c r="R78" i="6"/>
  <c r="Q78" i="6"/>
  <c r="P78" i="6"/>
  <c r="O78" i="6"/>
  <c r="N78" i="6"/>
  <c r="M78" i="6"/>
  <c r="J78" i="6"/>
  <c r="Q132" i="6" s="1"/>
  <c r="X77" i="6"/>
  <c r="W77" i="6"/>
  <c r="V77" i="6"/>
  <c r="U77" i="6"/>
  <c r="T77" i="6"/>
  <c r="S77" i="6"/>
  <c r="R77" i="6"/>
  <c r="Q77" i="6"/>
  <c r="Y77" i="6" s="1"/>
  <c r="P77" i="6"/>
  <c r="O77" i="6"/>
  <c r="N77" i="6"/>
  <c r="M77" i="6"/>
  <c r="J77" i="6"/>
  <c r="Q131" i="6" s="1"/>
  <c r="X76" i="6"/>
  <c r="W76" i="6"/>
  <c r="V76" i="6"/>
  <c r="U76" i="6"/>
  <c r="T76" i="6"/>
  <c r="S76" i="6"/>
  <c r="R76" i="6"/>
  <c r="Q76" i="6"/>
  <c r="P76" i="6"/>
  <c r="O76" i="6"/>
  <c r="N76" i="6"/>
  <c r="M76" i="6"/>
  <c r="Y76" i="6" s="1"/>
  <c r="J76" i="6"/>
  <c r="J80" i="6" s="1"/>
  <c r="Q134" i="6" s="1"/>
  <c r="V73" i="6"/>
  <c r="D73" i="6"/>
  <c r="X72" i="6"/>
  <c r="W72" i="6"/>
  <c r="V72" i="6"/>
  <c r="T72" i="6"/>
  <c r="S72" i="6"/>
  <c r="R72" i="6"/>
  <c r="Q72" i="6"/>
  <c r="I72" i="6"/>
  <c r="H72" i="6"/>
  <c r="G72" i="6"/>
  <c r="P108" i="6" s="1"/>
  <c r="F72" i="6"/>
  <c r="E72" i="6"/>
  <c r="P72" i="6" s="1"/>
  <c r="D72" i="6"/>
  <c r="C72" i="6"/>
  <c r="X71" i="6"/>
  <c r="W71" i="6"/>
  <c r="V71" i="6"/>
  <c r="U71" i="6"/>
  <c r="T71" i="6"/>
  <c r="S71" i="6"/>
  <c r="R71" i="6"/>
  <c r="Q71" i="6"/>
  <c r="P71" i="6"/>
  <c r="O71" i="6"/>
  <c r="N71" i="6"/>
  <c r="M71" i="6"/>
  <c r="J71" i="6"/>
  <c r="X70" i="6"/>
  <c r="W70" i="6"/>
  <c r="V70" i="6"/>
  <c r="U70" i="6"/>
  <c r="T70" i="6"/>
  <c r="S70" i="6"/>
  <c r="R70" i="6"/>
  <c r="Q70" i="6"/>
  <c r="P70" i="6"/>
  <c r="O70" i="6"/>
  <c r="N70" i="6"/>
  <c r="M70" i="6"/>
  <c r="Y70" i="6" s="1"/>
  <c r="J70" i="6"/>
  <c r="P142" i="6" s="1"/>
  <c r="X69" i="6"/>
  <c r="W69" i="6"/>
  <c r="V69" i="6"/>
  <c r="U69" i="6"/>
  <c r="T69" i="6"/>
  <c r="S69" i="6"/>
  <c r="R69" i="6"/>
  <c r="Q69" i="6"/>
  <c r="P69" i="6"/>
  <c r="O69" i="6"/>
  <c r="N69" i="6"/>
  <c r="M69" i="6"/>
  <c r="Y69" i="6" s="1"/>
  <c r="J69" i="6"/>
  <c r="P141" i="6" s="1"/>
  <c r="X68" i="6"/>
  <c r="W68" i="6"/>
  <c r="V68" i="6"/>
  <c r="U68" i="6"/>
  <c r="T68" i="6"/>
  <c r="S68" i="6"/>
  <c r="R68" i="6"/>
  <c r="Q68" i="6"/>
  <c r="Y68" i="6" s="1"/>
  <c r="P68" i="6"/>
  <c r="O68" i="6"/>
  <c r="N68" i="6"/>
  <c r="M68" i="6"/>
  <c r="J68" i="6"/>
  <c r="P140" i="6" s="1"/>
  <c r="X67" i="6"/>
  <c r="W67" i="6"/>
  <c r="V67" i="6"/>
  <c r="U67" i="6"/>
  <c r="T67" i="6"/>
  <c r="S67" i="6"/>
  <c r="R67" i="6"/>
  <c r="Q67" i="6"/>
  <c r="P67" i="6"/>
  <c r="O67" i="6"/>
  <c r="N67" i="6"/>
  <c r="M67" i="6"/>
  <c r="X66" i="6"/>
  <c r="V66" i="6"/>
  <c r="U66" i="6"/>
  <c r="T66" i="6"/>
  <c r="R66" i="6"/>
  <c r="Q66" i="6"/>
  <c r="J66" i="6"/>
  <c r="P138" i="6" s="1"/>
  <c r="I66" i="6"/>
  <c r="H66" i="6"/>
  <c r="P120" i="6" s="1"/>
  <c r="G66" i="6"/>
  <c r="F66" i="6"/>
  <c r="P84" i="6" s="1"/>
  <c r="E66" i="6"/>
  <c r="P66" i="6" s="1"/>
  <c r="D66" i="6"/>
  <c r="C66" i="6"/>
  <c r="C73" i="6" s="1"/>
  <c r="P37" i="6" s="1"/>
  <c r="X65" i="6"/>
  <c r="W65" i="6"/>
  <c r="V65" i="6"/>
  <c r="U65" i="6"/>
  <c r="T65" i="6"/>
  <c r="S65" i="6"/>
  <c r="R65" i="6"/>
  <c r="Q65" i="6"/>
  <c r="Y65" i="6" s="1"/>
  <c r="P65" i="6"/>
  <c r="O65" i="6"/>
  <c r="N65" i="6"/>
  <c r="M65" i="6"/>
  <c r="J65" i="6"/>
  <c r="P137" i="6" s="1"/>
  <c r="X64" i="6"/>
  <c r="W64" i="6"/>
  <c r="V64" i="6"/>
  <c r="U64" i="6"/>
  <c r="T64" i="6"/>
  <c r="S64" i="6"/>
  <c r="R64" i="6"/>
  <c r="Q64" i="6"/>
  <c r="P64" i="6"/>
  <c r="O64" i="6"/>
  <c r="N64" i="6"/>
  <c r="M64" i="6"/>
  <c r="Y64" i="6" s="1"/>
  <c r="J64" i="6"/>
  <c r="X63" i="6"/>
  <c r="W63" i="6"/>
  <c r="V63" i="6"/>
  <c r="U63" i="6"/>
  <c r="T63" i="6"/>
  <c r="S63" i="6"/>
  <c r="R63" i="6"/>
  <c r="Q63" i="6"/>
  <c r="P63" i="6"/>
  <c r="O63" i="6"/>
  <c r="N63" i="6"/>
  <c r="M63" i="6"/>
  <c r="W62" i="6"/>
  <c r="V62" i="6"/>
  <c r="U62" i="6"/>
  <c r="T62" i="6"/>
  <c r="S62" i="6"/>
  <c r="R62" i="6"/>
  <c r="Q62" i="6"/>
  <c r="I62" i="6"/>
  <c r="I73" i="6" s="1"/>
  <c r="H62" i="6"/>
  <c r="G62" i="6"/>
  <c r="G73" i="6" s="1"/>
  <c r="P109" i="6" s="1"/>
  <c r="F62" i="6"/>
  <c r="F73" i="6" s="1"/>
  <c r="P91" i="6" s="1"/>
  <c r="E62" i="6"/>
  <c r="P62" i="6" s="1"/>
  <c r="D62" i="6"/>
  <c r="C62" i="6"/>
  <c r="X61" i="6"/>
  <c r="W61" i="6"/>
  <c r="V61" i="6"/>
  <c r="U61" i="6"/>
  <c r="T61" i="6"/>
  <c r="S61" i="6"/>
  <c r="R61" i="6"/>
  <c r="Q61" i="6"/>
  <c r="P61" i="6"/>
  <c r="O61" i="6"/>
  <c r="N61" i="6"/>
  <c r="M61" i="6"/>
  <c r="J61" i="6"/>
  <c r="X60" i="6"/>
  <c r="W60" i="6"/>
  <c r="V60" i="6"/>
  <c r="U60" i="6"/>
  <c r="T60" i="6"/>
  <c r="S60" i="6"/>
  <c r="R60" i="6"/>
  <c r="Q60" i="6"/>
  <c r="P60" i="6"/>
  <c r="O60" i="6"/>
  <c r="N60" i="6"/>
  <c r="M60" i="6"/>
  <c r="Y60" i="6" s="1"/>
  <c r="J60" i="6"/>
  <c r="P132" i="6" s="1"/>
  <c r="X59" i="6"/>
  <c r="W59" i="6"/>
  <c r="V59" i="6"/>
  <c r="U59" i="6"/>
  <c r="T59" i="6"/>
  <c r="S59" i="6"/>
  <c r="R59" i="6"/>
  <c r="Q59" i="6"/>
  <c r="P59" i="6"/>
  <c r="O59" i="6"/>
  <c r="N59" i="6"/>
  <c r="M59" i="6"/>
  <c r="Y59" i="6" s="1"/>
  <c r="J59" i="6"/>
  <c r="P131" i="6" s="1"/>
  <c r="X58" i="6"/>
  <c r="W58" i="6"/>
  <c r="V58" i="6"/>
  <c r="U58" i="6"/>
  <c r="T58" i="6"/>
  <c r="S58" i="6"/>
  <c r="R58" i="6"/>
  <c r="Q58" i="6"/>
  <c r="Y58" i="6" s="1"/>
  <c r="P58" i="6"/>
  <c r="O58" i="6"/>
  <c r="N58" i="6"/>
  <c r="M58" i="6"/>
  <c r="J58" i="6"/>
  <c r="P130" i="6" s="1"/>
  <c r="X55" i="6"/>
  <c r="W55" i="6"/>
  <c r="P55" i="6"/>
  <c r="F55" i="6"/>
  <c r="O91" i="6" s="1"/>
  <c r="X54" i="6"/>
  <c r="W54" i="6"/>
  <c r="V54" i="6"/>
  <c r="U54" i="6"/>
  <c r="T54" i="6"/>
  <c r="S54" i="6"/>
  <c r="Q54" i="6"/>
  <c r="P54" i="6"/>
  <c r="O54" i="6"/>
  <c r="J54" i="6"/>
  <c r="O144" i="6" s="1"/>
  <c r="I54" i="6"/>
  <c r="H54" i="6"/>
  <c r="G54" i="6"/>
  <c r="F54" i="6"/>
  <c r="O90" i="6" s="1"/>
  <c r="E54" i="6"/>
  <c r="O72" i="6" s="1"/>
  <c r="D54" i="6"/>
  <c r="C54" i="6"/>
  <c r="X53" i="6"/>
  <c r="W53" i="6"/>
  <c r="V53" i="6"/>
  <c r="U53" i="6"/>
  <c r="T53" i="6"/>
  <c r="S53" i="6"/>
  <c r="R53" i="6"/>
  <c r="Q53" i="6"/>
  <c r="Y53" i="6" s="1"/>
  <c r="P53" i="6"/>
  <c r="O53" i="6"/>
  <c r="N53" i="6"/>
  <c r="M53" i="6"/>
  <c r="J53" i="6"/>
  <c r="X52" i="6"/>
  <c r="W52" i="6"/>
  <c r="V52" i="6"/>
  <c r="U52" i="6"/>
  <c r="T52" i="6"/>
  <c r="S52" i="6"/>
  <c r="R52" i="6"/>
  <c r="Q52" i="6"/>
  <c r="P52" i="6"/>
  <c r="O52" i="6"/>
  <c r="N52" i="6"/>
  <c r="M52" i="6"/>
  <c r="J52" i="6"/>
  <c r="O142" i="6" s="1"/>
  <c r="X51" i="6"/>
  <c r="W51" i="6"/>
  <c r="V51" i="6"/>
  <c r="U51" i="6"/>
  <c r="T51" i="6"/>
  <c r="S51" i="6"/>
  <c r="R51" i="6"/>
  <c r="Q51" i="6"/>
  <c r="P51" i="6"/>
  <c r="O51" i="6"/>
  <c r="N51" i="6"/>
  <c r="M51" i="6"/>
  <c r="Y51" i="6" s="1"/>
  <c r="J51" i="6"/>
  <c r="O141" i="6" s="1"/>
  <c r="X50" i="6"/>
  <c r="W50" i="6"/>
  <c r="V50" i="6"/>
  <c r="U50" i="6"/>
  <c r="T50" i="6"/>
  <c r="S50" i="6"/>
  <c r="R50" i="6"/>
  <c r="Q50" i="6"/>
  <c r="P50" i="6"/>
  <c r="O50" i="6"/>
  <c r="N50" i="6"/>
  <c r="M50" i="6"/>
  <c r="J50" i="6"/>
  <c r="O140" i="6" s="1"/>
  <c r="X49" i="6"/>
  <c r="W49" i="6"/>
  <c r="V49" i="6"/>
  <c r="U49" i="6"/>
  <c r="T49" i="6"/>
  <c r="S49" i="6"/>
  <c r="R49" i="6"/>
  <c r="Q49" i="6"/>
  <c r="Y49" i="6" s="1"/>
  <c r="P49" i="6"/>
  <c r="O49" i="6"/>
  <c r="N49" i="6"/>
  <c r="M49" i="6"/>
  <c r="X48" i="6"/>
  <c r="W48" i="6"/>
  <c r="V48" i="6"/>
  <c r="U48" i="6"/>
  <c r="T48" i="6"/>
  <c r="R48" i="6"/>
  <c r="Q48" i="6"/>
  <c r="P48" i="6"/>
  <c r="N48" i="6"/>
  <c r="I48" i="6"/>
  <c r="H48" i="6"/>
  <c r="G48" i="6"/>
  <c r="O102" i="6" s="1"/>
  <c r="F48" i="6"/>
  <c r="O84" i="6" s="1"/>
  <c r="E48" i="6"/>
  <c r="O66" i="6" s="1"/>
  <c r="D48" i="6"/>
  <c r="O48" i="6" s="1"/>
  <c r="C48" i="6"/>
  <c r="X47" i="6"/>
  <c r="W47" i="6"/>
  <c r="V47" i="6"/>
  <c r="U47" i="6"/>
  <c r="T47" i="6"/>
  <c r="S47" i="6"/>
  <c r="R47" i="6"/>
  <c r="Q47" i="6"/>
  <c r="P47" i="6"/>
  <c r="O47" i="6"/>
  <c r="N47" i="6"/>
  <c r="M47" i="6"/>
  <c r="Y47" i="6" s="1"/>
  <c r="J47" i="6"/>
  <c r="O137" i="6" s="1"/>
  <c r="X46" i="6"/>
  <c r="W46" i="6"/>
  <c r="V46" i="6"/>
  <c r="U46" i="6"/>
  <c r="T46" i="6"/>
  <c r="S46" i="6"/>
  <c r="R46" i="6"/>
  <c r="Q46" i="6"/>
  <c r="Y46" i="6" s="1"/>
  <c r="P46" i="6"/>
  <c r="O46" i="6"/>
  <c r="N46" i="6"/>
  <c r="M46" i="6"/>
  <c r="J46" i="6"/>
  <c r="X45" i="6"/>
  <c r="W45" i="6"/>
  <c r="V45" i="6"/>
  <c r="U45" i="6"/>
  <c r="T45" i="6"/>
  <c r="S45" i="6"/>
  <c r="R45" i="6"/>
  <c r="Q45" i="6"/>
  <c r="P45" i="6"/>
  <c r="O45" i="6"/>
  <c r="N45" i="6"/>
  <c r="M45" i="6"/>
  <c r="X44" i="6"/>
  <c r="W44" i="6"/>
  <c r="V44" i="6"/>
  <c r="U44" i="6"/>
  <c r="T44" i="6"/>
  <c r="S44" i="6"/>
  <c r="Q44" i="6"/>
  <c r="P44" i="6"/>
  <c r="O44" i="6"/>
  <c r="I44" i="6"/>
  <c r="I55" i="6" s="1"/>
  <c r="H44" i="6"/>
  <c r="O116" i="6" s="1"/>
  <c r="G44" i="6"/>
  <c r="G55" i="6" s="1"/>
  <c r="O109" i="6" s="1"/>
  <c r="F44" i="6"/>
  <c r="O80" i="6" s="1"/>
  <c r="E44" i="6"/>
  <c r="O62" i="6" s="1"/>
  <c r="D44" i="6"/>
  <c r="D55" i="6" s="1"/>
  <c r="O55" i="6" s="1"/>
  <c r="C44" i="6"/>
  <c r="C55" i="6" s="1"/>
  <c r="O37" i="6" s="1"/>
  <c r="X43" i="6"/>
  <c r="W43" i="6"/>
  <c r="V43" i="6"/>
  <c r="U43" i="6"/>
  <c r="T43" i="6"/>
  <c r="S43" i="6"/>
  <c r="R43" i="6"/>
  <c r="Q43" i="6"/>
  <c r="Y43" i="6" s="1"/>
  <c r="P43" i="6"/>
  <c r="O43" i="6"/>
  <c r="N43" i="6"/>
  <c r="M43" i="6"/>
  <c r="J43" i="6"/>
  <c r="O133" i="6" s="1"/>
  <c r="X42" i="6"/>
  <c r="W42" i="6"/>
  <c r="V42" i="6"/>
  <c r="U42" i="6"/>
  <c r="T42" i="6"/>
  <c r="S42" i="6"/>
  <c r="R42" i="6"/>
  <c r="Q42" i="6"/>
  <c r="P42" i="6"/>
  <c r="O42" i="6"/>
  <c r="N42" i="6"/>
  <c r="M42" i="6"/>
  <c r="J42" i="6"/>
  <c r="O132" i="6" s="1"/>
  <c r="X41" i="6"/>
  <c r="W41" i="6"/>
  <c r="V41" i="6"/>
  <c r="U41" i="6"/>
  <c r="T41" i="6"/>
  <c r="S41" i="6"/>
  <c r="R41" i="6"/>
  <c r="Q41" i="6"/>
  <c r="P41" i="6"/>
  <c r="O41" i="6"/>
  <c r="N41" i="6"/>
  <c r="M41" i="6"/>
  <c r="Y41" i="6" s="1"/>
  <c r="J41" i="6"/>
  <c r="O131" i="6" s="1"/>
  <c r="X40" i="6"/>
  <c r="W40" i="6"/>
  <c r="V40" i="6"/>
  <c r="U40" i="6"/>
  <c r="T40" i="6"/>
  <c r="S40" i="6"/>
  <c r="R40" i="6"/>
  <c r="Q40" i="6"/>
  <c r="P40" i="6"/>
  <c r="O40" i="6"/>
  <c r="N40" i="6"/>
  <c r="M40" i="6"/>
  <c r="Y40" i="6" s="1"/>
  <c r="J40" i="6"/>
  <c r="O130" i="6" s="1"/>
  <c r="R37" i="6"/>
  <c r="Q37" i="6"/>
  <c r="X36" i="6"/>
  <c r="W36" i="6"/>
  <c r="V36" i="6"/>
  <c r="U36" i="6"/>
  <c r="T36" i="6"/>
  <c r="R36" i="6"/>
  <c r="Q36" i="6"/>
  <c r="P36" i="6"/>
  <c r="O36" i="6"/>
  <c r="N36" i="6"/>
  <c r="I36" i="6"/>
  <c r="H36" i="6"/>
  <c r="G36" i="6"/>
  <c r="F36" i="6"/>
  <c r="N90" i="6" s="1"/>
  <c r="E36" i="6"/>
  <c r="N72" i="6" s="1"/>
  <c r="D36" i="6"/>
  <c r="N54" i="6" s="1"/>
  <c r="C36" i="6"/>
  <c r="X35" i="6"/>
  <c r="W35" i="6"/>
  <c r="V35" i="6"/>
  <c r="U35" i="6"/>
  <c r="T35" i="6"/>
  <c r="S35" i="6"/>
  <c r="R35" i="6"/>
  <c r="Q35" i="6"/>
  <c r="P35" i="6"/>
  <c r="O35" i="6"/>
  <c r="N35" i="6"/>
  <c r="M35" i="6"/>
  <c r="J35" i="6"/>
  <c r="N143" i="6" s="1"/>
  <c r="X34" i="6"/>
  <c r="W34" i="6"/>
  <c r="V34" i="6"/>
  <c r="U34" i="6"/>
  <c r="T34" i="6"/>
  <c r="S34" i="6"/>
  <c r="R34" i="6"/>
  <c r="Q34" i="6"/>
  <c r="Y34" i="6" s="1"/>
  <c r="P34" i="6"/>
  <c r="O34" i="6"/>
  <c r="N34" i="6"/>
  <c r="M34" i="6"/>
  <c r="J34" i="6"/>
  <c r="X33" i="6"/>
  <c r="W33" i="6"/>
  <c r="V33" i="6"/>
  <c r="U33" i="6"/>
  <c r="T33" i="6"/>
  <c r="S33" i="6"/>
  <c r="R33" i="6"/>
  <c r="Q33" i="6"/>
  <c r="P33" i="6"/>
  <c r="O33" i="6"/>
  <c r="N33" i="6"/>
  <c r="M33" i="6"/>
  <c r="J33" i="6"/>
  <c r="N141" i="6" s="1"/>
  <c r="X32" i="6"/>
  <c r="W32" i="6"/>
  <c r="V32" i="6"/>
  <c r="U32" i="6"/>
  <c r="T32" i="6"/>
  <c r="S32" i="6"/>
  <c r="R32" i="6"/>
  <c r="Q32" i="6"/>
  <c r="P32" i="6"/>
  <c r="O32" i="6"/>
  <c r="N32" i="6"/>
  <c r="M32" i="6"/>
  <c r="Y32" i="6" s="1"/>
  <c r="J32" i="6"/>
  <c r="J36" i="6" s="1"/>
  <c r="N144" i="6" s="1"/>
  <c r="X31" i="6"/>
  <c r="W31" i="6"/>
  <c r="V31" i="6"/>
  <c r="U31" i="6"/>
  <c r="T31" i="6"/>
  <c r="S31" i="6"/>
  <c r="R31" i="6"/>
  <c r="Q31" i="6"/>
  <c r="P31" i="6"/>
  <c r="O31" i="6"/>
  <c r="N31" i="6"/>
  <c r="M31" i="6"/>
  <c r="X30" i="6"/>
  <c r="W30" i="6"/>
  <c r="V30" i="6"/>
  <c r="U30" i="6"/>
  <c r="S30" i="6"/>
  <c r="R30" i="6"/>
  <c r="Q30" i="6"/>
  <c r="P30" i="6"/>
  <c r="O30" i="6"/>
  <c r="I30" i="6"/>
  <c r="H30" i="6"/>
  <c r="N120" i="6" s="1"/>
  <c r="G30" i="6"/>
  <c r="N102" i="6" s="1"/>
  <c r="F30" i="6"/>
  <c r="N84" i="6" s="1"/>
  <c r="E30" i="6"/>
  <c r="N66" i="6" s="1"/>
  <c r="D30" i="6"/>
  <c r="C30" i="6"/>
  <c r="N30" i="6" s="1"/>
  <c r="X29" i="6"/>
  <c r="W29" i="6"/>
  <c r="V29" i="6"/>
  <c r="U29" i="6"/>
  <c r="T29" i="6"/>
  <c r="S29" i="6"/>
  <c r="R29" i="6"/>
  <c r="Q29" i="6"/>
  <c r="P29" i="6"/>
  <c r="O29" i="6"/>
  <c r="N29" i="6"/>
  <c r="M29" i="6"/>
  <c r="J29" i="6"/>
  <c r="N137" i="6" s="1"/>
  <c r="X28" i="6"/>
  <c r="W28" i="6"/>
  <c r="V28" i="6"/>
  <c r="U28" i="6"/>
  <c r="T28" i="6"/>
  <c r="S28" i="6"/>
  <c r="R28" i="6"/>
  <c r="Q28" i="6"/>
  <c r="P28" i="6"/>
  <c r="O28" i="6"/>
  <c r="N28" i="6"/>
  <c r="M28" i="6"/>
  <c r="J28" i="6"/>
  <c r="X27" i="6"/>
  <c r="W27" i="6"/>
  <c r="V27" i="6"/>
  <c r="U27" i="6"/>
  <c r="T27" i="6"/>
  <c r="S27" i="6"/>
  <c r="R27" i="6"/>
  <c r="Q27" i="6"/>
  <c r="Y27" i="6" s="1"/>
  <c r="P27" i="6"/>
  <c r="O27" i="6"/>
  <c r="N27" i="6"/>
  <c r="M27" i="6"/>
  <c r="X26" i="6"/>
  <c r="W26" i="6"/>
  <c r="V26" i="6"/>
  <c r="T26" i="6"/>
  <c r="R26" i="6"/>
  <c r="Q26" i="6"/>
  <c r="P26" i="6"/>
  <c r="O26" i="6"/>
  <c r="N26" i="6"/>
  <c r="I26" i="6"/>
  <c r="I37" i="6" s="1"/>
  <c r="H26" i="6"/>
  <c r="N116" i="6" s="1"/>
  <c r="G26" i="6"/>
  <c r="G37" i="6" s="1"/>
  <c r="N109" i="6" s="1"/>
  <c r="F26" i="6"/>
  <c r="F37" i="6" s="1"/>
  <c r="N91" i="6" s="1"/>
  <c r="E26" i="6"/>
  <c r="D26" i="6"/>
  <c r="C26" i="6"/>
  <c r="C37" i="6" s="1"/>
  <c r="N37" i="6" s="1"/>
  <c r="X25" i="6"/>
  <c r="W25" i="6"/>
  <c r="V25" i="6"/>
  <c r="U25" i="6"/>
  <c r="T25" i="6"/>
  <c r="S25" i="6"/>
  <c r="R25" i="6"/>
  <c r="Q25" i="6"/>
  <c r="P25" i="6"/>
  <c r="O25" i="6"/>
  <c r="N25" i="6"/>
  <c r="M25" i="6"/>
  <c r="Y25" i="6" s="1"/>
  <c r="J25" i="6"/>
  <c r="N133" i="6" s="1"/>
  <c r="X24" i="6"/>
  <c r="W24" i="6"/>
  <c r="V24" i="6"/>
  <c r="U24" i="6"/>
  <c r="T24" i="6"/>
  <c r="S24" i="6"/>
  <c r="R24" i="6"/>
  <c r="Q24" i="6"/>
  <c r="P24" i="6"/>
  <c r="O24" i="6"/>
  <c r="N24" i="6"/>
  <c r="M24" i="6"/>
  <c r="Y24" i="6" s="1"/>
  <c r="J24" i="6"/>
  <c r="N132" i="6" s="1"/>
  <c r="X23" i="6"/>
  <c r="W23" i="6"/>
  <c r="V23" i="6"/>
  <c r="U23" i="6"/>
  <c r="T23" i="6"/>
  <c r="S23" i="6"/>
  <c r="R23" i="6"/>
  <c r="Q23" i="6"/>
  <c r="P23" i="6"/>
  <c r="O23" i="6"/>
  <c r="N23" i="6"/>
  <c r="M23" i="6"/>
  <c r="Y23" i="6" s="1"/>
  <c r="J23" i="6"/>
  <c r="N131" i="6" s="1"/>
  <c r="X22" i="6"/>
  <c r="W22" i="6"/>
  <c r="V22" i="6"/>
  <c r="U22" i="6"/>
  <c r="T22" i="6"/>
  <c r="S22" i="6"/>
  <c r="R22" i="6"/>
  <c r="Q22" i="6"/>
  <c r="P22" i="6"/>
  <c r="O22" i="6"/>
  <c r="N22" i="6"/>
  <c r="M22" i="6"/>
  <c r="Y22" i="6" s="1"/>
  <c r="J22" i="6"/>
  <c r="W18" i="6"/>
  <c r="U18" i="6"/>
  <c r="R18" i="6"/>
  <c r="O18" i="6"/>
  <c r="N18" i="6"/>
  <c r="I18" i="6"/>
  <c r="H18" i="6"/>
  <c r="G18" i="6"/>
  <c r="M108" i="6" s="1"/>
  <c r="Y108" i="6" s="1"/>
  <c r="F18" i="6"/>
  <c r="M90" i="6" s="1"/>
  <c r="Y90" i="6" s="1"/>
  <c r="E18" i="6"/>
  <c r="M72" i="6" s="1"/>
  <c r="Y72" i="6" s="1"/>
  <c r="D18" i="6"/>
  <c r="M54" i="6" s="1"/>
  <c r="Y54" i="6" s="1"/>
  <c r="C18" i="6"/>
  <c r="M36" i="6" s="1"/>
  <c r="Y36" i="6" s="1"/>
  <c r="X17" i="6"/>
  <c r="W17" i="6"/>
  <c r="V17" i="6"/>
  <c r="U17" i="6"/>
  <c r="T17" i="6"/>
  <c r="S17" i="6"/>
  <c r="R17" i="6"/>
  <c r="Q17" i="6"/>
  <c r="P17" i="6"/>
  <c r="O17" i="6"/>
  <c r="N17" i="6"/>
  <c r="M17" i="6"/>
  <c r="Y17" i="6" s="1"/>
  <c r="J17" i="6"/>
  <c r="M143" i="6" s="1"/>
  <c r="Y143" i="6" s="1"/>
  <c r="X16" i="6"/>
  <c r="W16" i="6"/>
  <c r="V16" i="6"/>
  <c r="U16" i="6"/>
  <c r="T16" i="6"/>
  <c r="S16" i="6"/>
  <c r="R16" i="6"/>
  <c r="Q16" i="6"/>
  <c r="P16" i="6"/>
  <c r="O16" i="6"/>
  <c r="N16" i="6"/>
  <c r="J16" i="6"/>
  <c r="M142" i="6" s="1"/>
  <c r="Y142" i="6" s="1"/>
  <c r="X15" i="6"/>
  <c r="W15" i="6"/>
  <c r="V15" i="6"/>
  <c r="U15" i="6"/>
  <c r="T15" i="6"/>
  <c r="S15" i="6"/>
  <c r="R15" i="6"/>
  <c r="Q15" i="6"/>
  <c r="P15" i="6"/>
  <c r="O15" i="6"/>
  <c r="N15" i="6"/>
  <c r="M15" i="6"/>
  <c r="Y15" i="6" s="1"/>
  <c r="J15" i="6"/>
  <c r="M141" i="6" s="1"/>
  <c r="X14" i="6"/>
  <c r="W14" i="6"/>
  <c r="V14" i="6"/>
  <c r="U14" i="6"/>
  <c r="T14" i="6"/>
  <c r="S14" i="6"/>
  <c r="R14" i="6"/>
  <c r="Q14" i="6"/>
  <c r="P14" i="6"/>
  <c r="O14" i="6"/>
  <c r="N14" i="6"/>
  <c r="M14" i="6"/>
  <c r="Y14" i="6" s="1"/>
  <c r="J14" i="6"/>
  <c r="M140" i="6" s="1"/>
  <c r="X13" i="6"/>
  <c r="W13" i="6"/>
  <c r="V13" i="6"/>
  <c r="U13" i="6"/>
  <c r="T13" i="6"/>
  <c r="S13" i="6"/>
  <c r="R13" i="6"/>
  <c r="Q13" i="6"/>
  <c r="P13" i="6"/>
  <c r="O13" i="6"/>
  <c r="N13" i="6"/>
  <c r="M13" i="6"/>
  <c r="Y13" i="6" s="1"/>
  <c r="W12" i="6"/>
  <c r="V12" i="6"/>
  <c r="T12" i="6"/>
  <c r="P12" i="6"/>
  <c r="I12" i="6"/>
  <c r="H12" i="6"/>
  <c r="M120" i="6" s="1"/>
  <c r="Y120" i="6" s="1"/>
  <c r="G12" i="6"/>
  <c r="M102" i="6" s="1"/>
  <c r="F12" i="6"/>
  <c r="M84" i="6" s="1"/>
  <c r="Y84" i="6" s="1"/>
  <c r="E12" i="6"/>
  <c r="M66" i="6" s="1"/>
  <c r="D12" i="6"/>
  <c r="M48" i="6" s="1"/>
  <c r="C12" i="6"/>
  <c r="M30" i="6" s="1"/>
  <c r="X11" i="6"/>
  <c r="W11" i="6"/>
  <c r="V11" i="6"/>
  <c r="U11" i="6"/>
  <c r="T11" i="6"/>
  <c r="S11" i="6"/>
  <c r="R11" i="6"/>
  <c r="Q11" i="6"/>
  <c r="P11" i="6"/>
  <c r="O11" i="6"/>
  <c r="N11" i="6"/>
  <c r="M11" i="6"/>
  <c r="Y11" i="6" s="1"/>
  <c r="J11" i="6"/>
  <c r="M137" i="6" s="1"/>
  <c r="Y137" i="6" s="1"/>
  <c r="X10" i="6"/>
  <c r="W10" i="6"/>
  <c r="V10" i="6"/>
  <c r="U10" i="6"/>
  <c r="T10" i="6"/>
  <c r="S10" i="6"/>
  <c r="R10" i="6"/>
  <c r="Q10" i="6"/>
  <c r="P10" i="6"/>
  <c r="O10" i="6"/>
  <c r="N10" i="6"/>
  <c r="M10" i="6"/>
  <c r="Y10" i="6" s="1"/>
  <c r="J10" i="6"/>
  <c r="M136" i="6" s="1"/>
  <c r="X9" i="6"/>
  <c r="W9" i="6"/>
  <c r="V9" i="6"/>
  <c r="U9" i="6"/>
  <c r="T9" i="6"/>
  <c r="S9" i="6"/>
  <c r="R9" i="6"/>
  <c r="Q9" i="6"/>
  <c r="P9" i="6"/>
  <c r="O9" i="6"/>
  <c r="N9" i="6"/>
  <c r="Y9" i="6" s="1"/>
  <c r="M9" i="6"/>
  <c r="X8" i="6"/>
  <c r="V8" i="6"/>
  <c r="R8" i="6"/>
  <c r="Q8" i="6"/>
  <c r="I8" i="6"/>
  <c r="I19" i="6" s="1"/>
  <c r="H8" i="6"/>
  <c r="M116" i="6" s="1"/>
  <c r="G8" i="6"/>
  <c r="M98" i="6" s="1"/>
  <c r="F8" i="6"/>
  <c r="M80" i="6" s="1"/>
  <c r="E8" i="6"/>
  <c r="M62" i="6" s="1"/>
  <c r="D8" i="6"/>
  <c r="D19" i="6" s="1"/>
  <c r="M55" i="6" s="1"/>
  <c r="C8" i="6"/>
  <c r="M26" i="6" s="1"/>
  <c r="X7" i="6"/>
  <c r="W7" i="6"/>
  <c r="V7" i="6"/>
  <c r="U7" i="6"/>
  <c r="T7" i="6"/>
  <c r="S7" i="6"/>
  <c r="R7" i="6"/>
  <c r="Q7" i="6"/>
  <c r="P7" i="6"/>
  <c r="O7" i="6"/>
  <c r="N7" i="6"/>
  <c r="J7" i="6"/>
  <c r="M133" i="6" s="1"/>
  <c r="Y133" i="6" s="1"/>
  <c r="X6" i="6"/>
  <c r="W6" i="6"/>
  <c r="V6" i="6"/>
  <c r="U6" i="6"/>
  <c r="T6" i="6"/>
  <c r="S6" i="6"/>
  <c r="R6" i="6"/>
  <c r="Q6" i="6"/>
  <c r="P6" i="6"/>
  <c r="O6" i="6"/>
  <c r="Y6" i="6" s="1"/>
  <c r="N6" i="6"/>
  <c r="M6" i="6"/>
  <c r="J6" i="6"/>
  <c r="M132" i="6" s="1"/>
  <c r="X5" i="6"/>
  <c r="W5" i="6"/>
  <c r="V5" i="6"/>
  <c r="U5" i="6"/>
  <c r="T5" i="6"/>
  <c r="S5" i="6"/>
  <c r="R5" i="6"/>
  <c r="Q5" i="6"/>
  <c r="P5" i="6"/>
  <c r="O5" i="6"/>
  <c r="N5" i="6"/>
  <c r="J5" i="6"/>
  <c r="M131" i="6" s="1"/>
  <c r="Y131" i="6" s="1"/>
  <c r="X4" i="6"/>
  <c r="W4" i="6"/>
  <c r="V4" i="6"/>
  <c r="U4" i="6"/>
  <c r="T4" i="6"/>
  <c r="S4" i="6"/>
  <c r="R4" i="6"/>
  <c r="Q4" i="6"/>
  <c r="P4" i="6"/>
  <c r="O4" i="6"/>
  <c r="N4" i="6"/>
  <c r="M4" i="6"/>
  <c r="Y4" i="6" s="1"/>
  <c r="J4" i="6"/>
  <c r="M130" i="6" s="1"/>
  <c r="D62" i="3"/>
  <c r="D61" i="3"/>
  <c r="D60" i="3"/>
  <c r="D59" i="3"/>
  <c r="D58" i="3"/>
  <c r="D57" i="3"/>
  <c r="D52" i="3"/>
  <c r="D50" i="3"/>
  <c r="D49" i="3"/>
  <c r="D48" i="3"/>
  <c r="D47" i="3"/>
  <c r="D46" i="3"/>
  <c r="E41" i="3"/>
  <c r="G41" i="3" s="1"/>
  <c r="E40" i="3"/>
  <c r="G40" i="3" s="1"/>
  <c r="E39" i="3"/>
  <c r="E38" i="3"/>
  <c r="E37" i="3"/>
  <c r="F37" i="3" s="1"/>
  <c r="E36" i="3"/>
  <c r="E35" i="3"/>
  <c r="D42" i="3"/>
  <c r="D40" i="3"/>
  <c r="D39" i="3"/>
  <c r="D38" i="3"/>
  <c r="D37" i="3"/>
  <c r="D36" i="3"/>
  <c r="D35" i="3"/>
  <c r="G39" i="3"/>
  <c r="G38" i="3"/>
  <c r="F205" i="5"/>
  <c r="X86" i="5" s="1"/>
  <c r="I204" i="5"/>
  <c r="H204" i="5"/>
  <c r="H205" i="5" s="1"/>
  <c r="X120" i="5" s="1"/>
  <c r="G204" i="5"/>
  <c r="F204" i="5"/>
  <c r="X85" i="5" s="1"/>
  <c r="E204" i="5"/>
  <c r="D204" i="5"/>
  <c r="D205" i="5" s="1"/>
  <c r="X52" i="5" s="1"/>
  <c r="C204" i="5"/>
  <c r="J203" i="5"/>
  <c r="J202" i="5"/>
  <c r="J201" i="5"/>
  <c r="J204" i="5" s="1"/>
  <c r="I199" i="5"/>
  <c r="H199" i="5"/>
  <c r="G199" i="5"/>
  <c r="F199" i="5"/>
  <c r="E199" i="5"/>
  <c r="D199" i="5"/>
  <c r="C199" i="5"/>
  <c r="J198" i="5"/>
  <c r="J197" i="5"/>
  <c r="X10" i="5" s="1"/>
  <c r="I195" i="5"/>
  <c r="I205" i="5" s="1"/>
  <c r="H195" i="5"/>
  <c r="G195" i="5"/>
  <c r="G205" i="5" s="1"/>
  <c r="X103" i="5" s="1"/>
  <c r="F195" i="5"/>
  <c r="E195" i="5"/>
  <c r="E205" i="5" s="1"/>
  <c r="X69" i="5" s="1"/>
  <c r="D195" i="5"/>
  <c r="C195" i="5"/>
  <c r="C205" i="5" s="1"/>
  <c r="X35" i="5" s="1"/>
  <c r="J194" i="5"/>
  <c r="J193" i="5"/>
  <c r="J195" i="5" s="1"/>
  <c r="J192" i="5"/>
  <c r="J191" i="5"/>
  <c r="G188" i="5"/>
  <c r="W103" i="5" s="1"/>
  <c r="I187" i="5"/>
  <c r="I188" i="5" s="1"/>
  <c r="H187" i="5"/>
  <c r="G187" i="5"/>
  <c r="W102" i="5" s="1"/>
  <c r="F187" i="5"/>
  <c r="E187" i="5"/>
  <c r="E188" i="5" s="1"/>
  <c r="W69" i="5" s="1"/>
  <c r="D187" i="5"/>
  <c r="C187" i="5"/>
  <c r="J186" i="5"/>
  <c r="J185" i="5"/>
  <c r="J187" i="5" s="1"/>
  <c r="J184" i="5"/>
  <c r="I182" i="5"/>
  <c r="H182" i="5"/>
  <c r="G182" i="5"/>
  <c r="F182" i="5"/>
  <c r="E182" i="5"/>
  <c r="D182" i="5"/>
  <c r="C182" i="5"/>
  <c r="J181" i="5"/>
  <c r="W11" i="5" s="1"/>
  <c r="J180" i="5"/>
  <c r="I178" i="5"/>
  <c r="H178" i="5"/>
  <c r="H188" i="5" s="1"/>
  <c r="W120" i="5" s="1"/>
  <c r="G178" i="5"/>
  <c r="F178" i="5"/>
  <c r="F188" i="5" s="1"/>
  <c r="W86" i="5" s="1"/>
  <c r="E178" i="5"/>
  <c r="D178" i="5"/>
  <c r="D188" i="5" s="1"/>
  <c r="W52" i="5" s="1"/>
  <c r="C178" i="5"/>
  <c r="C188" i="5" s="1"/>
  <c r="W35" i="5" s="1"/>
  <c r="J177" i="5"/>
  <c r="J178" i="5" s="1"/>
  <c r="J176" i="5"/>
  <c r="J175" i="5"/>
  <c r="J174" i="5"/>
  <c r="I170" i="5"/>
  <c r="H170" i="5"/>
  <c r="V119" i="5" s="1"/>
  <c r="G170" i="5"/>
  <c r="F170" i="5"/>
  <c r="F171" i="5" s="1"/>
  <c r="V86" i="5" s="1"/>
  <c r="E170" i="5"/>
  <c r="D170" i="5"/>
  <c r="C170" i="5"/>
  <c r="J169" i="5"/>
  <c r="V135" i="5" s="1"/>
  <c r="J168" i="5"/>
  <c r="J167" i="5"/>
  <c r="V133" i="5" s="1"/>
  <c r="I165" i="5"/>
  <c r="H165" i="5"/>
  <c r="G165" i="5"/>
  <c r="F165" i="5"/>
  <c r="E165" i="5"/>
  <c r="D165" i="5"/>
  <c r="C165" i="5"/>
  <c r="V29" i="5" s="1"/>
  <c r="J164" i="5"/>
  <c r="J163" i="5"/>
  <c r="J165" i="5" s="1"/>
  <c r="I161" i="5"/>
  <c r="I171" i="5" s="1"/>
  <c r="H161" i="5"/>
  <c r="G161" i="5"/>
  <c r="G171" i="5" s="1"/>
  <c r="V103" i="5" s="1"/>
  <c r="F161" i="5"/>
  <c r="E161" i="5"/>
  <c r="V59" i="5" s="1"/>
  <c r="D161" i="5"/>
  <c r="D171" i="5" s="1"/>
  <c r="V52" i="5" s="1"/>
  <c r="C161" i="5"/>
  <c r="C171" i="5" s="1"/>
  <c r="V35" i="5" s="1"/>
  <c r="J160" i="5"/>
  <c r="J159" i="5"/>
  <c r="J158" i="5"/>
  <c r="J157" i="5"/>
  <c r="J161" i="5" s="1"/>
  <c r="I154" i="5"/>
  <c r="I153" i="5"/>
  <c r="H153" i="5"/>
  <c r="G153" i="5"/>
  <c r="G154" i="5" s="1"/>
  <c r="U103" i="5" s="1"/>
  <c r="F153" i="5"/>
  <c r="E153" i="5"/>
  <c r="D153" i="5"/>
  <c r="C153" i="5"/>
  <c r="C154" i="5" s="1"/>
  <c r="U35" i="5" s="1"/>
  <c r="J152" i="5"/>
  <c r="J151" i="5"/>
  <c r="U134" i="5" s="1"/>
  <c r="J150" i="5"/>
  <c r="J153" i="5" s="1"/>
  <c r="I148" i="5"/>
  <c r="H148" i="5"/>
  <c r="G148" i="5"/>
  <c r="F148" i="5"/>
  <c r="E148" i="5"/>
  <c r="D148" i="5"/>
  <c r="U46" i="5" s="1"/>
  <c r="C148" i="5"/>
  <c r="J147" i="5"/>
  <c r="J148" i="5" s="1"/>
  <c r="J146" i="5"/>
  <c r="I144" i="5"/>
  <c r="H144" i="5"/>
  <c r="H154" i="5" s="1"/>
  <c r="U120" i="5" s="1"/>
  <c r="G144" i="5"/>
  <c r="F144" i="5"/>
  <c r="F154" i="5" s="1"/>
  <c r="U86" i="5" s="1"/>
  <c r="E144" i="5"/>
  <c r="E154" i="5" s="1"/>
  <c r="U69" i="5" s="1"/>
  <c r="D144" i="5"/>
  <c r="D154" i="5" s="1"/>
  <c r="U52" i="5" s="1"/>
  <c r="C144" i="5"/>
  <c r="J143" i="5"/>
  <c r="J142" i="5"/>
  <c r="J141" i="5"/>
  <c r="U124" i="5" s="1"/>
  <c r="J140" i="5"/>
  <c r="J144" i="5" s="1"/>
  <c r="I137" i="5"/>
  <c r="G137" i="5"/>
  <c r="T103" i="5" s="1"/>
  <c r="E137" i="5"/>
  <c r="J136" i="5"/>
  <c r="T136" i="5" s="1"/>
  <c r="I136" i="5"/>
  <c r="H136" i="5"/>
  <c r="G136" i="5"/>
  <c r="F136" i="5"/>
  <c r="E136" i="5"/>
  <c r="D136" i="5"/>
  <c r="T51" i="5" s="1"/>
  <c r="C136" i="5"/>
  <c r="X135" i="5"/>
  <c r="W135" i="5"/>
  <c r="U135" i="5"/>
  <c r="S135" i="5"/>
  <c r="J135" i="5"/>
  <c r="T135" i="5" s="1"/>
  <c r="X134" i="5"/>
  <c r="W134" i="5"/>
  <c r="V134" i="5"/>
  <c r="Q134" i="5"/>
  <c r="J134" i="5"/>
  <c r="T134" i="5" s="1"/>
  <c r="W133" i="5"/>
  <c r="U133" i="5"/>
  <c r="O133" i="5"/>
  <c r="J133" i="5"/>
  <c r="T133" i="5" s="1"/>
  <c r="X132" i="5"/>
  <c r="W132" i="5"/>
  <c r="V132" i="5"/>
  <c r="U132" i="5"/>
  <c r="T132" i="5"/>
  <c r="S132" i="5"/>
  <c r="R132" i="5"/>
  <c r="Q132" i="5"/>
  <c r="P132" i="5"/>
  <c r="O132" i="5"/>
  <c r="N132" i="5"/>
  <c r="M132" i="5"/>
  <c r="Y132" i="5" s="1"/>
  <c r="R131" i="5"/>
  <c r="J131" i="5"/>
  <c r="T131" i="5" s="1"/>
  <c r="I131" i="5"/>
  <c r="H131" i="5"/>
  <c r="T114" i="5" s="1"/>
  <c r="G131" i="5"/>
  <c r="F131" i="5"/>
  <c r="E131" i="5"/>
  <c r="D131" i="5"/>
  <c r="C131" i="5"/>
  <c r="X130" i="5"/>
  <c r="W130" i="5"/>
  <c r="V130" i="5"/>
  <c r="U130" i="5"/>
  <c r="O130" i="5"/>
  <c r="J130" i="5"/>
  <c r="T130" i="5" s="1"/>
  <c r="W129" i="5"/>
  <c r="U129" i="5"/>
  <c r="M129" i="5"/>
  <c r="J129" i="5"/>
  <c r="T129" i="5" s="1"/>
  <c r="X128" i="5"/>
  <c r="W128" i="5"/>
  <c r="V128" i="5"/>
  <c r="U128" i="5"/>
  <c r="T128" i="5"/>
  <c r="S128" i="5"/>
  <c r="R128" i="5"/>
  <c r="Q128" i="5"/>
  <c r="P128" i="5"/>
  <c r="O128" i="5"/>
  <c r="N128" i="5"/>
  <c r="M128" i="5"/>
  <c r="Y128" i="5" s="1"/>
  <c r="I127" i="5"/>
  <c r="H127" i="5"/>
  <c r="H137" i="5" s="1"/>
  <c r="T120" i="5" s="1"/>
  <c r="G127" i="5"/>
  <c r="F127" i="5"/>
  <c r="F137" i="5" s="1"/>
  <c r="T86" i="5" s="1"/>
  <c r="E127" i="5"/>
  <c r="D127" i="5"/>
  <c r="D137" i="5" s="1"/>
  <c r="T52" i="5" s="1"/>
  <c r="C127" i="5"/>
  <c r="C137" i="5" s="1"/>
  <c r="T35" i="5" s="1"/>
  <c r="X126" i="5"/>
  <c r="W126" i="5"/>
  <c r="V126" i="5"/>
  <c r="U126" i="5"/>
  <c r="M126" i="5"/>
  <c r="J126" i="5"/>
  <c r="T126" i="5" s="1"/>
  <c r="X125" i="5"/>
  <c r="W125" i="5"/>
  <c r="V125" i="5"/>
  <c r="U125" i="5"/>
  <c r="S125" i="5"/>
  <c r="J125" i="5"/>
  <c r="T125" i="5" s="1"/>
  <c r="X124" i="5"/>
  <c r="W124" i="5"/>
  <c r="V124" i="5"/>
  <c r="S124" i="5"/>
  <c r="Q124" i="5"/>
  <c r="J124" i="5"/>
  <c r="T124" i="5" s="1"/>
  <c r="X123" i="5"/>
  <c r="W123" i="5"/>
  <c r="V123" i="5"/>
  <c r="U123" i="5"/>
  <c r="O123" i="5"/>
  <c r="J123" i="5"/>
  <c r="T123" i="5" s="1"/>
  <c r="I120" i="5"/>
  <c r="E120" i="5"/>
  <c r="C120" i="5"/>
  <c r="S35" i="5" s="1"/>
  <c r="X119" i="5"/>
  <c r="W119" i="5"/>
  <c r="U119" i="5"/>
  <c r="T119" i="5"/>
  <c r="R119" i="5"/>
  <c r="J119" i="5"/>
  <c r="S136" i="5" s="1"/>
  <c r="I119" i="5"/>
  <c r="H119" i="5"/>
  <c r="S119" i="5" s="1"/>
  <c r="G119" i="5"/>
  <c r="F119" i="5"/>
  <c r="E119" i="5"/>
  <c r="D119" i="5"/>
  <c r="C119" i="5"/>
  <c r="X118" i="5"/>
  <c r="W118" i="5"/>
  <c r="V118" i="5"/>
  <c r="U118" i="5"/>
  <c r="T118" i="5"/>
  <c r="S118" i="5"/>
  <c r="R118" i="5"/>
  <c r="Q118" i="5"/>
  <c r="P118" i="5"/>
  <c r="O118" i="5"/>
  <c r="Y118" i="5" s="1"/>
  <c r="N118" i="5"/>
  <c r="M118" i="5"/>
  <c r="J118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Y117" i="5" s="1"/>
  <c r="J117" i="5"/>
  <c r="S134" i="5" s="1"/>
  <c r="X116" i="5"/>
  <c r="W116" i="5"/>
  <c r="V116" i="5"/>
  <c r="U116" i="5"/>
  <c r="T116" i="5"/>
  <c r="S116" i="5"/>
  <c r="R116" i="5"/>
  <c r="Q116" i="5"/>
  <c r="P116" i="5"/>
  <c r="O116" i="5"/>
  <c r="N116" i="5"/>
  <c r="M116" i="5"/>
  <c r="Y116" i="5" s="1"/>
  <c r="J116" i="5"/>
  <c r="S133" i="5" s="1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X114" i="5"/>
  <c r="W114" i="5"/>
  <c r="V114" i="5"/>
  <c r="U114" i="5"/>
  <c r="J114" i="5"/>
  <c r="S131" i="5" s="1"/>
  <c r="I114" i="5"/>
  <c r="H114" i="5"/>
  <c r="S114" i="5" s="1"/>
  <c r="G114" i="5"/>
  <c r="F114" i="5"/>
  <c r="E114" i="5"/>
  <c r="D114" i="5"/>
  <c r="S46" i="5" s="1"/>
  <c r="C114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Y113" i="5" s="1"/>
  <c r="J113" i="5"/>
  <c r="S130" i="5" s="1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J112" i="5"/>
  <c r="S129" i="5" s="1"/>
  <c r="X111" i="5"/>
  <c r="W111" i="5"/>
  <c r="V111" i="5"/>
  <c r="U111" i="5"/>
  <c r="T111" i="5"/>
  <c r="S111" i="5"/>
  <c r="R111" i="5"/>
  <c r="Q111" i="5"/>
  <c r="P111" i="5"/>
  <c r="O111" i="5"/>
  <c r="Y111" i="5" s="1"/>
  <c r="N111" i="5"/>
  <c r="M111" i="5"/>
  <c r="X110" i="5"/>
  <c r="W110" i="5"/>
  <c r="V110" i="5"/>
  <c r="U110" i="5"/>
  <c r="T110" i="5"/>
  <c r="J110" i="5"/>
  <c r="J120" i="5" s="1"/>
  <c r="I110" i="5"/>
  <c r="H110" i="5"/>
  <c r="S110" i="5" s="1"/>
  <c r="G110" i="5"/>
  <c r="G120" i="5" s="1"/>
  <c r="S103" i="5" s="1"/>
  <c r="F110" i="5"/>
  <c r="F120" i="5" s="1"/>
  <c r="S86" i="5" s="1"/>
  <c r="E110" i="5"/>
  <c r="D110" i="5"/>
  <c r="D120" i="5" s="1"/>
  <c r="S52" i="5" s="1"/>
  <c r="C110" i="5"/>
  <c r="X109" i="5"/>
  <c r="W109" i="5"/>
  <c r="V109" i="5"/>
  <c r="U109" i="5"/>
  <c r="T109" i="5"/>
  <c r="S109" i="5"/>
  <c r="R109" i="5"/>
  <c r="Q109" i="5"/>
  <c r="Y109" i="5" s="1"/>
  <c r="P109" i="5"/>
  <c r="O109" i="5"/>
  <c r="N109" i="5"/>
  <c r="M109" i="5"/>
  <c r="J109" i="5"/>
  <c r="S126" i="5" s="1"/>
  <c r="X108" i="5"/>
  <c r="W108" i="5"/>
  <c r="V108" i="5"/>
  <c r="U108" i="5"/>
  <c r="T108" i="5"/>
  <c r="S108" i="5"/>
  <c r="R108" i="5"/>
  <c r="Q108" i="5"/>
  <c r="P108" i="5"/>
  <c r="O108" i="5"/>
  <c r="Y108" i="5" s="1"/>
  <c r="N108" i="5"/>
  <c r="M108" i="5"/>
  <c r="J108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Y107" i="5" s="1"/>
  <c r="J107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Y106" i="5" s="1"/>
  <c r="J106" i="5"/>
  <c r="S123" i="5" s="1"/>
  <c r="I103" i="5"/>
  <c r="G103" i="5"/>
  <c r="R103" i="5" s="1"/>
  <c r="E103" i="5"/>
  <c r="X102" i="5"/>
  <c r="V102" i="5"/>
  <c r="U102" i="5"/>
  <c r="T102" i="5"/>
  <c r="S102" i="5"/>
  <c r="R102" i="5"/>
  <c r="N102" i="5"/>
  <c r="J102" i="5"/>
  <c r="R136" i="5" s="1"/>
  <c r="I102" i="5"/>
  <c r="H102" i="5"/>
  <c r="G102" i="5"/>
  <c r="F102" i="5"/>
  <c r="E102" i="5"/>
  <c r="D102" i="5"/>
  <c r="C102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Y101" i="5" s="1"/>
  <c r="J101" i="5"/>
  <c r="R135" i="5" s="1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J100" i="5"/>
  <c r="R134" i="5" s="1"/>
  <c r="X99" i="5"/>
  <c r="W99" i="5"/>
  <c r="V99" i="5"/>
  <c r="U99" i="5"/>
  <c r="T99" i="5"/>
  <c r="S99" i="5"/>
  <c r="R99" i="5"/>
  <c r="Q99" i="5"/>
  <c r="P99" i="5"/>
  <c r="O99" i="5"/>
  <c r="Y99" i="5" s="1"/>
  <c r="N99" i="5"/>
  <c r="M99" i="5"/>
  <c r="J99" i="5"/>
  <c r="R133" i="5" s="1"/>
  <c r="X98" i="5"/>
  <c r="W98" i="5"/>
  <c r="V98" i="5"/>
  <c r="U98" i="5"/>
  <c r="T98" i="5"/>
  <c r="S98" i="5"/>
  <c r="R98" i="5"/>
  <c r="Q98" i="5"/>
  <c r="P98" i="5"/>
  <c r="O98" i="5"/>
  <c r="N98" i="5"/>
  <c r="M98" i="5"/>
  <c r="Y98" i="5" s="1"/>
  <c r="X97" i="5"/>
  <c r="W97" i="5"/>
  <c r="V97" i="5"/>
  <c r="U97" i="5"/>
  <c r="T97" i="5"/>
  <c r="S97" i="5"/>
  <c r="R97" i="5"/>
  <c r="J97" i="5"/>
  <c r="I97" i="5"/>
  <c r="H97" i="5"/>
  <c r="R114" i="5" s="1"/>
  <c r="G97" i="5"/>
  <c r="F97" i="5"/>
  <c r="E97" i="5"/>
  <c r="D97" i="5"/>
  <c r="C97" i="5"/>
  <c r="X96" i="5"/>
  <c r="W96" i="5"/>
  <c r="V96" i="5"/>
  <c r="U96" i="5"/>
  <c r="T96" i="5"/>
  <c r="S96" i="5"/>
  <c r="R96" i="5"/>
  <c r="Q96" i="5"/>
  <c r="P96" i="5"/>
  <c r="O96" i="5"/>
  <c r="Y96" i="5" s="1"/>
  <c r="N96" i="5"/>
  <c r="M96" i="5"/>
  <c r="J96" i="5"/>
  <c r="R130" i="5" s="1"/>
  <c r="X95" i="5"/>
  <c r="W95" i="5"/>
  <c r="V95" i="5"/>
  <c r="U95" i="5"/>
  <c r="T95" i="5"/>
  <c r="S95" i="5"/>
  <c r="R95" i="5"/>
  <c r="Q95" i="5"/>
  <c r="P95" i="5"/>
  <c r="O95" i="5"/>
  <c r="N95" i="5"/>
  <c r="M95" i="5"/>
  <c r="Y95" i="5" s="1"/>
  <c r="J95" i="5"/>
  <c r="R129" i="5" s="1"/>
  <c r="X94" i="5"/>
  <c r="W94" i="5"/>
  <c r="V94" i="5"/>
  <c r="U94" i="5"/>
  <c r="T94" i="5"/>
  <c r="S94" i="5"/>
  <c r="R94" i="5"/>
  <c r="Q94" i="5"/>
  <c r="P94" i="5"/>
  <c r="O94" i="5"/>
  <c r="N94" i="5"/>
  <c r="M94" i="5"/>
  <c r="Y94" i="5" s="1"/>
  <c r="X93" i="5"/>
  <c r="W93" i="5"/>
  <c r="V93" i="5"/>
  <c r="U93" i="5"/>
  <c r="T93" i="5"/>
  <c r="S93" i="5"/>
  <c r="R93" i="5"/>
  <c r="P93" i="5"/>
  <c r="J93" i="5"/>
  <c r="J103" i="5" s="1"/>
  <c r="I93" i="5"/>
  <c r="H93" i="5"/>
  <c r="R110" i="5" s="1"/>
  <c r="G93" i="5"/>
  <c r="F93" i="5"/>
  <c r="F103" i="5" s="1"/>
  <c r="R86" i="5" s="1"/>
  <c r="E93" i="5"/>
  <c r="D93" i="5"/>
  <c r="D103" i="5" s="1"/>
  <c r="R52" i="5" s="1"/>
  <c r="C93" i="5"/>
  <c r="C103" i="5" s="1"/>
  <c r="R35" i="5" s="1"/>
  <c r="X92" i="5"/>
  <c r="W92" i="5"/>
  <c r="V92" i="5"/>
  <c r="U92" i="5"/>
  <c r="T92" i="5"/>
  <c r="S92" i="5"/>
  <c r="R92" i="5"/>
  <c r="Q92" i="5"/>
  <c r="P92" i="5"/>
  <c r="O92" i="5"/>
  <c r="N92" i="5"/>
  <c r="M92" i="5"/>
  <c r="Y92" i="5" s="1"/>
  <c r="J92" i="5"/>
  <c r="R126" i="5" s="1"/>
  <c r="X91" i="5"/>
  <c r="W91" i="5"/>
  <c r="V91" i="5"/>
  <c r="U91" i="5"/>
  <c r="T91" i="5"/>
  <c r="S91" i="5"/>
  <c r="R91" i="5"/>
  <c r="Q91" i="5"/>
  <c r="P91" i="5"/>
  <c r="O91" i="5"/>
  <c r="N91" i="5"/>
  <c r="M91" i="5"/>
  <c r="Y91" i="5" s="1"/>
  <c r="J91" i="5"/>
  <c r="R125" i="5" s="1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J90" i="5"/>
  <c r="R124" i="5" s="1"/>
  <c r="X89" i="5"/>
  <c r="W89" i="5"/>
  <c r="V89" i="5"/>
  <c r="U89" i="5"/>
  <c r="T89" i="5"/>
  <c r="S89" i="5"/>
  <c r="R89" i="5"/>
  <c r="Q89" i="5"/>
  <c r="P89" i="5"/>
  <c r="O89" i="5"/>
  <c r="Y89" i="5" s="1"/>
  <c r="N89" i="5"/>
  <c r="M89" i="5"/>
  <c r="J89" i="5"/>
  <c r="R123" i="5" s="1"/>
  <c r="I86" i="5"/>
  <c r="E86" i="5"/>
  <c r="C86" i="5"/>
  <c r="W85" i="5"/>
  <c r="V85" i="5"/>
  <c r="U85" i="5"/>
  <c r="T85" i="5"/>
  <c r="S85" i="5"/>
  <c r="R85" i="5"/>
  <c r="J85" i="5"/>
  <c r="Q136" i="5" s="1"/>
  <c r="I85" i="5"/>
  <c r="H85" i="5"/>
  <c r="Q119" i="5" s="1"/>
  <c r="G85" i="5"/>
  <c r="Q102" i="5" s="1"/>
  <c r="F85" i="5"/>
  <c r="Q85" i="5" s="1"/>
  <c r="E85" i="5"/>
  <c r="D85" i="5"/>
  <c r="C85" i="5"/>
  <c r="X84" i="5"/>
  <c r="W84" i="5"/>
  <c r="V84" i="5"/>
  <c r="U84" i="5"/>
  <c r="T84" i="5"/>
  <c r="S84" i="5"/>
  <c r="R84" i="5"/>
  <c r="Q84" i="5"/>
  <c r="P84" i="5"/>
  <c r="O84" i="5"/>
  <c r="Y84" i="5" s="1"/>
  <c r="N84" i="5"/>
  <c r="M84" i="5"/>
  <c r="J84" i="5"/>
  <c r="Q135" i="5" s="1"/>
  <c r="X83" i="5"/>
  <c r="W83" i="5"/>
  <c r="V83" i="5"/>
  <c r="U83" i="5"/>
  <c r="T83" i="5"/>
  <c r="S83" i="5"/>
  <c r="R83" i="5"/>
  <c r="Q83" i="5"/>
  <c r="P83" i="5"/>
  <c r="O83" i="5"/>
  <c r="N83" i="5"/>
  <c r="M83" i="5"/>
  <c r="Y83" i="5" s="1"/>
  <c r="J83" i="5"/>
  <c r="X82" i="5"/>
  <c r="W82" i="5"/>
  <c r="V82" i="5"/>
  <c r="U82" i="5"/>
  <c r="T82" i="5"/>
  <c r="S82" i="5"/>
  <c r="R82" i="5"/>
  <c r="Q82" i="5"/>
  <c r="P82" i="5"/>
  <c r="O82" i="5"/>
  <c r="N82" i="5"/>
  <c r="M82" i="5"/>
  <c r="Y82" i="5" s="1"/>
  <c r="J82" i="5"/>
  <c r="Q133" i="5" s="1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X80" i="5"/>
  <c r="W80" i="5"/>
  <c r="V80" i="5"/>
  <c r="U80" i="5"/>
  <c r="T80" i="5"/>
  <c r="S80" i="5"/>
  <c r="R80" i="5"/>
  <c r="N80" i="5"/>
  <c r="J80" i="5"/>
  <c r="Q131" i="5" s="1"/>
  <c r="I80" i="5"/>
  <c r="H80" i="5"/>
  <c r="Q114" i="5" s="1"/>
  <c r="G80" i="5"/>
  <c r="Q97" i="5" s="1"/>
  <c r="F80" i="5"/>
  <c r="Q80" i="5" s="1"/>
  <c r="E80" i="5"/>
  <c r="D80" i="5"/>
  <c r="Q46" i="5" s="1"/>
  <c r="C80" i="5"/>
  <c r="X79" i="5"/>
  <c r="W79" i="5"/>
  <c r="V79" i="5"/>
  <c r="U79" i="5"/>
  <c r="T79" i="5"/>
  <c r="S79" i="5"/>
  <c r="R79" i="5"/>
  <c r="Q79" i="5"/>
  <c r="P79" i="5"/>
  <c r="O79" i="5"/>
  <c r="N79" i="5"/>
  <c r="M79" i="5"/>
  <c r="Y79" i="5" s="1"/>
  <c r="J79" i="5"/>
  <c r="Q130" i="5" s="1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J78" i="5"/>
  <c r="Q129" i="5" s="1"/>
  <c r="X77" i="5"/>
  <c r="W77" i="5"/>
  <c r="V77" i="5"/>
  <c r="U77" i="5"/>
  <c r="T77" i="5"/>
  <c r="S77" i="5"/>
  <c r="R77" i="5"/>
  <c r="Q77" i="5"/>
  <c r="P77" i="5"/>
  <c r="O77" i="5"/>
  <c r="Y77" i="5" s="1"/>
  <c r="N77" i="5"/>
  <c r="M77" i="5"/>
  <c r="X76" i="5"/>
  <c r="W76" i="5"/>
  <c r="V76" i="5"/>
  <c r="T76" i="5"/>
  <c r="S76" i="5"/>
  <c r="J76" i="5"/>
  <c r="J86" i="5" s="1"/>
  <c r="I76" i="5"/>
  <c r="H76" i="5"/>
  <c r="Q110" i="5" s="1"/>
  <c r="G76" i="5"/>
  <c r="G86" i="5" s="1"/>
  <c r="Q103" i="5" s="1"/>
  <c r="F76" i="5"/>
  <c r="Q76" i="5" s="1"/>
  <c r="E76" i="5"/>
  <c r="D76" i="5"/>
  <c r="D86" i="5" s="1"/>
  <c r="Q52" i="5" s="1"/>
  <c r="C76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J75" i="5"/>
  <c r="Q126" i="5" s="1"/>
  <c r="X74" i="5"/>
  <c r="W74" i="5"/>
  <c r="V74" i="5"/>
  <c r="U74" i="5"/>
  <c r="T74" i="5"/>
  <c r="S74" i="5"/>
  <c r="R74" i="5"/>
  <c r="Q74" i="5"/>
  <c r="P74" i="5"/>
  <c r="O74" i="5"/>
  <c r="Y74" i="5" s="1"/>
  <c r="N74" i="5"/>
  <c r="M74" i="5"/>
  <c r="J74" i="5"/>
  <c r="Q125" i="5" s="1"/>
  <c r="X73" i="5"/>
  <c r="W73" i="5"/>
  <c r="V73" i="5"/>
  <c r="U73" i="5"/>
  <c r="T73" i="5"/>
  <c r="S73" i="5"/>
  <c r="R73" i="5"/>
  <c r="Q73" i="5"/>
  <c r="P73" i="5"/>
  <c r="O73" i="5"/>
  <c r="N73" i="5"/>
  <c r="M73" i="5"/>
  <c r="Y73" i="5" s="1"/>
  <c r="J73" i="5"/>
  <c r="X72" i="5"/>
  <c r="W72" i="5"/>
  <c r="V72" i="5"/>
  <c r="U72" i="5"/>
  <c r="T72" i="5"/>
  <c r="S72" i="5"/>
  <c r="R72" i="5"/>
  <c r="Q72" i="5"/>
  <c r="P72" i="5"/>
  <c r="O72" i="5"/>
  <c r="N72" i="5"/>
  <c r="M72" i="5"/>
  <c r="Y72" i="5" s="1"/>
  <c r="J72" i="5"/>
  <c r="Q123" i="5" s="1"/>
  <c r="T69" i="5"/>
  <c r="S69" i="5"/>
  <c r="R69" i="5"/>
  <c r="Q69" i="5"/>
  <c r="I69" i="5"/>
  <c r="G69" i="5"/>
  <c r="P103" i="5" s="1"/>
  <c r="X68" i="5"/>
  <c r="W68" i="5"/>
  <c r="V68" i="5"/>
  <c r="U68" i="5"/>
  <c r="T68" i="5"/>
  <c r="S68" i="5"/>
  <c r="R68" i="5"/>
  <c r="Q68" i="5"/>
  <c r="P68" i="5"/>
  <c r="N68" i="5"/>
  <c r="J68" i="5"/>
  <c r="P136" i="5" s="1"/>
  <c r="I68" i="5"/>
  <c r="H68" i="5"/>
  <c r="P119" i="5" s="1"/>
  <c r="G68" i="5"/>
  <c r="P102" i="5" s="1"/>
  <c r="F68" i="5"/>
  <c r="P85" i="5" s="1"/>
  <c r="E68" i="5"/>
  <c r="D68" i="5"/>
  <c r="P51" i="5" s="1"/>
  <c r="C68" i="5"/>
  <c r="X67" i="5"/>
  <c r="W67" i="5"/>
  <c r="V67" i="5"/>
  <c r="U67" i="5"/>
  <c r="T67" i="5"/>
  <c r="S67" i="5"/>
  <c r="R67" i="5"/>
  <c r="Q67" i="5"/>
  <c r="P67" i="5"/>
  <c r="O67" i="5"/>
  <c r="N67" i="5"/>
  <c r="M67" i="5"/>
  <c r="Y67" i="5" s="1"/>
  <c r="J67" i="5"/>
  <c r="P135" i="5" s="1"/>
  <c r="X66" i="5"/>
  <c r="W66" i="5"/>
  <c r="V66" i="5"/>
  <c r="U66" i="5"/>
  <c r="T66" i="5"/>
  <c r="S66" i="5"/>
  <c r="R66" i="5"/>
  <c r="Q66" i="5"/>
  <c r="Y66" i="5" s="1"/>
  <c r="P66" i="5"/>
  <c r="O66" i="5"/>
  <c r="N66" i="5"/>
  <c r="M66" i="5"/>
  <c r="J66" i="5"/>
  <c r="P134" i="5" s="1"/>
  <c r="X65" i="5"/>
  <c r="W65" i="5"/>
  <c r="V65" i="5"/>
  <c r="U65" i="5"/>
  <c r="T65" i="5"/>
  <c r="S65" i="5"/>
  <c r="R65" i="5"/>
  <c r="Q65" i="5"/>
  <c r="P65" i="5"/>
  <c r="O65" i="5"/>
  <c r="Y65" i="5" s="1"/>
  <c r="N65" i="5"/>
  <c r="M65" i="5"/>
  <c r="J65" i="5"/>
  <c r="P133" i="5" s="1"/>
  <c r="X64" i="5"/>
  <c r="W64" i="5"/>
  <c r="V64" i="5"/>
  <c r="U64" i="5"/>
  <c r="T64" i="5"/>
  <c r="S64" i="5"/>
  <c r="R64" i="5"/>
  <c r="Q64" i="5"/>
  <c r="P64" i="5"/>
  <c r="O64" i="5"/>
  <c r="N64" i="5"/>
  <c r="M64" i="5"/>
  <c r="Y64" i="5" s="1"/>
  <c r="X63" i="5"/>
  <c r="W63" i="5"/>
  <c r="V63" i="5"/>
  <c r="U63" i="5"/>
  <c r="T63" i="5"/>
  <c r="S63" i="5"/>
  <c r="R63" i="5"/>
  <c r="Q63" i="5"/>
  <c r="P63" i="5"/>
  <c r="J63" i="5"/>
  <c r="P131" i="5" s="1"/>
  <c r="I63" i="5"/>
  <c r="H63" i="5"/>
  <c r="P114" i="5" s="1"/>
  <c r="G63" i="5"/>
  <c r="P97" i="5" s="1"/>
  <c r="F63" i="5"/>
  <c r="P80" i="5" s="1"/>
  <c r="E63" i="5"/>
  <c r="D63" i="5"/>
  <c r="C63" i="5"/>
  <c r="X62" i="5"/>
  <c r="W62" i="5"/>
  <c r="V62" i="5"/>
  <c r="U62" i="5"/>
  <c r="T62" i="5"/>
  <c r="S62" i="5"/>
  <c r="R62" i="5"/>
  <c r="Q62" i="5"/>
  <c r="P62" i="5"/>
  <c r="O62" i="5"/>
  <c r="Y62" i="5" s="1"/>
  <c r="N62" i="5"/>
  <c r="M62" i="5"/>
  <c r="J62" i="5"/>
  <c r="P130" i="5" s="1"/>
  <c r="X61" i="5"/>
  <c r="W61" i="5"/>
  <c r="V61" i="5"/>
  <c r="U61" i="5"/>
  <c r="T61" i="5"/>
  <c r="S61" i="5"/>
  <c r="R61" i="5"/>
  <c r="Q61" i="5"/>
  <c r="P61" i="5"/>
  <c r="O61" i="5"/>
  <c r="N61" i="5"/>
  <c r="M61" i="5"/>
  <c r="Y61" i="5" s="1"/>
  <c r="J61" i="5"/>
  <c r="P129" i="5" s="1"/>
  <c r="X60" i="5"/>
  <c r="W60" i="5"/>
  <c r="V60" i="5"/>
  <c r="U60" i="5"/>
  <c r="T60" i="5"/>
  <c r="S60" i="5"/>
  <c r="R60" i="5"/>
  <c r="Q60" i="5"/>
  <c r="P60" i="5"/>
  <c r="O60" i="5"/>
  <c r="N60" i="5"/>
  <c r="M60" i="5"/>
  <c r="Y60" i="5" s="1"/>
  <c r="X59" i="5"/>
  <c r="W59" i="5"/>
  <c r="U59" i="5"/>
  <c r="T59" i="5"/>
  <c r="S59" i="5"/>
  <c r="R59" i="5"/>
  <c r="Q59" i="5"/>
  <c r="P59" i="5"/>
  <c r="I59" i="5"/>
  <c r="H59" i="5"/>
  <c r="P110" i="5" s="1"/>
  <c r="G59" i="5"/>
  <c r="F59" i="5"/>
  <c r="F69" i="5" s="1"/>
  <c r="P86" i="5" s="1"/>
  <c r="E59" i="5"/>
  <c r="E69" i="5" s="1"/>
  <c r="P69" i="5" s="1"/>
  <c r="D59" i="5"/>
  <c r="D69" i="5" s="1"/>
  <c r="P52" i="5" s="1"/>
  <c r="C59" i="5"/>
  <c r="C69" i="5" s="1"/>
  <c r="P35" i="5" s="1"/>
  <c r="X58" i="5"/>
  <c r="W58" i="5"/>
  <c r="V58" i="5"/>
  <c r="U58" i="5"/>
  <c r="T58" i="5"/>
  <c r="S58" i="5"/>
  <c r="R58" i="5"/>
  <c r="Q58" i="5"/>
  <c r="P58" i="5"/>
  <c r="O58" i="5"/>
  <c r="N58" i="5"/>
  <c r="M58" i="5"/>
  <c r="Y58" i="5" s="1"/>
  <c r="J58" i="5"/>
  <c r="P126" i="5" s="1"/>
  <c r="X57" i="5"/>
  <c r="W57" i="5"/>
  <c r="V57" i="5"/>
  <c r="U57" i="5"/>
  <c r="T57" i="5"/>
  <c r="S57" i="5"/>
  <c r="R57" i="5"/>
  <c r="Q57" i="5"/>
  <c r="P57" i="5"/>
  <c r="O57" i="5"/>
  <c r="N57" i="5"/>
  <c r="M57" i="5"/>
  <c r="Y57" i="5" s="1"/>
  <c r="J57" i="5"/>
  <c r="P125" i="5" s="1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J56" i="5"/>
  <c r="P124" i="5" s="1"/>
  <c r="X55" i="5"/>
  <c r="W55" i="5"/>
  <c r="V55" i="5"/>
  <c r="U55" i="5"/>
  <c r="T55" i="5"/>
  <c r="S55" i="5"/>
  <c r="R55" i="5"/>
  <c r="Q55" i="5"/>
  <c r="P55" i="5"/>
  <c r="O55" i="5"/>
  <c r="Y55" i="5" s="1"/>
  <c r="N55" i="5"/>
  <c r="M55" i="5"/>
  <c r="J55" i="5"/>
  <c r="J59" i="5" s="1"/>
  <c r="E52" i="5"/>
  <c r="O69" i="5" s="1"/>
  <c r="C52" i="5"/>
  <c r="O35" i="5" s="1"/>
  <c r="X51" i="5"/>
  <c r="W51" i="5"/>
  <c r="V51" i="5"/>
  <c r="U51" i="5"/>
  <c r="S51" i="5"/>
  <c r="R51" i="5"/>
  <c r="Q51" i="5"/>
  <c r="J51" i="5"/>
  <c r="O136" i="5" s="1"/>
  <c r="I51" i="5"/>
  <c r="H51" i="5"/>
  <c r="O119" i="5" s="1"/>
  <c r="G51" i="5"/>
  <c r="O102" i="5" s="1"/>
  <c r="F51" i="5"/>
  <c r="O85" i="5" s="1"/>
  <c r="E51" i="5"/>
  <c r="O68" i="5" s="1"/>
  <c r="D51" i="5"/>
  <c r="O51" i="5" s="1"/>
  <c r="C51" i="5"/>
  <c r="X50" i="5"/>
  <c r="W50" i="5"/>
  <c r="V50" i="5"/>
  <c r="U50" i="5"/>
  <c r="T50" i="5"/>
  <c r="S50" i="5"/>
  <c r="R50" i="5"/>
  <c r="Q50" i="5"/>
  <c r="P50" i="5"/>
  <c r="O50" i="5"/>
  <c r="Y50" i="5" s="1"/>
  <c r="N50" i="5"/>
  <c r="M50" i="5"/>
  <c r="J50" i="5"/>
  <c r="O135" i="5" s="1"/>
  <c r="X49" i="5"/>
  <c r="W49" i="5"/>
  <c r="V49" i="5"/>
  <c r="U49" i="5"/>
  <c r="T49" i="5"/>
  <c r="S49" i="5"/>
  <c r="R49" i="5"/>
  <c r="Q49" i="5"/>
  <c r="P49" i="5"/>
  <c r="O49" i="5"/>
  <c r="N49" i="5"/>
  <c r="M49" i="5"/>
  <c r="Y49" i="5" s="1"/>
  <c r="J49" i="5"/>
  <c r="O134" i="5" s="1"/>
  <c r="X48" i="5"/>
  <c r="W48" i="5"/>
  <c r="V48" i="5"/>
  <c r="U48" i="5"/>
  <c r="T48" i="5"/>
  <c r="S48" i="5"/>
  <c r="R48" i="5"/>
  <c r="Q48" i="5"/>
  <c r="P48" i="5"/>
  <c r="O48" i="5"/>
  <c r="N48" i="5"/>
  <c r="M48" i="5"/>
  <c r="Y48" i="5" s="1"/>
  <c r="J48" i="5"/>
  <c r="X47" i="5"/>
  <c r="W47" i="5"/>
  <c r="V47" i="5"/>
  <c r="U47" i="5"/>
  <c r="T47" i="5"/>
  <c r="S47" i="5"/>
  <c r="R47" i="5"/>
  <c r="Q47" i="5"/>
  <c r="Y47" i="5" s="1"/>
  <c r="P47" i="5"/>
  <c r="O47" i="5"/>
  <c r="N47" i="5"/>
  <c r="M47" i="5"/>
  <c r="X46" i="5"/>
  <c r="W46" i="5"/>
  <c r="V46" i="5"/>
  <c r="T46" i="5"/>
  <c r="R46" i="5"/>
  <c r="P46" i="5"/>
  <c r="N46" i="5"/>
  <c r="J46" i="5"/>
  <c r="O131" i="5" s="1"/>
  <c r="I46" i="5"/>
  <c r="H46" i="5"/>
  <c r="O114" i="5" s="1"/>
  <c r="G46" i="5"/>
  <c r="O97" i="5" s="1"/>
  <c r="F46" i="5"/>
  <c r="O80" i="5" s="1"/>
  <c r="E46" i="5"/>
  <c r="O63" i="5" s="1"/>
  <c r="D46" i="5"/>
  <c r="O46" i="5" s="1"/>
  <c r="C46" i="5"/>
  <c r="X45" i="5"/>
  <c r="W45" i="5"/>
  <c r="V45" i="5"/>
  <c r="U45" i="5"/>
  <c r="T45" i="5"/>
  <c r="S45" i="5"/>
  <c r="R45" i="5"/>
  <c r="Q45" i="5"/>
  <c r="P45" i="5"/>
  <c r="O45" i="5"/>
  <c r="N45" i="5"/>
  <c r="M45" i="5"/>
  <c r="Y45" i="5" s="1"/>
  <c r="J45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J44" i="5"/>
  <c r="O129" i="5" s="1"/>
  <c r="X43" i="5"/>
  <c r="W43" i="5"/>
  <c r="V43" i="5"/>
  <c r="U43" i="5"/>
  <c r="T43" i="5"/>
  <c r="S43" i="5"/>
  <c r="R43" i="5"/>
  <c r="Q43" i="5"/>
  <c r="P43" i="5"/>
  <c r="O43" i="5"/>
  <c r="Y43" i="5" s="1"/>
  <c r="N43" i="5"/>
  <c r="M43" i="5"/>
  <c r="X42" i="5"/>
  <c r="V42" i="5"/>
  <c r="U42" i="5"/>
  <c r="T42" i="5"/>
  <c r="S42" i="5"/>
  <c r="R42" i="5"/>
  <c r="Q42" i="5"/>
  <c r="P42" i="5"/>
  <c r="J42" i="5"/>
  <c r="O127" i="5" s="1"/>
  <c r="I42" i="5"/>
  <c r="I52" i="5" s="1"/>
  <c r="H42" i="5"/>
  <c r="H52" i="5" s="1"/>
  <c r="O120" i="5" s="1"/>
  <c r="G42" i="5"/>
  <c r="O93" i="5" s="1"/>
  <c r="F42" i="5"/>
  <c r="O76" i="5" s="1"/>
  <c r="E42" i="5"/>
  <c r="O59" i="5" s="1"/>
  <c r="D42" i="5"/>
  <c r="O42" i="5" s="1"/>
  <c r="C42" i="5"/>
  <c r="X41" i="5"/>
  <c r="W41" i="5"/>
  <c r="V41" i="5"/>
  <c r="U41" i="5"/>
  <c r="T41" i="5"/>
  <c r="S41" i="5"/>
  <c r="R41" i="5"/>
  <c r="Q41" i="5"/>
  <c r="Y41" i="5" s="1"/>
  <c r="P41" i="5"/>
  <c r="O41" i="5"/>
  <c r="N41" i="5"/>
  <c r="M41" i="5"/>
  <c r="J41" i="5"/>
  <c r="O126" i="5" s="1"/>
  <c r="X40" i="5"/>
  <c r="W40" i="5"/>
  <c r="V40" i="5"/>
  <c r="U40" i="5"/>
  <c r="T40" i="5"/>
  <c r="S40" i="5"/>
  <c r="R40" i="5"/>
  <c r="Q40" i="5"/>
  <c r="P40" i="5"/>
  <c r="O40" i="5"/>
  <c r="Y40" i="5" s="1"/>
  <c r="N40" i="5"/>
  <c r="M40" i="5"/>
  <c r="J40" i="5"/>
  <c r="O125" i="5" s="1"/>
  <c r="X39" i="5"/>
  <c r="W39" i="5"/>
  <c r="V39" i="5"/>
  <c r="U39" i="5"/>
  <c r="T39" i="5"/>
  <c r="S39" i="5"/>
  <c r="R39" i="5"/>
  <c r="Q39" i="5"/>
  <c r="P39" i="5"/>
  <c r="O39" i="5"/>
  <c r="N39" i="5"/>
  <c r="M39" i="5"/>
  <c r="Y39" i="5" s="1"/>
  <c r="J39" i="5"/>
  <c r="O124" i="5" s="1"/>
  <c r="X38" i="5"/>
  <c r="W38" i="5"/>
  <c r="V38" i="5"/>
  <c r="U38" i="5"/>
  <c r="T38" i="5"/>
  <c r="S38" i="5"/>
  <c r="R38" i="5"/>
  <c r="Q38" i="5"/>
  <c r="P38" i="5"/>
  <c r="O38" i="5"/>
  <c r="N38" i="5"/>
  <c r="M38" i="5"/>
  <c r="Y38" i="5" s="1"/>
  <c r="J38" i="5"/>
  <c r="Q35" i="5"/>
  <c r="I35" i="5"/>
  <c r="G35" i="5"/>
  <c r="N103" i="5" s="1"/>
  <c r="X34" i="5"/>
  <c r="W34" i="5"/>
  <c r="V34" i="5"/>
  <c r="U34" i="5"/>
  <c r="T34" i="5"/>
  <c r="S34" i="5"/>
  <c r="R34" i="5"/>
  <c r="Q34" i="5"/>
  <c r="P34" i="5"/>
  <c r="O34" i="5"/>
  <c r="N34" i="5"/>
  <c r="I34" i="5"/>
  <c r="H34" i="5"/>
  <c r="N119" i="5" s="1"/>
  <c r="G34" i="5"/>
  <c r="F34" i="5"/>
  <c r="N85" i="5" s="1"/>
  <c r="E34" i="5"/>
  <c r="D34" i="5"/>
  <c r="N51" i="5" s="1"/>
  <c r="C34" i="5"/>
  <c r="X33" i="5"/>
  <c r="W33" i="5"/>
  <c r="V33" i="5"/>
  <c r="U33" i="5"/>
  <c r="T33" i="5"/>
  <c r="S33" i="5"/>
  <c r="R33" i="5"/>
  <c r="Q33" i="5"/>
  <c r="P33" i="5"/>
  <c r="O33" i="5"/>
  <c r="N33" i="5"/>
  <c r="M33" i="5"/>
  <c r="Y33" i="5" s="1"/>
  <c r="J33" i="5"/>
  <c r="J34" i="5" s="1"/>
  <c r="X32" i="5"/>
  <c r="W32" i="5"/>
  <c r="V32" i="5"/>
  <c r="U32" i="5"/>
  <c r="T32" i="5"/>
  <c r="S32" i="5"/>
  <c r="R32" i="5"/>
  <c r="Q32" i="5"/>
  <c r="Y32" i="5" s="1"/>
  <c r="P32" i="5"/>
  <c r="O32" i="5"/>
  <c r="N32" i="5"/>
  <c r="M32" i="5"/>
  <c r="J32" i="5"/>
  <c r="N134" i="5" s="1"/>
  <c r="X31" i="5"/>
  <c r="W31" i="5"/>
  <c r="V31" i="5"/>
  <c r="U31" i="5"/>
  <c r="T31" i="5"/>
  <c r="S31" i="5"/>
  <c r="R31" i="5"/>
  <c r="Q31" i="5"/>
  <c r="P31" i="5"/>
  <c r="O31" i="5"/>
  <c r="Y31" i="5" s="1"/>
  <c r="N31" i="5"/>
  <c r="M31" i="5"/>
  <c r="J31" i="5"/>
  <c r="N133" i="5" s="1"/>
  <c r="X30" i="5"/>
  <c r="W30" i="5"/>
  <c r="V30" i="5"/>
  <c r="U30" i="5"/>
  <c r="T30" i="5"/>
  <c r="S30" i="5"/>
  <c r="R30" i="5"/>
  <c r="Q30" i="5"/>
  <c r="P30" i="5"/>
  <c r="O30" i="5"/>
  <c r="N30" i="5"/>
  <c r="M30" i="5"/>
  <c r="Y30" i="5" s="1"/>
  <c r="X29" i="5"/>
  <c r="W29" i="5"/>
  <c r="U29" i="5"/>
  <c r="T29" i="5"/>
  <c r="S29" i="5"/>
  <c r="R29" i="5"/>
  <c r="Q29" i="5"/>
  <c r="P29" i="5"/>
  <c r="O29" i="5"/>
  <c r="N29" i="5"/>
  <c r="J29" i="5"/>
  <c r="N131" i="5" s="1"/>
  <c r="I29" i="5"/>
  <c r="H29" i="5"/>
  <c r="N114" i="5" s="1"/>
  <c r="G29" i="5"/>
  <c r="N97" i="5" s="1"/>
  <c r="F29" i="5"/>
  <c r="E29" i="5"/>
  <c r="N63" i="5" s="1"/>
  <c r="D29" i="5"/>
  <c r="C29" i="5"/>
  <c r="X28" i="5"/>
  <c r="W28" i="5"/>
  <c r="V28" i="5"/>
  <c r="U28" i="5"/>
  <c r="T28" i="5"/>
  <c r="S28" i="5"/>
  <c r="R28" i="5"/>
  <c r="Q28" i="5"/>
  <c r="P28" i="5"/>
  <c r="O28" i="5"/>
  <c r="Y28" i="5" s="1"/>
  <c r="N28" i="5"/>
  <c r="M28" i="5"/>
  <c r="J28" i="5"/>
  <c r="N130" i="5" s="1"/>
  <c r="X27" i="5"/>
  <c r="W27" i="5"/>
  <c r="V27" i="5"/>
  <c r="U27" i="5"/>
  <c r="T27" i="5"/>
  <c r="S27" i="5"/>
  <c r="R27" i="5"/>
  <c r="Q27" i="5"/>
  <c r="P27" i="5"/>
  <c r="O27" i="5"/>
  <c r="N27" i="5"/>
  <c r="M27" i="5"/>
  <c r="Y27" i="5" s="1"/>
  <c r="J27" i="5"/>
  <c r="N129" i="5" s="1"/>
  <c r="X26" i="5"/>
  <c r="W26" i="5"/>
  <c r="V26" i="5"/>
  <c r="U26" i="5"/>
  <c r="T26" i="5"/>
  <c r="S26" i="5"/>
  <c r="R26" i="5"/>
  <c r="Q26" i="5"/>
  <c r="P26" i="5"/>
  <c r="O26" i="5"/>
  <c r="N26" i="5"/>
  <c r="M26" i="5"/>
  <c r="Y26" i="5" s="1"/>
  <c r="X25" i="5"/>
  <c r="W25" i="5"/>
  <c r="V25" i="5"/>
  <c r="U25" i="5"/>
  <c r="T25" i="5"/>
  <c r="S25" i="5"/>
  <c r="R25" i="5"/>
  <c r="Q25" i="5"/>
  <c r="P25" i="5"/>
  <c r="O25" i="5"/>
  <c r="N25" i="5"/>
  <c r="I25" i="5"/>
  <c r="H25" i="5"/>
  <c r="N110" i="5" s="1"/>
  <c r="G25" i="5"/>
  <c r="N93" i="5" s="1"/>
  <c r="F25" i="5"/>
  <c r="F35" i="5" s="1"/>
  <c r="N86" i="5" s="1"/>
  <c r="E25" i="5"/>
  <c r="N59" i="5" s="1"/>
  <c r="D25" i="5"/>
  <c r="D35" i="5" s="1"/>
  <c r="N52" i="5" s="1"/>
  <c r="C25" i="5"/>
  <c r="C35" i="5" s="1"/>
  <c r="N35" i="5" s="1"/>
  <c r="X24" i="5"/>
  <c r="W24" i="5"/>
  <c r="V24" i="5"/>
  <c r="U24" i="5"/>
  <c r="T24" i="5"/>
  <c r="S24" i="5"/>
  <c r="R24" i="5"/>
  <c r="Q24" i="5"/>
  <c r="P24" i="5"/>
  <c r="O24" i="5"/>
  <c r="N24" i="5"/>
  <c r="M24" i="5"/>
  <c r="Y24" i="5" s="1"/>
  <c r="J24" i="5"/>
  <c r="N126" i="5" s="1"/>
  <c r="X23" i="5"/>
  <c r="W23" i="5"/>
  <c r="V23" i="5"/>
  <c r="U23" i="5"/>
  <c r="T23" i="5"/>
  <c r="S23" i="5"/>
  <c r="R23" i="5"/>
  <c r="Q23" i="5"/>
  <c r="P23" i="5"/>
  <c r="O23" i="5"/>
  <c r="N23" i="5"/>
  <c r="M23" i="5"/>
  <c r="Y23" i="5" s="1"/>
  <c r="J23" i="5"/>
  <c r="N125" i="5" s="1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J22" i="5"/>
  <c r="N124" i="5" s="1"/>
  <c r="X21" i="5"/>
  <c r="W21" i="5"/>
  <c r="V21" i="5"/>
  <c r="U21" i="5"/>
  <c r="T21" i="5"/>
  <c r="S21" i="5"/>
  <c r="R21" i="5"/>
  <c r="Q21" i="5"/>
  <c r="P21" i="5"/>
  <c r="O21" i="5"/>
  <c r="Y21" i="5" s="1"/>
  <c r="N21" i="5"/>
  <c r="M21" i="5"/>
  <c r="J21" i="5"/>
  <c r="N123" i="5" s="1"/>
  <c r="E18" i="5"/>
  <c r="M69" i="5" s="1"/>
  <c r="C18" i="5"/>
  <c r="M35" i="5" s="1"/>
  <c r="T17" i="5"/>
  <c r="S17" i="5"/>
  <c r="R17" i="5"/>
  <c r="Q17" i="5"/>
  <c r="P17" i="5"/>
  <c r="O17" i="5"/>
  <c r="J17" i="5"/>
  <c r="M136" i="5" s="1"/>
  <c r="I17" i="5"/>
  <c r="H17" i="5"/>
  <c r="M119" i="5" s="1"/>
  <c r="G17" i="5"/>
  <c r="M102" i="5" s="1"/>
  <c r="F17" i="5"/>
  <c r="M85" i="5" s="1"/>
  <c r="Y85" i="5" s="1"/>
  <c r="E17" i="5"/>
  <c r="M68" i="5" s="1"/>
  <c r="Y68" i="5" s="1"/>
  <c r="D17" i="5"/>
  <c r="M51" i="5" s="1"/>
  <c r="Y51" i="5" s="1"/>
  <c r="C17" i="5"/>
  <c r="M34" i="5" s="1"/>
  <c r="Y34" i="5" s="1"/>
  <c r="X16" i="5"/>
  <c r="W16" i="5"/>
  <c r="V16" i="5"/>
  <c r="U16" i="5"/>
  <c r="T16" i="5"/>
  <c r="S16" i="5"/>
  <c r="R16" i="5"/>
  <c r="Q16" i="5"/>
  <c r="P16" i="5"/>
  <c r="O16" i="5"/>
  <c r="Y16" i="5" s="1"/>
  <c r="N16" i="5"/>
  <c r="M16" i="5"/>
  <c r="J16" i="5"/>
  <c r="M135" i="5" s="1"/>
  <c r="X15" i="5"/>
  <c r="W15" i="5"/>
  <c r="V15" i="5"/>
  <c r="U15" i="5"/>
  <c r="T15" i="5"/>
  <c r="S15" i="5"/>
  <c r="R15" i="5"/>
  <c r="Q15" i="5"/>
  <c r="P15" i="5"/>
  <c r="O15" i="5"/>
  <c r="N15" i="5"/>
  <c r="M15" i="5"/>
  <c r="Y15" i="5" s="1"/>
  <c r="J15" i="5"/>
  <c r="M134" i="5" s="1"/>
  <c r="X14" i="5"/>
  <c r="W14" i="5"/>
  <c r="U14" i="5"/>
  <c r="T14" i="5"/>
  <c r="S14" i="5"/>
  <c r="R14" i="5"/>
  <c r="Q14" i="5"/>
  <c r="P14" i="5"/>
  <c r="O14" i="5"/>
  <c r="N14" i="5"/>
  <c r="M14" i="5"/>
  <c r="J14" i="5"/>
  <c r="M133" i="5" s="1"/>
  <c r="X13" i="5"/>
  <c r="W13" i="5"/>
  <c r="V13" i="5"/>
  <c r="U13" i="5"/>
  <c r="T13" i="5"/>
  <c r="S13" i="5"/>
  <c r="R13" i="5"/>
  <c r="Q13" i="5"/>
  <c r="Y13" i="5" s="1"/>
  <c r="P13" i="5"/>
  <c r="O13" i="5"/>
  <c r="N13" i="5"/>
  <c r="M13" i="5"/>
  <c r="T12" i="5"/>
  <c r="S12" i="5"/>
  <c r="R12" i="5"/>
  <c r="Q12" i="5"/>
  <c r="P12" i="5"/>
  <c r="O12" i="5"/>
  <c r="N12" i="5"/>
  <c r="I12" i="5"/>
  <c r="H12" i="5"/>
  <c r="M114" i="5" s="1"/>
  <c r="G12" i="5"/>
  <c r="M97" i="5" s="1"/>
  <c r="F12" i="5"/>
  <c r="M80" i="5" s="1"/>
  <c r="Y80" i="5" s="1"/>
  <c r="E12" i="5"/>
  <c r="M63" i="5" s="1"/>
  <c r="Y63" i="5" s="1"/>
  <c r="D12" i="5"/>
  <c r="M46" i="5" s="1"/>
  <c r="Y46" i="5" s="1"/>
  <c r="C12" i="5"/>
  <c r="M29" i="5" s="1"/>
  <c r="Y29" i="5" s="1"/>
  <c r="X11" i="5"/>
  <c r="V11" i="5"/>
  <c r="U11" i="5"/>
  <c r="T11" i="5"/>
  <c r="S11" i="5"/>
  <c r="R11" i="5"/>
  <c r="Q11" i="5"/>
  <c r="P11" i="5"/>
  <c r="O11" i="5"/>
  <c r="N11" i="5"/>
  <c r="M11" i="5"/>
  <c r="Y11" i="5" s="1"/>
  <c r="J11" i="5"/>
  <c r="M130" i="5" s="1"/>
  <c r="W10" i="5"/>
  <c r="V10" i="5"/>
  <c r="U10" i="5"/>
  <c r="T10" i="5"/>
  <c r="S10" i="5"/>
  <c r="R10" i="5"/>
  <c r="Q10" i="5"/>
  <c r="Y10" i="5" s="1"/>
  <c r="P10" i="5"/>
  <c r="O10" i="5"/>
  <c r="N10" i="5"/>
  <c r="M10" i="5"/>
  <c r="J10" i="5"/>
  <c r="X9" i="5"/>
  <c r="W9" i="5"/>
  <c r="V9" i="5"/>
  <c r="U9" i="5"/>
  <c r="T9" i="5"/>
  <c r="S9" i="5"/>
  <c r="R9" i="5"/>
  <c r="Q9" i="5"/>
  <c r="P9" i="5"/>
  <c r="O9" i="5"/>
  <c r="Y9" i="5" s="1"/>
  <c r="N9" i="5"/>
  <c r="M9" i="5"/>
  <c r="R8" i="5"/>
  <c r="J8" i="5"/>
  <c r="I8" i="5"/>
  <c r="I18" i="5" s="1"/>
  <c r="H8" i="5"/>
  <c r="H18" i="5" s="1"/>
  <c r="M120" i="5" s="1"/>
  <c r="G8" i="5"/>
  <c r="M93" i="5" s="1"/>
  <c r="F8" i="5"/>
  <c r="F18" i="5" s="1"/>
  <c r="M86" i="5" s="1"/>
  <c r="E8" i="5"/>
  <c r="M59" i="5" s="1"/>
  <c r="D8" i="5"/>
  <c r="M42" i="5" s="1"/>
  <c r="C8" i="5"/>
  <c r="M25" i="5" s="1"/>
  <c r="Y25" i="5" s="1"/>
  <c r="Y7" i="5"/>
  <c r="X7" i="5"/>
  <c r="W7" i="5"/>
  <c r="V7" i="5"/>
  <c r="U7" i="5"/>
  <c r="T7" i="5"/>
  <c r="S7" i="5"/>
  <c r="R7" i="5"/>
  <c r="Q7" i="5"/>
  <c r="P7" i="5"/>
  <c r="O7" i="5"/>
  <c r="N7" i="5"/>
  <c r="M7" i="5"/>
  <c r="J7" i="5"/>
  <c r="X6" i="5"/>
  <c r="W6" i="5"/>
  <c r="V6" i="5"/>
  <c r="U6" i="5"/>
  <c r="T6" i="5"/>
  <c r="S6" i="5"/>
  <c r="R6" i="5"/>
  <c r="Q6" i="5"/>
  <c r="P6" i="5"/>
  <c r="O6" i="5"/>
  <c r="Y6" i="5" s="1"/>
  <c r="N6" i="5"/>
  <c r="M6" i="5"/>
  <c r="J6" i="5"/>
  <c r="M125" i="5" s="1"/>
  <c r="Y125" i="5" s="1"/>
  <c r="X5" i="5"/>
  <c r="W5" i="5"/>
  <c r="V5" i="5"/>
  <c r="U5" i="5"/>
  <c r="T5" i="5"/>
  <c r="S5" i="5"/>
  <c r="R5" i="5"/>
  <c r="Q5" i="5"/>
  <c r="P5" i="5"/>
  <c r="O5" i="5"/>
  <c r="N5" i="5"/>
  <c r="M5" i="5"/>
  <c r="Y5" i="5" s="1"/>
  <c r="J5" i="5"/>
  <c r="M124" i="5" s="1"/>
  <c r="Y124" i="5" s="1"/>
  <c r="X4" i="5"/>
  <c r="W4" i="5"/>
  <c r="V4" i="5"/>
  <c r="U4" i="5"/>
  <c r="T4" i="5"/>
  <c r="S4" i="5"/>
  <c r="R4" i="5"/>
  <c r="Q4" i="5"/>
  <c r="P4" i="5"/>
  <c r="O4" i="5"/>
  <c r="N4" i="5"/>
  <c r="M4" i="5"/>
  <c r="Y4" i="5" s="1"/>
  <c r="J4" i="5"/>
  <c r="M123" i="5" s="1"/>
  <c r="E71" i="3" l="1"/>
  <c r="G71" i="3" s="1"/>
  <c r="E70" i="3"/>
  <c r="F70" i="3" s="1"/>
  <c r="E73" i="3"/>
  <c r="G73" i="3" s="1"/>
  <c r="E68" i="3"/>
  <c r="G68" i="3" s="1"/>
  <c r="E74" i="3"/>
  <c r="G74" i="3" s="1"/>
  <c r="E69" i="3"/>
  <c r="F69" i="3" s="1"/>
  <c r="F75" i="3" s="1"/>
  <c r="E72" i="3"/>
  <c r="G72" i="3" s="1"/>
  <c r="D97" i="3"/>
  <c r="E96" i="3" s="1"/>
  <c r="G96" i="3" s="1"/>
  <c r="D86" i="3"/>
  <c r="E85" i="3" s="1"/>
  <c r="G85" i="3" s="1"/>
  <c r="E79" i="3"/>
  <c r="G79" i="3" s="1"/>
  <c r="E83" i="3"/>
  <c r="G83" i="3" s="1"/>
  <c r="F19" i="6"/>
  <c r="M91" i="6" s="1"/>
  <c r="Y79" i="6"/>
  <c r="G91" i="6"/>
  <c r="Q109" i="6" s="1"/>
  <c r="Q98" i="6"/>
  <c r="S130" i="6"/>
  <c r="J116" i="6"/>
  <c r="S66" i="6"/>
  <c r="Y66" i="6" s="1"/>
  <c r="E127" i="6"/>
  <c r="S73" i="6" s="1"/>
  <c r="T30" i="6"/>
  <c r="Y30" i="6" s="1"/>
  <c r="C145" i="6"/>
  <c r="T37" i="6" s="1"/>
  <c r="V134" i="6"/>
  <c r="W130" i="6"/>
  <c r="J188" i="6"/>
  <c r="X134" i="6"/>
  <c r="G19" i="6"/>
  <c r="M109" i="6" s="1"/>
  <c r="Y109" i="6" s="1"/>
  <c r="Y31" i="6"/>
  <c r="N98" i="6"/>
  <c r="Y112" i="6"/>
  <c r="Y118" i="6"/>
  <c r="H19" i="6"/>
  <c r="J26" i="6"/>
  <c r="N130" i="6"/>
  <c r="Y130" i="6" s="1"/>
  <c r="D37" i="6"/>
  <c r="N55" i="6" s="1"/>
  <c r="Y55" i="6" s="1"/>
  <c r="N44" i="6"/>
  <c r="Y61" i="6"/>
  <c r="Y67" i="6"/>
  <c r="M7" i="6"/>
  <c r="Y7" i="6" s="1"/>
  <c r="E37" i="6"/>
  <c r="N73" i="6" s="1"/>
  <c r="N62" i="6"/>
  <c r="Y62" i="6" s="1"/>
  <c r="Y33" i="6"/>
  <c r="Y42" i="6"/>
  <c r="J48" i="6"/>
  <c r="E55" i="6"/>
  <c r="O73" i="6" s="1"/>
  <c r="H73" i="6"/>
  <c r="P116" i="6"/>
  <c r="Y116" i="6" s="1"/>
  <c r="Y78" i="6"/>
  <c r="J90" i="6"/>
  <c r="Y95" i="6"/>
  <c r="R44" i="6"/>
  <c r="D109" i="6"/>
  <c r="R55" i="6" s="1"/>
  <c r="U136" i="6"/>
  <c r="J156" i="6"/>
  <c r="Y132" i="6"/>
  <c r="Y29" i="6"/>
  <c r="H37" i="6"/>
  <c r="J44" i="6"/>
  <c r="Y63" i="6"/>
  <c r="Q80" i="6"/>
  <c r="Y86" i="6"/>
  <c r="Y89" i="6"/>
  <c r="Y101" i="6"/>
  <c r="R102" i="6"/>
  <c r="Y102" i="6" s="1"/>
  <c r="G109" i="6"/>
  <c r="R109" i="6" s="1"/>
  <c r="Y104" i="6"/>
  <c r="Y107" i="6"/>
  <c r="Y115" i="6"/>
  <c r="C127" i="6"/>
  <c r="S37" i="6" s="1"/>
  <c r="S26" i="6"/>
  <c r="J120" i="6"/>
  <c r="C163" i="6"/>
  <c r="U37" i="6" s="1"/>
  <c r="U26" i="6"/>
  <c r="Y26" i="6" s="1"/>
  <c r="X140" i="6"/>
  <c r="J216" i="6"/>
  <c r="J12" i="6"/>
  <c r="M16" i="6"/>
  <c r="Y16" i="6" s="1"/>
  <c r="C19" i="6"/>
  <c r="M37" i="6" s="1"/>
  <c r="Y37" i="6" s="1"/>
  <c r="M44" i="6"/>
  <c r="Y44" i="6" s="1"/>
  <c r="R134" i="6"/>
  <c r="Y141" i="6"/>
  <c r="N136" i="6"/>
  <c r="Y136" i="6" s="1"/>
  <c r="J30" i="6"/>
  <c r="Y35" i="6"/>
  <c r="Y50" i="6"/>
  <c r="Y83" i="6"/>
  <c r="Y97" i="6"/>
  <c r="J102" i="6"/>
  <c r="R136" i="6"/>
  <c r="Y113" i="6"/>
  <c r="S140" i="6"/>
  <c r="J126" i="6"/>
  <c r="E217" i="6"/>
  <c r="X73" i="6" s="1"/>
  <c r="X62" i="6"/>
  <c r="M5" i="6"/>
  <c r="Y5" i="6" s="1"/>
  <c r="J8" i="6"/>
  <c r="Y48" i="6"/>
  <c r="J18" i="6"/>
  <c r="E19" i="6"/>
  <c r="M73" i="6" s="1"/>
  <c r="Y28" i="6"/>
  <c r="Y45" i="6"/>
  <c r="Y52" i="6"/>
  <c r="Y71" i="6"/>
  <c r="Y88" i="6"/>
  <c r="Y100" i="6"/>
  <c r="Y103" i="6"/>
  <c r="E163" i="6"/>
  <c r="U73" i="6" s="1"/>
  <c r="J152" i="6"/>
  <c r="J180" i="6"/>
  <c r="J181" i="6" s="1"/>
  <c r="H199" i="6"/>
  <c r="J210" i="6"/>
  <c r="J62" i="6"/>
  <c r="J72" i="6"/>
  <c r="E73" i="6"/>
  <c r="P73" i="6" s="1"/>
  <c r="J84" i="6"/>
  <c r="J91" i="6" s="1"/>
  <c r="P98" i="6"/>
  <c r="Y98" i="6" s="1"/>
  <c r="V116" i="6"/>
  <c r="J134" i="6"/>
  <c r="J144" i="6"/>
  <c r="H55" i="6"/>
  <c r="H127" i="6"/>
  <c r="S136" i="6"/>
  <c r="Q116" i="6"/>
  <c r="N140" i="6"/>
  <c r="Y140" i="6" s="1"/>
  <c r="N80" i="6"/>
  <c r="Y80" i="6" s="1"/>
  <c r="F199" i="6"/>
  <c r="W91" i="6" s="1"/>
  <c r="D64" i="3"/>
  <c r="E62" i="3" s="1"/>
  <c r="G62" i="3" s="1"/>
  <c r="E57" i="3"/>
  <c r="G57" i="3" s="1"/>
  <c r="D53" i="3"/>
  <c r="E48" i="3" s="1"/>
  <c r="F48" i="3" s="1"/>
  <c r="E52" i="3"/>
  <c r="G52" i="3" s="1"/>
  <c r="F36" i="3"/>
  <c r="F42" i="3" s="1"/>
  <c r="E42" i="3"/>
  <c r="G35" i="3"/>
  <c r="G42" i="3" s="1"/>
  <c r="U136" i="5"/>
  <c r="U17" i="5"/>
  <c r="Q18" i="5"/>
  <c r="Q137" i="5"/>
  <c r="Y133" i="5"/>
  <c r="X127" i="5"/>
  <c r="X8" i="5"/>
  <c r="V127" i="5"/>
  <c r="J171" i="5"/>
  <c r="V8" i="5"/>
  <c r="U12" i="5"/>
  <c r="U131" i="5"/>
  <c r="Y130" i="5"/>
  <c r="Y97" i="5"/>
  <c r="Y102" i="5"/>
  <c r="S18" i="5"/>
  <c r="S137" i="5"/>
  <c r="Y126" i="5"/>
  <c r="U127" i="5"/>
  <c r="J154" i="5"/>
  <c r="U8" i="5"/>
  <c r="W127" i="5"/>
  <c r="W8" i="5"/>
  <c r="X17" i="5"/>
  <c r="X136" i="5"/>
  <c r="Y59" i="5"/>
  <c r="Y114" i="5"/>
  <c r="Y119" i="5"/>
  <c r="N136" i="5"/>
  <c r="N17" i="5"/>
  <c r="P8" i="5"/>
  <c r="J69" i="5"/>
  <c r="P127" i="5"/>
  <c r="R18" i="5"/>
  <c r="R137" i="5"/>
  <c r="Y134" i="5"/>
  <c r="Y35" i="5"/>
  <c r="V131" i="5"/>
  <c r="V12" i="5"/>
  <c r="W17" i="5"/>
  <c r="W136" i="5"/>
  <c r="M8" i="5"/>
  <c r="D18" i="5"/>
  <c r="M52" i="5" s="1"/>
  <c r="Y52" i="5" s="1"/>
  <c r="H35" i="5"/>
  <c r="N120" i="5" s="1"/>
  <c r="Y120" i="5" s="1"/>
  <c r="D52" i="5"/>
  <c r="O52" i="5" s="1"/>
  <c r="H69" i="5"/>
  <c r="P120" i="5" s="1"/>
  <c r="M76" i="5"/>
  <c r="U76" i="5"/>
  <c r="Q93" i="5"/>
  <c r="Y93" i="5" s="1"/>
  <c r="H103" i="5"/>
  <c r="R120" i="5" s="1"/>
  <c r="M110" i="5"/>
  <c r="Y110" i="5" s="1"/>
  <c r="P123" i="5"/>
  <c r="Y123" i="5" s="1"/>
  <c r="Q127" i="5"/>
  <c r="V129" i="5"/>
  <c r="X133" i="5"/>
  <c r="J199" i="5"/>
  <c r="H171" i="5"/>
  <c r="V120" i="5" s="1"/>
  <c r="J182" i="5"/>
  <c r="N42" i="5"/>
  <c r="Y42" i="5" s="1"/>
  <c r="N76" i="5"/>
  <c r="R127" i="5"/>
  <c r="J170" i="5"/>
  <c r="O8" i="5"/>
  <c r="V14" i="5"/>
  <c r="Y14" i="5" s="1"/>
  <c r="M17" i="5"/>
  <c r="W42" i="5"/>
  <c r="F52" i="5"/>
  <c r="O86" i="5" s="1"/>
  <c r="Y86" i="5" s="1"/>
  <c r="F86" i="5"/>
  <c r="Q86" i="5" s="1"/>
  <c r="O110" i="5"/>
  <c r="S127" i="5"/>
  <c r="X129" i="5"/>
  <c r="Y129" i="5" s="1"/>
  <c r="N135" i="5"/>
  <c r="Y135" i="5" s="1"/>
  <c r="G18" i="5"/>
  <c r="M103" i="5" s="1"/>
  <c r="J25" i="5"/>
  <c r="G52" i="5"/>
  <c r="O103" i="5" s="1"/>
  <c r="P76" i="5"/>
  <c r="J127" i="5"/>
  <c r="Q8" i="5"/>
  <c r="H86" i="5"/>
  <c r="Q120" i="5" s="1"/>
  <c r="H120" i="5"/>
  <c r="S120" i="5" s="1"/>
  <c r="M127" i="5"/>
  <c r="E171" i="5"/>
  <c r="V69" i="5" s="1"/>
  <c r="J12" i="5"/>
  <c r="J18" i="5" s="1"/>
  <c r="E35" i="5"/>
  <c r="N69" i="5" s="1"/>
  <c r="Y69" i="5" s="1"/>
  <c r="R76" i="5"/>
  <c r="S8" i="5"/>
  <c r="J52" i="5"/>
  <c r="G75" i="3" l="1"/>
  <c r="E75" i="3"/>
  <c r="E95" i="3"/>
  <c r="G95" i="3" s="1"/>
  <c r="E90" i="3"/>
  <c r="G90" i="3" s="1"/>
  <c r="E93" i="3"/>
  <c r="G93" i="3" s="1"/>
  <c r="E94" i="3"/>
  <c r="G94" i="3" s="1"/>
  <c r="E92" i="3"/>
  <c r="F92" i="3" s="1"/>
  <c r="E91" i="3"/>
  <c r="F91" i="3" s="1"/>
  <c r="E84" i="3"/>
  <c r="G84" i="3" s="1"/>
  <c r="E82" i="3"/>
  <c r="G82" i="3" s="1"/>
  <c r="E81" i="3"/>
  <c r="F81" i="3" s="1"/>
  <c r="E80" i="3"/>
  <c r="F80" i="3" s="1"/>
  <c r="V145" i="6"/>
  <c r="V19" i="6"/>
  <c r="Q145" i="6"/>
  <c r="Q19" i="6"/>
  <c r="M144" i="6"/>
  <c r="M18" i="6"/>
  <c r="N138" i="6"/>
  <c r="N12" i="6"/>
  <c r="M12" i="6"/>
  <c r="M138" i="6"/>
  <c r="U12" i="6"/>
  <c r="U138" i="6"/>
  <c r="P144" i="6"/>
  <c r="P18" i="6"/>
  <c r="X144" i="6"/>
  <c r="X18" i="6"/>
  <c r="W134" i="6"/>
  <c r="J199" i="6"/>
  <c r="W8" i="6"/>
  <c r="J127" i="6"/>
  <c r="S134" i="6"/>
  <c r="S8" i="6"/>
  <c r="J73" i="6"/>
  <c r="P134" i="6"/>
  <c r="P8" i="6"/>
  <c r="M134" i="6"/>
  <c r="J19" i="6"/>
  <c r="M8" i="6"/>
  <c r="O138" i="6"/>
  <c r="O12" i="6"/>
  <c r="T144" i="6"/>
  <c r="T18" i="6"/>
  <c r="X138" i="6"/>
  <c r="X12" i="6"/>
  <c r="R138" i="6"/>
  <c r="R12" i="6"/>
  <c r="O134" i="6"/>
  <c r="J55" i="6"/>
  <c r="O8" i="6"/>
  <c r="J145" i="6"/>
  <c r="T134" i="6"/>
  <c r="T8" i="6"/>
  <c r="J109" i="6"/>
  <c r="V144" i="6"/>
  <c r="V18" i="6"/>
  <c r="Q144" i="6"/>
  <c r="Q18" i="6"/>
  <c r="J163" i="6"/>
  <c r="U134" i="6"/>
  <c r="U8" i="6"/>
  <c r="S18" i="6"/>
  <c r="S144" i="6"/>
  <c r="S138" i="6"/>
  <c r="S12" i="6"/>
  <c r="N134" i="6"/>
  <c r="J37" i="6"/>
  <c r="N8" i="6"/>
  <c r="Y91" i="6"/>
  <c r="Q138" i="6"/>
  <c r="Q12" i="6"/>
  <c r="Y73" i="6"/>
  <c r="J217" i="6"/>
  <c r="E61" i="3"/>
  <c r="G61" i="3" s="1"/>
  <c r="E60" i="3"/>
  <c r="G60" i="3" s="1"/>
  <c r="G64" i="3" s="1"/>
  <c r="E63" i="3"/>
  <c r="G63" i="3" s="1"/>
  <c r="E58" i="3"/>
  <c r="F58" i="3" s="1"/>
  <c r="E59" i="3"/>
  <c r="F59" i="3" s="1"/>
  <c r="E46" i="3"/>
  <c r="G46" i="3" s="1"/>
  <c r="E51" i="3"/>
  <c r="G51" i="3" s="1"/>
  <c r="E50" i="3"/>
  <c r="G50" i="3" s="1"/>
  <c r="E49" i="3"/>
  <c r="G49" i="3" s="1"/>
  <c r="E47" i="3"/>
  <c r="F47" i="3" s="1"/>
  <c r="F53" i="3"/>
  <c r="M18" i="5"/>
  <c r="M137" i="5"/>
  <c r="N127" i="5"/>
  <c r="J35" i="5"/>
  <c r="N8" i="5"/>
  <c r="Y8" i="5" s="1"/>
  <c r="W131" i="5"/>
  <c r="W12" i="5"/>
  <c r="J188" i="5"/>
  <c r="V137" i="5"/>
  <c r="V18" i="5"/>
  <c r="Y127" i="5"/>
  <c r="Y103" i="5"/>
  <c r="Y17" i="5"/>
  <c r="X131" i="5"/>
  <c r="X12" i="5"/>
  <c r="M12" i="5"/>
  <c r="M131" i="5"/>
  <c r="O137" i="5"/>
  <c r="O18" i="5"/>
  <c r="Y76" i="5"/>
  <c r="U137" i="5"/>
  <c r="U18" i="5"/>
  <c r="V17" i="5"/>
  <c r="V136" i="5"/>
  <c r="Y136" i="5" s="1"/>
  <c r="J205" i="5"/>
  <c r="T8" i="5"/>
  <c r="T127" i="5"/>
  <c r="J137" i="5"/>
  <c r="P137" i="5"/>
  <c r="P18" i="5"/>
  <c r="F86" i="3" l="1"/>
  <c r="F97" i="3"/>
  <c r="E97" i="3"/>
  <c r="G97" i="3"/>
  <c r="G86" i="3"/>
  <c r="E86" i="3"/>
  <c r="N145" i="6"/>
  <c r="N19" i="6"/>
  <c r="U145" i="6"/>
  <c r="U19" i="6"/>
  <c r="T145" i="6"/>
  <c r="T19" i="6"/>
  <c r="P145" i="6"/>
  <c r="P19" i="6"/>
  <c r="O145" i="6"/>
  <c r="O19" i="6"/>
  <c r="Y18" i="6"/>
  <c r="Y144" i="6"/>
  <c r="X145" i="6"/>
  <c r="X19" i="6"/>
  <c r="Y8" i="6"/>
  <c r="S145" i="6"/>
  <c r="S19" i="6"/>
  <c r="R145" i="6"/>
  <c r="R19" i="6"/>
  <c r="M145" i="6"/>
  <c r="M19" i="6"/>
  <c r="Y134" i="6"/>
  <c r="W145" i="6"/>
  <c r="W19" i="6"/>
  <c r="Y138" i="6"/>
  <c r="Y12" i="6"/>
  <c r="E64" i="3"/>
  <c r="F64" i="3"/>
  <c r="G53" i="3"/>
  <c r="E53" i="3"/>
  <c r="N137" i="5"/>
  <c r="N18" i="5"/>
  <c r="Y131" i="5"/>
  <c r="T18" i="5"/>
  <c r="T137" i="5"/>
  <c r="Y137" i="5" s="1"/>
  <c r="J208" i="5" s="1"/>
  <c r="X137" i="5"/>
  <c r="J207" i="5"/>
  <c r="X18" i="5"/>
  <c r="Y12" i="5"/>
  <c r="W137" i="5"/>
  <c r="W18" i="5"/>
  <c r="Y18" i="5"/>
  <c r="Y19" i="6" l="1"/>
  <c r="Y145" i="6"/>
  <c r="J223" i="6" s="1"/>
  <c r="J224" i="6"/>
  <c r="J209" i="5"/>
  <c r="I205" i="4" l="1"/>
  <c r="I204" i="4"/>
  <c r="W17" i="4" s="1"/>
  <c r="H203" i="4"/>
  <c r="G203" i="4"/>
  <c r="F203" i="4"/>
  <c r="E203" i="4"/>
  <c r="I203" i="4" s="1"/>
  <c r="D203" i="4"/>
  <c r="C203" i="4"/>
  <c r="I202" i="4"/>
  <c r="W15" i="4" s="1"/>
  <c r="I201" i="4"/>
  <c r="I200" i="4"/>
  <c r="I199" i="4"/>
  <c r="I198" i="4"/>
  <c r="I197" i="4"/>
  <c r="I196" i="4"/>
  <c r="I195" i="4"/>
  <c r="I194" i="4"/>
  <c r="W7" i="4" s="1"/>
  <c r="I193" i="4"/>
  <c r="I192" i="4"/>
  <c r="I191" i="4"/>
  <c r="I188" i="4"/>
  <c r="I187" i="4"/>
  <c r="H186" i="4"/>
  <c r="G186" i="4"/>
  <c r="F186" i="4"/>
  <c r="E186" i="4"/>
  <c r="D186" i="4"/>
  <c r="C186" i="4"/>
  <c r="I186" i="4" s="1"/>
  <c r="I185" i="4"/>
  <c r="I184" i="4"/>
  <c r="I183" i="4"/>
  <c r="I182" i="4"/>
  <c r="V12" i="4" s="1"/>
  <c r="I181" i="4"/>
  <c r="I180" i="4"/>
  <c r="I179" i="4"/>
  <c r="I178" i="4"/>
  <c r="I177" i="4"/>
  <c r="I176" i="4"/>
  <c r="I175" i="4"/>
  <c r="I174" i="4"/>
  <c r="V4" i="4" s="1"/>
  <c r="V16" i="4" s="1"/>
  <c r="I171" i="4"/>
  <c r="I170" i="4"/>
  <c r="H169" i="4"/>
  <c r="G169" i="4"/>
  <c r="F169" i="4"/>
  <c r="E169" i="4"/>
  <c r="D169" i="4"/>
  <c r="C169" i="4"/>
  <c r="I169" i="4" s="1"/>
  <c r="I168" i="4"/>
  <c r="I167" i="4"/>
  <c r="I166" i="4"/>
  <c r="I165" i="4"/>
  <c r="I164" i="4"/>
  <c r="I163" i="4"/>
  <c r="I162" i="4"/>
  <c r="U9" i="4" s="1"/>
  <c r="I161" i="4"/>
  <c r="I160" i="4"/>
  <c r="I159" i="4"/>
  <c r="I158" i="4"/>
  <c r="I157" i="4"/>
  <c r="I154" i="4"/>
  <c r="I153" i="4"/>
  <c r="I152" i="4"/>
  <c r="H152" i="4"/>
  <c r="G152" i="4"/>
  <c r="F152" i="4"/>
  <c r="E152" i="4"/>
  <c r="D152" i="4"/>
  <c r="C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7" i="4"/>
  <c r="I136" i="4"/>
  <c r="H135" i="4"/>
  <c r="G135" i="4"/>
  <c r="F135" i="4"/>
  <c r="I135" i="4" s="1"/>
  <c r="E135" i="4"/>
  <c r="D135" i="4"/>
  <c r="C135" i="4"/>
  <c r="I134" i="4"/>
  <c r="I133" i="4"/>
  <c r="I132" i="4"/>
  <c r="I131" i="4"/>
  <c r="I130" i="4"/>
  <c r="S11" i="4" s="1"/>
  <c r="I129" i="4"/>
  <c r="I128" i="4"/>
  <c r="I127" i="4"/>
  <c r="I126" i="4"/>
  <c r="I125" i="4"/>
  <c r="I124" i="4"/>
  <c r="I123" i="4"/>
  <c r="I120" i="4"/>
  <c r="R18" i="4" s="1"/>
  <c r="I119" i="4"/>
  <c r="H118" i="4"/>
  <c r="G118" i="4"/>
  <c r="F118" i="4"/>
  <c r="E118" i="4"/>
  <c r="D118" i="4"/>
  <c r="C118" i="4"/>
  <c r="I118" i="4" s="1"/>
  <c r="I117" i="4"/>
  <c r="I116" i="4"/>
  <c r="I115" i="4"/>
  <c r="I114" i="4"/>
  <c r="I113" i="4"/>
  <c r="I112" i="4"/>
  <c r="I111" i="4"/>
  <c r="I110" i="4"/>
  <c r="R8" i="4" s="1"/>
  <c r="I109" i="4"/>
  <c r="I108" i="4"/>
  <c r="I107" i="4"/>
  <c r="I106" i="4"/>
  <c r="I103" i="4"/>
  <c r="I102" i="4"/>
  <c r="H101" i="4"/>
  <c r="G101" i="4"/>
  <c r="F101" i="4"/>
  <c r="E101" i="4"/>
  <c r="D101" i="4"/>
  <c r="C101" i="4"/>
  <c r="I101" i="4" s="1"/>
  <c r="I100" i="4"/>
  <c r="I99" i="4"/>
  <c r="I98" i="4"/>
  <c r="Q13" i="4" s="1"/>
  <c r="I97" i="4"/>
  <c r="I96" i="4"/>
  <c r="I95" i="4"/>
  <c r="I94" i="4"/>
  <c r="I93" i="4"/>
  <c r="I92" i="4"/>
  <c r="I91" i="4"/>
  <c r="I90" i="4"/>
  <c r="Q5" i="4" s="1"/>
  <c r="I89" i="4"/>
  <c r="I86" i="4"/>
  <c r="I85" i="4"/>
  <c r="H84" i="4"/>
  <c r="G84" i="4"/>
  <c r="F84" i="4"/>
  <c r="E84" i="4"/>
  <c r="D84" i="4"/>
  <c r="C84" i="4"/>
  <c r="I84" i="4" s="1"/>
  <c r="I83" i="4"/>
  <c r="I82" i="4"/>
  <c r="I81" i="4"/>
  <c r="I80" i="4"/>
  <c r="I79" i="4"/>
  <c r="I78" i="4"/>
  <c r="P10" i="4" s="1"/>
  <c r="I77" i="4"/>
  <c r="I76" i="4"/>
  <c r="I75" i="4"/>
  <c r="I74" i="4"/>
  <c r="I73" i="4"/>
  <c r="I72" i="4"/>
  <c r="I69" i="4"/>
  <c r="I68" i="4"/>
  <c r="O17" i="4" s="1"/>
  <c r="H67" i="4"/>
  <c r="G67" i="4"/>
  <c r="F67" i="4"/>
  <c r="E67" i="4"/>
  <c r="D67" i="4"/>
  <c r="C67" i="4"/>
  <c r="I67" i="4" s="1"/>
  <c r="I66" i="4"/>
  <c r="O15" i="4" s="1"/>
  <c r="I65" i="4"/>
  <c r="I64" i="4"/>
  <c r="I63" i="4"/>
  <c r="I62" i="4"/>
  <c r="I61" i="4"/>
  <c r="I60" i="4"/>
  <c r="I59" i="4"/>
  <c r="I58" i="4"/>
  <c r="O7" i="4" s="1"/>
  <c r="I57" i="4"/>
  <c r="I56" i="4"/>
  <c r="I55" i="4"/>
  <c r="I52" i="4"/>
  <c r="I51" i="4"/>
  <c r="H50" i="4"/>
  <c r="G50" i="4"/>
  <c r="F50" i="4"/>
  <c r="E50" i="4"/>
  <c r="D50" i="4"/>
  <c r="C50" i="4"/>
  <c r="I50" i="4" s="1"/>
  <c r="I49" i="4"/>
  <c r="I48" i="4"/>
  <c r="I47" i="4"/>
  <c r="I46" i="4"/>
  <c r="N12" i="4" s="1"/>
  <c r="X12" i="4" s="1"/>
  <c r="I45" i="4"/>
  <c r="I44" i="4"/>
  <c r="I43" i="4"/>
  <c r="I42" i="4"/>
  <c r="I41" i="4"/>
  <c r="I40" i="4"/>
  <c r="I39" i="4"/>
  <c r="I38" i="4"/>
  <c r="N4" i="4" s="1"/>
  <c r="I35" i="4"/>
  <c r="I34" i="4"/>
  <c r="H33" i="4"/>
  <c r="G33" i="4"/>
  <c r="F33" i="4"/>
  <c r="E33" i="4"/>
  <c r="D33" i="4"/>
  <c r="C33" i="4"/>
  <c r="I33" i="4" s="1"/>
  <c r="I32" i="4"/>
  <c r="I31" i="4"/>
  <c r="I30" i="4"/>
  <c r="I29" i="4"/>
  <c r="I28" i="4"/>
  <c r="I27" i="4"/>
  <c r="I26" i="4"/>
  <c r="M9" i="4" s="1"/>
  <c r="I25" i="4"/>
  <c r="I24" i="4"/>
  <c r="I23" i="4"/>
  <c r="I22" i="4"/>
  <c r="I21" i="4"/>
  <c r="W18" i="4"/>
  <c r="V18" i="4"/>
  <c r="U18" i="4"/>
  <c r="T18" i="4"/>
  <c r="S18" i="4"/>
  <c r="Q18" i="4"/>
  <c r="P18" i="4"/>
  <c r="O18" i="4"/>
  <c r="N18" i="4"/>
  <c r="M18" i="4"/>
  <c r="I18" i="4"/>
  <c r="I209" i="4" s="1"/>
  <c r="K209" i="4" s="1"/>
  <c r="V17" i="4"/>
  <c r="U17" i="4"/>
  <c r="T17" i="4"/>
  <c r="S17" i="4"/>
  <c r="R17" i="4"/>
  <c r="Q17" i="4"/>
  <c r="P17" i="4"/>
  <c r="N17" i="4"/>
  <c r="M17" i="4"/>
  <c r="L17" i="4"/>
  <c r="X17" i="4" s="1"/>
  <c r="I17" i="4"/>
  <c r="I208" i="4" s="1"/>
  <c r="K208" i="4" s="1"/>
  <c r="H16" i="4"/>
  <c r="G16" i="4"/>
  <c r="F16" i="4"/>
  <c r="E16" i="4"/>
  <c r="D16" i="4"/>
  <c r="C16" i="4"/>
  <c r="I16" i="4" s="1"/>
  <c r="I207" i="4" s="1"/>
  <c r="K207" i="4" s="1"/>
  <c r="V15" i="4"/>
  <c r="U15" i="4"/>
  <c r="T15" i="4"/>
  <c r="S15" i="4"/>
  <c r="R15" i="4"/>
  <c r="Q15" i="4"/>
  <c r="P15" i="4"/>
  <c r="N15" i="4"/>
  <c r="M15" i="4"/>
  <c r="I15" i="4"/>
  <c r="L15" i="4" s="1"/>
  <c r="W14" i="4"/>
  <c r="V14" i="4"/>
  <c r="U14" i="4"/>
  <c r="T14" i="4"/>
  <c r="S14" i="4"/>
  <c r="R14" i="4"/>
  <c r="Q14" i="4"/>
  <c r="P14" i="4"/>
  <c r="O14" i="4"/>
  <c r="N14" i="4"/>
  <c r="M14" i="4"/>
  <c r="L14" i="4"/>
  <c r="X14" i="4" s="1"/>
  <c r="I14" i="4"/>
  <c r="W13" i="4"/>
  <c r="V13" i="4"/>
  <c r="U13" i="4"/>
  <c r="T13" i="4"/>
  <c r="S13" i="4"/>
  <c r="R13" i="4"/>
  <c r="P13" i="4"/>
  <c r="O13" i="4"/>
  <c r="N13" i="4"/>
  <c r="M13" i="4"/>
  <c r="L13" i="4"/>
  <c r="X13" i="4" s="1"/>
  <c r="I13" i="4"/>
  <c r="W12" i="4"/>
  <c r="U12" i="4"/>
  <c r="T12" i="4"/>
  <c r="S12" i="4"/>
  <c r="R12" i="4"/>
  <c r="Q12" i="4"/>
  <c r="P12" i="4"/>
  <c r="O12" i="4"/>
  <c r="M12" i="4"/>
  <c r="L12" i="4"/>
  <c r="I12" i="4"/>
  <c r="W11" i="4"/>
  <c r="V11" i="4"/>
  <c r="U11" i="4"/>
  <c r="T11" i="4"/>
  <c r="R11" i="4"/>
  <c r="Q11" i="4"/>
  <c r="P11" i="4"/>
  <c r="O11" i="4"/>
  <c r="N11" i="4"/>
  <c r="M11" i="4"/>
  <c r="I11" i="4"/>
  <c r="L11" i="4" s="1"/>
  <c r="W10" i="4"/>
  <c r="V10" i="4"/>
  <c r="U10" i="4"/>
  <c r="T10" i="4"/>
  <c r="S10" i="4"/>
  <c r="R10" i="4"/>
  <c r="Q10" i="4"/>
  <c r="O10" i="4"/>
  <c r="N10" i="4"/>
  <c r="M10" i="4"/>
  <c r="L10" i="4"/>
  <c r="X10" i="4" s="1"/>
  <c r="I10" i="4"/>
  <c r="W9" i="4"/>
  <c r="V9" i="4"/>
  <c r="T9" i="4"/>
  <c r="S9" i="4"/>
  <c r="R9" i="4"/>
  <c r="Q9" i="4"/>
  <c r="P9" i="4"/>
  <c r="O9" i="4"/>
  <c r="N9" i="4"/>
  <c r="I9" i="4"/>
  <c r="L9" i="4" s="1"/>
  <c r="X9" i="4" s="1"/>
  <c r="W8" i="4"/>
  <c r="V8" i="4"/>
  <c r="U8" i="4"/>
  <c r="T8" i="4"/>
  <c r="S8" i="4"/>
  <c r="Q8" i="4"/>
  <c r="P8" i="4"/>
  <c r="X8" i="4" s="1"/>
  <c r="O8" i="4"/>
  <c r="N8" i="4"/>
  <c r="M8" i="4"/>
  <c r="L8" i="4"/>
  <c r="I8" i="4"/>
  <c r="V7" i="4"/>
  <c r="U7" i="4"/>
  <c r="T7" i="4"/>
  <c r="S7" i="4"/>
  <c r="R7" i="4"/>
  <c r="Q7" i="4"/>
  <c r="P7" i="4"/>
  <c r="N7" i="4"/>
  <c r="M7" i="4"/>
  <c r="I7" i="4"/>
  <c r="L7" i="4" s="1"/>
  <c r="W6" i="4"/>
  <c r="V6" i="4"/>
  <c r="U6" i="4"/>
  <c r="T6" i="4"/>
  <c r="S6" i="4"/>
  <c r="R6" i="4"/>
  <c r="Q6" i="4"/>
  <c r="P6" i="4"/>
  <c r="O6" i="4"/>
  <c r="N6" i="4"/>
  <c r="M6" i="4"/>
  <c r="L6" i="4"/>
  <c r="X6" i="4" s="1"/>
  <c r="I6" i="4"/>
  <c r="W5" i="4"/>
  <c r="V5" i="4"/>
  <c r="U5" i="4"/>
  <c r="T5" i="4"/>
  <c r="S5" i="4"/>
  <c r="R5" i="4"/>
  <c r="R16" i="4" s="1"/>
  <c r="P5" i="4"/>
  <c r="O5" i="4"/>
  <c r="N5" i="4"/>
  <c r="M5" i="4"/>
  <c r="I5" i="4"/>
  <c r="L5" i="4" s="1"/>
  <c r="X5" i="4" s="1"/>
  <c r="W4" i="4"/>
  <c r="U4" i="4"/>
  <c r="U16" i="4" s="1"/>
  <c r="T4" i="4"/>
  <c r="T16" i="4" s="1"/>
  <c r="S4" i="4"/>
  <c r="R4" i="4"/>
  <c r="Q4" i="4"/>
  <c r="Q16" i="4" s="1"/>
  <c r="P4" i="4"/>
  <c r="P16" i="4" s="1"/>
  <c r="O4" i="4"/>
  <c r="O16" i="4" s="1"/>
  <c r="M4" i="4"/>
  <c r="L4" i="4"/>
  <c r="L16" i="4" s="1"/>
  <c r="I4" i="4"/>
  <c r="M16" i="4" l="1"/>
  <c r="X16" i="4" s="1"/>
  <c r="W16" i="4"/>
  <c r="X7" i="4"/>
  <c r="N16" i="4"/>
  <c r="X4" i="4"/>
  <c r="X15" i="4"/>
  <c r="S16" i="4"/>
  <c r="X11" i="4"/>
  <c r="L18" i="4"/>
  <c r="X18" i="4" s="1"/>
  <c r="E30" i="3" l="1"/>
  <c r="G30" i="3" s="1"/>
  <c r="E29" i="3"/>
  <c r="G29" i="3" s="1"/>
  <c r="E28" i="3"/>
  <c r="E27" i="3"/>
  <c r="E26" i="3"/>
  <c r="F26" i="3" s="1"/>
  <c r="E25" i="3"/>
  <c r="F25" i="3" s="1"/>
  <c r="E24" i="3"/>
  <c r="G28" i="3"/>
  <c r="G27" i="3"/>
  <c r="E19" i="3"/>
  <c r="G19" i="3" s="1"/>
  <c r="E18" i="3"/>
  <c r="G18" i="3" s="1"/>
  <c r="E17" i="3"/>
  <c r="E16" i="3"/>
  <c r="E15" i="3"/>
  <c r="F15" i="3" s="1"/>
  <c r="E14" i="3"/>
  <c r="F14" i="3" s="1"/>
  <c r="F20" i="3" s="1"/>
  <c r="E13" i="3"/>
  <c r="G17" i="3"/>
  <c r="G16" i="3"/>
  <c r="G9" i="3"/>
  <c r="F9" i="3"/>
  <c r="G8" i="3"/>
  <c r="G7" i="3"/>
  <c r="G6" i="3"/>
  <c r="G5" i="3"/>
  <c r="G2" i="3"/>
  <c r="F4" i="3"/>
  <c r="F3" i="3"/>
  <c r="E9" i="3"/>
  <c r="E8" i="3"/>
  <c r="E7" i="3"/>
  <c r="E6" i="3"/>
  <c r="E5" i="3"/>
  <c r="E4" i="3"/>
  <c r="E3" i="3"/>
  <c r="E2" i="3"/>
  <c r="F31" i="3" l="1"/>
  <c r="E31" i="3"/>
  <c r="G24" i="3"/>
  <c r="G31" i="3" s="1"/>
  <c r="E20" i="3"/>
  <c r="G13" i="3"/>
  <c r="G20" i="3" s="1"/>
  <c r="T219" i="2"/>
  <c r="T251" i="2"/>
  <c r="D222" i="2"/>
  <c r="L269" i="2"/>
  <c r="I269" i="2"/>
  <c r="H269" i="2"/>
  <c r="D269" i="2"/>
  <c r="Q268" i="2"/>
  <c r="O267" i="2"/>
  <c r="N267" i="2"/>
  <c r="M267" i="2"/>
  <c r="L267" i="2"/>
  <c r="K267" i="2"/>
  <c r="J267" i="2"/>
  <c r="I267" i="2"/>
  <c r="H267" i="2"/>
  <c r="G267" i="2"/>
  <c r="F267" i="2"/>
  <c r="Q267" i="2" s="1"/>
  <c r="E267" i="2"/>
  <c r="O266" i="2"/>
  <c r="N266" i="2"/>
  <c r="M266" i="2"/>
  <c r="L266" i="2"/>
  <c r="K266" i="2"/>
  <c r="J266" i="2"/>
  <c r="I266" i="2"/>
  <c r="H266" i="2"/>
  <c r="G266" i="2"/>
  <c r="F266" i="2"/>
  <c r="E266" i="2"/>
  <c r="Q266" i="2" s="1"/>
  <c r="O265" i="2"/>
  <c r="N265" i="2"/>
  <c r="M265" i="2"/>
  <c r="L265" i="2"/>
  <c r="K265" i="2"/>
  <c r="J265" i="2"/>
  <c r="I265" i="2"/>
  <c r="H265" i="2"/>
  <c r="G265" i="2"/>
  <c r="F265" i="2"/>
  <c r="Q265" i="2" s="1"/>
  <c r="E265" i="2"/>
  <c r="O264" i="2"/>
  <c r="N264" i="2"/>
  <c r="M264" i="2"/>
  <c r="L264" i="2"/>
  <c r="K264" i="2"/>
  <c r="J264" i="2"/>
  <c r="I264" i="2"/>
  <c r="H264" i="2"/>
  <c r="G264" i="2"/>
  <c r="F264" i="2"/>
  <c r="E264" i="2"/>
  <c r="Q264" i="2" s="1"/>
  <c r="O263" i="2"/>
  <c r="N263" i="2"/>
  <c r="M263" i="2"/>
  <c r="L263" i="2"/>
  <c r="K263" i="2"/>
  <c r="J263" i="2"/>
  <c r="I263" i="2"/>
  <c r="H263" i="2"/>
  <c r="G263" i="2"/>
  <c r="F263" i="2"/>
  <c r="Q263" i="2" s="1"/>
  <c r="E263" i="2"/>
  <c r="O262" i="2"/>
  <c r="O269" i="2" s="1"/>
  <c r="N262" i="2"/>
  <c r="N269" i="2" s="1"/>
  <c r="M262" i="2"/>
  <c r="M269" i="2" s="1"/>
  <c r="L262" i="2"/>
  <c r="K262" i="2"/>
  <c r="K269" i="2" s="1"/>
  <c r="J262" i="2"/>
  <c r="J269" i="2" s="1"/>
  <c r="I262" i="2"/>
  <c r="H262" i="2"/>
  <c r="G262" i="2"/>
  <c r="G269" i="2" s="1"/>
  <c r="F262" i="2"/>
  <c r="F269" i="2" s="1"/>
  <c r="E262" i="2"/>
  <c r="Q262" i="2" s="1"/>
  <c r="Q269" i="2" s="1"/>
  <c r="Q261" i="2"/>
  <c r="O261" i="2"/>
  <c r="N261" i="2"/>
  <c r="M261" i="2"/>
  <c r="L261" i="2"/>
  <c r="K261" i="2"/>
  <c r="I261" i="2"/>
  <c r="H261" i="2"/>
  <c r="G261" i="2"/>
  <c r="F261" i="2"/>
  <c r="E261" i="2"/>
  <c r="D261" i="2"/>
  <c r="C261" i="2"/>
  <c r="B261" i="2"/>
  <c r="O258" i="2"/>
  <c r="N258" i="2"/>
  <c r="M258" i="2"/>
  <c r="L258" i="2"/>
  <c r="K258" i="2"/>
  <c r="J258" i="2"/>
  <c r="J19" i="2" s="1"/>
  <c r="I258" i="2"/>
  <c r="H258" i="2"/>
  <c r="G258" i="2"/>
  <c r="F258" i="2"/>
  <c r="E258" i="2"/>
  <c r="D258" i="2"/>
  <c r="T257" i="2"/>
  <c r="U257" i="2" s="1"/>
  <c r="Q257" i="2"/>
  <c r="T256" i="2"/>
  <c r="V256" i="2" s="1"/>
  <c r="Q256" i="2"/>
  <c r="T255" i="2"/>
  <c r="U255" i="2" s="1"/>
  <c r="Q255" i="2"/>
  <c r="U254" i="2"/>
  <c r="T254" i="2"/>
  <c r="Q254" i="2"/>
  <c r="V253" i="2"/>
  <c r="T253" i="2"/>
  <c r="Q253" i="2"/>
  <c r="T252" i="2"/>
  <c r="V252" i="2" s="1"/>
  <c r="V258" i="2" s="1"/>
  <c r="Q252" i="2"/>
  <c r="T258" i="2"/>
  <c r="Q251" i="2"/>
  <c r="Q258" i="2" s="1"/>
  <c r="Q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L247" i="2"/>
  <c r="K247" i="2"/>
  <c r="D247" i="2"/>
  <c r="Q246" i="2"/>
  <c r="O245" i="2"/>
  <c r="N245" i="2"/>
  <c r="M245" i="2"/>
  <c r="L245" i="2"/>
  <c r="K245" i="2"/>
  <c r="J245" i="2"/>
  <c r="I245" i="2"/>
  <c r="H245" i="2"/>
  <c r="G245" i="2"/>
  <c r="Q245" i="2" s="1"/>
  <c r="F245" i="2"/>
  <c r="E245" i="2"/>
  <c r="O244" i="2"/>
  <c r="N244" i="2"/>
  <c r="M244" i="2"/>
  <c r="L244" i="2"/>
  <c r="K244" i="2"/>
  <c r="J244" i="2"/>
  <c r="I244" i="2"/>
  <c r="H244" i="2"/>
  <c r="G244" i="2"/>
  <c r="F244" i="2"/>
  <c r="E244" i="2"/>
  <c r="Q244" i="2" s="1"/>
  <c r="O243" i="2"/>
  <c r="N243" i="2"/>
  <c r="M243" i="2"/>
  <c r="L243" i="2"/>
  <c r="K243" i="2"/>
  <c r="J243" i="2"/>
  <c r="I243" i="2"/>
  <c r="H243" i="2"/>
  <c r="G243" i="2"/>
  <c r="Q243" i="2" s="1"/>
  <c r="F243" i="2"/>
  <c r="E243" i="2"/>
  <c r="O242" i="2"/>
  <c r="N242" i="2"/>
  <c r="M242" i="2"/>
  <c r="L242" i="2"/>
  <c r="K242" i="2"/>
  <c r="J242" i="2"/>
  <c r="I242" i="2"/>
  <c r="H242" i="2"/>
  <c r="G242" i="2"/>
  <c r="F242" i="2"/>
  <c r="E242" i="2"/>
  <c r="Q242" i="2" s="1"/>
  <c r="O241" i="2"/>
  <c r="O247" i="2" s="1"/>
  <c r="N241" i="2"/>
  <c r="N247" i="2" s="1"/>
  <c r="M241" i="2"/>
  <c r="M247" i="2" s="1"/>
  <c r="L241" i="2"/>
  <c r="K241" i="2"/>
  <c r="J241" i="2"/>
  <c r="J247" i="2" s="1"/>
  <c r="I241" i="2"/>
  <c r="I247" i="2" s="1"/>
  <c r="H241" i="2"/>
  <c r="H247" i="2" s="1"/>
  <c r="G241" i="2"/>
  <c r="Q241" i="2" s="1"/>
  <c r="F241" i="2"/>
  <c r="F247" i="2" s="1"/>
  <c r="E241" i="2"/>
  <c r="E247" i="2" s="1"/>
  <c r="Q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O237" i="2"/>
  <c r="N237" i="2"/>
  <c r="M237" i="2"/>
  <c r="L237" i="2"/>
  <c r="K237" i="2"/>
  <c r="J237" i="2"/>
  <c r="I237" i="2"/>
  <c r="I20" i="2" s="1"/>
  <c r="H237" i="2"/>
  <c r="G237" i="2"/>
  <c r="F237" i="2"/>
  <c r="E237" i="2"/>
  <c r="D237" i="2"/>
  <c r="T236" i="2"/>
  <c r="V236" i="2" s="1"/>
  <c r="Q236" i="2"/>
  <c r="T235" i="2"/>
  <c r="U235" i="2" s="1"/>
  <c r="Q235" i="2"/>
  <c r="T234" i="2"/>
  <c r="U234" i="2" s="1"/>
  <c r="Q234" i="2"/>
  <c r="T233" i="2"/>
  <c r="U233" i="2" s="1"/>
  <c r="Q233" i="2"/>
  <c r="V232" i="2"/>
  <c r="T232" i="2"/>
  <c r="Q232" i="2"/>
  <c r="V231" i="2"/>
  <c r="T231" i="2"/>
  <c r="Q231" i="2"/>
  <c r="U230" i="2"/>
  <c r="T230" i="2"/>
  <c r="Q230" i="2"/>
  <c r="Q237" i="2" s="1"/>
  <c r="Q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L223" i="2"/>
  <c r="D223" i="2"/>
  <c r="T223" i="2" s="1"/>
  <c r="U223" i="2" s="1"/>
  <c r="K222" i="2"/>
  <c r="J221" i="2"/>
  <c r="I220" i="2"/>
  <c r="H219" i="2"/>
  <c r="Q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O212" i="2"/>
  <c r="N212" i="2"/>
  <c r="M212" i="2"/>
  <c r="L212" i="2"/>
  <c r="K212" i="2"/>
  <c r="K43" i="2" s="1"/>
  <c r="J212" i="2"/>
  <c r="I212" i="2"/>
  <c r="H212" i="2"/>
  <c r="G212" i="2"/>
  <c r="F212" i="2"/>
  <c r="E212" i="2"/>
  <c r="D212" i="2"/>
  <c r="Q212" i="2" s="1"/>
  <c r="O211" i="2"/>
  <c r="N211" i="2"/>
  <c r="M211" i="2"/>
  <c r="L211" i="2"/>
  <c r="K211" i="2"/>
  <c r="J211" i="2"/>
  <c r="I211" i="2"/>
  <c r="H211" i="2"/>
  <c r="Q211" i="2" s="1"/>
  <c r="G211" i="2"/>
  <c r="F211" i="2"/>
  <c r="E211" i="2"/>
  <c r="D211" i="2"/>
  <c r="O209" i="2"/>
  <c r="O224" i="2" s="1"/>
  <c r="N209" i="2"/>
  <c r="N224" i="2" s="1"/>
  <c r="M209" i="2"/>
  <c r="M224" i="2" s="1"/>
  <c r="L209" i="2"/>
  <c r="L224" i="2" s="1"/>
  <c r="K209" i="2"/>
  <c r="K224" i="2" s="1"/>
  <c r="J209" i="2"/>
  <c r="J224" i="2" s="1"/>
  <c r="I209" i="2"/>
  <c r="I224" i="2" s="1"/>
  <c r="H209" i="2"/>
  <c r="H224" i="2" s="1"/>
  <c r="G209" i="2"/>
  <c r="G224" i="2" s="1"/>
  <c r="F209" i="2"/>
  <c r="F224" i="2" s="1"/>
  <c r="E209" i="2"/>
  <c r="E224" i="2" s="1"/>
  <c r="D209" i="2"/>
  <c r="D224" i="2" s="1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4" i="2"/>
  <c r="O194" i="2"/>
  <c r="N194" i="2"/>
  <c r="M194" i="2"/>
  <c r="L194" i="2"/>
  <c r="K194" i="2"/>
  <c r="J194" i="2"/>
  <c r="I194" i="2"/>
  <c r="H194" i="2"/>
  <c r="G194" i="2"/>
  <c r="F194" i="2"/>
  <c r="E194" i="2"/>
  <c r="C194" i="2"/>
  <c r="B194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O187" i="2"/>
  <c r="N187" i="2"/>
  <c r="M187" i="2"/>
  <c r="L187" i="2"/>
  <c r="L43" i="2" s="1"/>
  <c r="K187" i="2"/>
  <c r="J187" i="2"/>
  <c r="I187" i="2"/>
  <c r="H187" i="2"/>
  <c r="G187" i="2"/>
  <c r="F187" i="2"/>
  <c r="E187" i="2"/>
  <c r="D187" i="2"/>
  <c r="Q187" i="2" s="1"/>
  <c r="O186" i="2"/>
  <c r="N186" i="2"/>
  <c r="M186" i="2"/>
  <c r="L186" i="2"/>
  <c r="K186" i="2"/>
  <c r="J186" i="2"/>
  <c r="I186" i="2"/>
  <c r="I42" i="2" s="1"/>
  <c r="H186" i="2"/>
  <c r="G186" i="2"/>
  <c r="F186" i="2"/>
  <c r="E186" i="2"/>
  <c r="Q186" i="2" s="1"/>
  <c r="D186" i="2"/>
  <c r="O184" i="2"/>
  <c r="O225" i="2" s="1"/>
  <c r="N184" i="2"/>
  <c r="N225" i="2" s="1"/>
  <c r="M184" i="2"/>
  <c r="M225" i="2" s="1"/>
  <c r="L184" i="2"/>
  <c r="L225" i="2" s="1"/>
  <c r="K184" i="2"/>
  <c r="K225" i="2" s="1"/>
  <c r="J184" i="2"/>
  <c r="J225" i="2" s="1"/>
  <c r="I184" i="2"/>
  <c r="I225" i="2" s="1"/>
  <c r="H184" i="2"/>
  <c r="H225" i="2" s="1"/>
  <c r="G184" i="2"/>
  <c r="G225" i="2" s="1"/>
  <c r="F184" i="2"/>
  <c r="F225" i="2" s="1"/>
  <c r="E184" i="2"/>
  <c r="E225" i="2" s="1"/>
  <c r="D184" i="2"/>
  <c r="D225" i="2" s="1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69" i="2"/>
  <c r="O169" i="2"/>
  <c r="N169" i="2"/>
  <c r="M169" i="2"/>
  <c r="L169" i="2"/>
  <c r="K169" i="2"/>
  <c r="J169" i="2"/>
  <c r="I169" i="2"/>
  <c r="H169" i="2"/>
  <c r="G169" i="2"/>
  <c r="F169" i="2"/>
  <c r="E169" i="2"/>
  <c r="C169" i="2"/>
  <c r="B169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O165" i="2"/>
  <c r="N165" i="2"/>
  <c r="M165" i="2"/>
  <c r="L165" i="2"/>
  <c r="K165" i="2"/>
  <c r="J165" i="2"/>
  <c r="I165" i="2"/>
  <c r="H165" i="2"/>
  <c r="G165" i="2"/>
  <c r="F165" i="2"/>
  <c r="Q165" i="2" s="1"/>
  <c r="E165" i="2"/>
  <c r="D165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Q163" i="2" s="1"/>
  <c r="O162" i="2"/>
  <c r="N162" i="2"/>
  <c r="M162" i="2"/>
  <c r="L162" i="2"/>
  <c r="K162" i="2"/>
  <c r="J162" i="2"/>
  <c r="I162" i="2"/>
  <c r="H162" i="2"/>
  <c r="G162" i="2"/>
  <c r="Q162" i="2" s="1"/>
  <c r="F162" i="2"/>
  <c r="E162" i="2"/>
  <c r="D162" i="2"/>
  <c r="O160" i="2"/>
  <c r="O223" i="2" s="1"/>
  <c r="N160" i="2"/>
  <c r="N223" i="2" s="1"/>
  <c r="M160" i="2"/>
  <c r="M223" i="2" s="1"/>
  <c r="L160" i="2"/>
  <c r="K160" i="2"/>
  <c r="K223" i="2" s="1"/>
  <c r="J160" i="2"/>
  <c r="J223" i="2" s="1"/>
  <c r="I160" i="2"/>
  <c r="I223" i="2" s="1"/>
  <c r="H160" i="2"/>
  <c r="H223" i="2" s="1"/>
  <c r="G160" i="2"/>
  <c r="G223" i="2" s="1"/>
  <c r="F160" i="2"/>
  <c r="F223" i="2" s="1"/>
  <c r="E160" i="2"/>
  <c r="E223" i="2" s="1"/>
  <c r="D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5" i="2"/>
  <c r="O145" i="2"/>
  <c r="N145" i="2"/>
  <c r="M145" i="2"/>
  <c r="L145" i="2"/>
  <c r="K145" i="2"/>
  <c r="J145" i="2"/>
  <c r="I145" i="2"/>
  <c r="H145" i="2"/>
  <c r="G145" i="2"/>
  <c r="F145" i="2"/>
  <c r="E145" i="2"/>
  <c r="C145" i="2"/>
  <c r="B145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N142" i="2"/>
  <c r="M142" i="2"/>
  <c r="L142" i="2"/>
  <c r="K142" i="2"/>
  <c r="J142" i="2"/>
  <c r="I142" i="2"/>
  <c r="H142" i="2"/>
  <c r="G142" i="2"/>
  <c r="F142" i="2"/>
  <c r="E142" i="2"/>
  <c r="D142" i="2"/>
  <c r="O141" i="2"/>
  <c r="N141" i="2"/>
  <c r="M141" i="2"/>
  <c r="L141" i="2"/>
  <c r="K141" i="2"/>
  <c r="J141" i="2"/>
  <c r="I141" i="2"/>
  <c r="H141" i="2"/>
  <c r="G141" i="2"/>
  <c r="F141" i="2"/>
  <c r="Q141" i="2" s="1"/>
  <c r="E141" i="2"/>
  <c r="D141" i="2"/>
  <c r="O139" i="2"/>
  <c r="N139" i="2"/>
  <c r="M139" i="2"/>
  <c r="M43" i="2" s="1"/>
  <c r="L139" i="2"/>
  <c r="K139" i="2"/>
  <c r="J139" i="2"/>
  <c r="I139" i="2"/>
  <c r="H139" i="2"/>
  <c r="G139" i="2"/>
  <c r="F139" i="2"/>
  <c r="E139" i="2"/>
  <c r="E43" i="2" s="1"/>
  <c r="D139" i="2"/>
  <c r="Q139" i="2" s="1"/>
  <c r="O138" i="2"/>
  <c r="N138" i="2"/>
  <c r="M138" i="2"/>
  <c r="L138" i="2"/>
  <c r="K138" i="2"/>
  <c r="J138" i="2"/>
  <c r="J42" i="2" s="1"/>
  <c r="I138" i="2"/>
  <c r="H138" i="2"/>
  <c r="G138" i="2"/>
  <c r="Q138" i="2" s="1"/>
  <c r="F138" i="2"/>
  <c r="E138" i="2"/>
  <c r="D138" i="2"/>
  <c r="O136" i="2"/>
  <c r="O222" i="2" s="1"/>
  <c r="N136" i="2"/>
  <c r="N222" i="2" s="1"/>
  <c r="M136" i="2"/>
  <c r="M222" i="2" s="1"/>
  <c r="L136" i="2"/>
  <c r="L222" i="2" s="1"/>
  <c r="K136" i="2"/>
  <c r="J136" i="2"/>
  <c r="J222" i="2" s="1"/>
  <c r="I136" i="2"/>
  <c r="I222" i="2" s="1"/>
  <c r="H136" i="2"/>
  <c r="H222" i="2" s="1"/>
  <c r="G136" i="2"/>
  <c r="G222" i="2" s="1"/>
  <c r="F136" i="2"/>
  <c r="F222" i="2" s="1"/>
  <c r="E136" i="2"/>
  <c r="E222" i="2" s="1"/>
  <c r="D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1" i="2"/>
  <c r="O121" i="2"/>
  <c r="N121" i="2"/>
  <c r="M121" i="2"/>
  <c r="L121" i="2"/>
  <c r="K121" i="2"/>
  <c r="J121" i="2"/>
  <c r="I121" i="2"/>
  <c r="H121" i="2"/>
  <c r="G121" i="2"/>
  <c r="F121" i="2"/>
  <c r="E121" i="2"/>
  <c r="C121" i="2"/>
  <c r="B121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Q117" i="2" s="1"/>
  <c r="O115" i="2"/>
  <c r="N115" i="2"/>
  <c r="N43" i="2" s="1"/>
  <c r="M115" i="2"/>
  <c r="L115" i="2"/>
  <c r="K115" i="2"/>
  <c r="J115" i="2"/>
  <c r="I115" i="2"/>
  <c r="H115" i="2"/>
  <c r="G115" i="2"/>
  <c r="F115" i="2"/>
  <c r="F43" i="2" s="1"/>
  <c r="E115" i="2"/>
  <c r="D115" i="2"/>
  <c r="Q115" i="2" s="1"/>
  <c r="O114" i="2"/>
  <c r="N114" i="2"/>
  <c r="M114" i="2"/>
  <c r="L114" i="2"/>
  <c r="K114" i="2"/>
  <c r="K42" i="2" s="1"/>
  <c r="J114" i="2"/>
  <c r="I114" i="2"/>
  <c r="H114" i="2"/>
  <c r="G114" i="2"/>
  <c r="F114" i="2"/>
  <c r="E114" i="2"/>
  <c r="D114" i="2"/>
  <c r="Q114" i="2" s="1"/>
  <c r="O112" i="2"/>
  <c r="O221" i="2" s="1"/>
  <c r="N112" i="2"/>
  <c r="N221" i="2" s="1"/>
  <c r="M112" i="2"/>
  <c r="M221" i="2" s="1"/>
  <c r="L112" i="2"/>
  <c r="L221" i="2" s="1"/>
  <c r="K112" i="2"/>
  <c r="K221" i="2" s="1"/>
  <c r="J112" i="2"/>
  <c r="I112" i="2"/>
  <c r="I221" i="2" s="1"/>
  <c r="H112" i="2"/>
  <c r="H221" i="2" s="1"/>
  <c r="G112" i="2"/>
  <c r="G221" i="2" s="1"/>
  <c r="F112" i="2"/>
  <c r="F221" i="2" s="1"/>
  <c r="E112" i="2"/>
  <c r="E221" i="2" s="1"/>
  <c r="D112" i="2"/>
  <c r="D221" i="2" s="1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7" i="2"/>
  <c r="O97" i="2"/>
  <c r="N97" i="2"/>
  <c r="M97" i="2"/>
  <c r="L97" i="2"/>
  <c r="K97" i="2"/>
  <c r="J97" i="2"/>
  <c r="I97" i="2"/>
  <c r="H97" i="2"/>
  <c r="G97" i="2"/>
  <c r="F97" i="2"/>
  <c r="E97" i="2"/>
  <c r="C97" i="2"/>
  <c r="B97" i="2"/>
  <c r="Q96" i="2"/>
  <c r="O95" i="2"/>
  <c r="N95" i="2"/>
  <c r="M95" i="2"/>
  <c r="L95" i="2"/>
  <c r="K95" i="2"/>
  <c r="J95" i="2"/>
  <c r="I95" i="2"/>
  <c r="H95" i="2"/>
  <c r="G95" i="2"/>
  <c r="F95" i="2"/>
  <c r="E95" i="2"/>
  <c r="D95" i="2"/>
  <c r="O94" i="2"/>
  <c r="N94" i="2"/>
  <c r="M94" i="2"/>
  <c r="L94" i="2"/>
  <c r="K94" i="2"/>
  <c r="J94" i="2"/>
  <c r="I94" i="2"/>
  <c r="H94" i="2"/>
  <c r="G94" i="2"/>
  <c r="F94" i="2"/>
  <c r="E94" i="2"/>
  <c r="D94" i="2"/>
  <c r="O93" i="2"/>
  <c r="N93" i="2"/>
  <c r="M93" i="2"/>
  <c r="L93" i="2"/>
  <c r="K93" i="2"/>
  <c r="J93" i="2"/>
  <c r="I93" i="2"/>
  <c r="H93" i="2"/>
  <c r="G93" i="2"/>
  <c r="F93" i="2"/>
  <c r="E93" i="2"/>
  <c r="D93" i="2"/>
  <c r="O91" i="2"/>
  <c r="N91" i="2"/>
  <c r="M91" i="2"/>
  <c r="L91" i="2"/>
  <c r="K91" i="2"/>
  <c r="J91" i="2"/>
  <c r="I91" i="2"/>
  <c r="H91" i="2"/>
  <c r="Q91" i="2" s="1"/>
  <c r="G91" i="2"/>
  <c r="F91" i="2"/>
  <c r="E91" i="2"/>
  <c r="D91" i="2"/>
  <c r="O90" i="2"/>
  <c r="N90" i="2"/>
  <c r="M90" i="2"/>
  <c r="L90" i="2"/>
  <c r="K90" i="2"/>
  <c r="J90" i="2"/>
  <c r="I90" i="2"/>
  <c r="H90" i="2"/>
  <c r="G90" i="2"/>
  <c r="F90" i="2"/>
  <c r="E90" i="2"/>
  <c r="D90" i="2"/>
  <c r="Q90" i="2" s="1"/>
  <c r="O88" i="2"/>
  <c r="O220" i="2" s="1"/>
  <c r="N88" i="2"/>
  <c r="N220" i="2" s="1"/>
  <c r="M88" i="2"/>
  <c r="M220" i="2" s="1"/>
  <c r="L88" i="2"/>
  <c r="L220" i="2" s="1"/>
  <c r="K88" i="2"/>
  <c r="K220" i="2" s="1"/>
  <c r="J88" i="2"/>
  <c r="J220" i="2" s="1"/>
  <c r="I88" i="2"/>
  <c r="H88" i="2"/>
  <c r="H220" i="2" s="1"/>
  <c r="G88" i="2"/>
  <c r="G220" i="2" s="1"/>
  <c r="F88" i="2"/>
  <c r="F220" i="2" s="1"/>
  <c r="E88" i="2"/>
  <c r="E220" i="2" s="1"/>
  <c r="D88" i="2"/>
  <c r="D220" i="2" s="1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3" i="2"/>
  <c r="O73" i="2"/>
  <c r="N73" i="2"/>
  <c r="M73" i="2"/>
  <c r="L73" i="2"/>
  <c r="K73" i="2"/>
  <c r="J73" i="2"/>
  <c r="I73" i="2"/>
  <c r="H73" i="2"/>
  <c r="G73" i="2"/>
  <c r="F73" i="2"/>
  <c r="E73" i="2"/>
  <c r="C73" i="2"/>
  <c r="B73" i="2"/>
  <c r="O71" i="2"/>
  <c r="N71" i="2"/>
  <c r="M71" i="2"/>
  <c r="L71" i="2"/>
  <c r="K71" i="2"/>
  <c r="K45" i="2" s="1"/>
  <c r="J71" i="2"/>
  <c r="I71" i="2"/>
  <c r="H71" i="2"/>
  <c r="G71" i="2"/>
  <c r="F71" i="2"/>
  <c r="E71" i="2"/>
  <c r="D71" i="2"/>
  <c r="N70" i="2"/>
  <c r="N47" i="2" s="1"/>
  <c r="M70" i="2"/>
  <c r="L70" i="2"/>
  <c r="K70" i="2"/>
  <c r="J70" i="2"/>
  <c r="I70" i="2"/>
  <c r="H70" i="2"/>
  <c r="G70" i="2"/>
  <c r="G47" i="2" s="1"/>
  <c r="F70" i="2"/>
  <c r="F47" i="2" s="1"/>
  <c r="E70" i="2"/>
  <c r="D70" i="2"/>
  <c r="O69" i="2"/>
  <c r="N69" i="2"/>
  <c r="M69" i="2"/>
  <c r="L69" i="2"/>
  <c r="L46" i="2" s="1"/>
  <c r="K69" i="2"/>
  <c r="K46" i="2" s="1"/>
  <c r="J69" i="2"/>
  <c r="J46" i="2" s="1"/>
  <c r="I69" i="2"/>
  <c r="H69" i="2"/>
  <c r="G69" i="2"/>
  <c r="F69" i="2"/>
  <c r="E69" i="2"/>
  <c r="D69" i="2"/>
  <c r="D46" i="2" s="1"/>
  <c r="O67" i="2"/>
  <c r="N67" i="2"/>
  <c r="M67" i="2"/>
  <c r="L67" i="2"/>
  <c r="K67" i="2"/>
  <c r="J67" i="2"/>
  <c r="I67" i="2"/>
  <c r="H67" i="2"/>
  <c r="Q67" i="2" s="1"/>
  <c r="G67" i="2"/>
  <c r="F67" i="2"/>
  <c r="E67" i="2"/>
  <c r="D67" i="2"/>
  <c r="O66" i="2"/>
  <c r="N66" i="2"/>
  <c r="M66" i="2"/>
  <c r="M42" i="2" s="1"/>
  <c r="L66" i="2"/>
  <c r="K66" i="2"/>
  <c r="J66" i="2"/>
  <c r="I66" i="2"/>
  <c r="H66" i="2"/>
  <c r="G66" i="2"/>
  <c r="F66" i="2"/>
  <c r="E66" i="2"/>
  <c r="D66" i="2"/>
  <c r="Q66" i="2" s="1"/>
  <c r="O64" i="2"/>
  <c r="O219" i="2" s="1"/>
  <c r="N64" i="2"/>
  <c r="N219" i="2" s="1"/>
  <c r="M64" i="2"/>
  <c r="M219" i="2" s="1"/>
  <c r="L64" i="2"/>
  <c r="L219" i="2" s="1"/>
  <c r="K64" i="2"/>
  <c r="K219" i="2" s="1"/>
  <c r="K226" i="2" s="1"/>
  <c r="K18" i="2" s="1"/>
  <c r="K21" i="2" s="1"/>
  <c r="J64" i="2"/>
  <c r="J219" i="2" s="1"/>
  <c r="J226" i="2" s="1"/>
  <c r="J18" i="2" s="1"/>
  <c r="J21" i="2" s="1"/>
  <c r="I64" i="2"/>
  <c r="I219" i="2" s="1"/>
  <c r="H64" i="2"/>
  <c r="G64" i="2"/>
  <c r="G219" i="2" s="1"/>
  <c r="F64" i="2"/>
  <c r="F219" i="2" s="1"/>
  <c r="E64" i="2"/>
  <c r="E219" i="2" s="1"/>
  <c r="D64" i="2"/>
  <c r="D219" i="2" s="1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49" i="2"/>
  <c r="O49" i="2"/>
  <c r="N49" i="2"/>
  <c r="M49" i="2"/>
  <c r="L49" i="2"/>
  <c r="K49" i="2"/>
  <c r="J49" i="2"/>
  <c r="I49" i="2"/>
  <c r="H49" i="2"/>
  <c r="G49" i="2"/>
  <c r="F49" i="2"/>
  <c r="E49" i="2"/>
  <c r="D49" i="2"/>
  <c r="I47" i="2"/>
  <c r="H47" i="2"/>
  <c r="F46" i="2"/>
  <c r="E46" i="2"/>
  <c r="O43" i="2"/>
  <c r="J43" i="2"/>
  <c r="I43" i="2"/>
  <c r="H43" i="2"/>
  <c r="G43" i="2"/>
  <c r="O42" i="2"/>
  <c r="N42" i="2"/>
  <c r="L42" i="2"/>
  <c r="G42" i="2"/>
  <c r="F42" i="2"/>
  <c r="E42" i="2"/>
  <c r="D42" i="2"/>
  <c r="O39" i="2"/>
  <c r="N39" i="2"/>
  <c r="M39" i="2"/>
  <c r="L39" i="2"/>
  <c r="K39" i="2"/>
  <c r="J39" i="2"/>
  <c r="I39" i="2"/>
  <c r="H39" i="2"/>
  <c r="G39" i="2"/>
  <c r="F39" i="2"/>
  <c r="E39" i="2"/>
  <c r="Q39" i="2" s="1"/>
  <c r="D39" i="2"/>
  <c r="O38" i="2"/>
  <c r="N38" i="2"/>
  <c r="M38" i="2"/>
  <c r="L38" i="2"/>
  <c r="K38" i="2"/>
  <c r="J38" i="2"/>
  <c r="I38" i="2"/>
  <c r="H38" i="2"/>
  <c r="G38" i="2"/>
  <c r="F38" i="2"/>
  <c r="E38" i="2"/>
  <c r="D38" i="2"/>
  <c r="Q38" i="2" s="1"/>
  <c r="O37" i="2"/>
  <c r="N37" i="2"/>
  <c r="M37" i="2"/>
  <c r="L37" i="2"/>
  <c r="K37" i="2"/>
  <c r="J37" i="2"/>
  <c r="I37" i="2"/>
  <c r="H37" i="2"/>
  <c r="G37" i="2"/>
  <c r="F37" i="2"/>
  <c r="E37" i="2"/>
  <c r="D37" i="2"/>
  <c r="Q37" i="2" s="1"/>
  <c r="O36" i="2"/>
  <c r="N36" i="2"/>
  <c r="M36" i="2"/>
  <c r="L36" i="2"/>
  <c r="K36" i="2"/>
  <c r="J36" i="2"/>
  <c r="I36" i="2"/>
  <c r="H36" i="2"/>
  <c r="G36" i="2"/>
  <c r="F36" i="2"/>
  <c r="E36" i="2"/>
  <c r="D36" i="2"/>
  <c r="Q36" i="2" s="1"/>
  <c r="O35" i="2"/>
  <c r="N35" i="2"/>
  <c r="M35" i="2"/>
  <c r="L35" i="2"/>
  <c r="K35" i="2"/>
  <c r="J35" i="2"/>
  <c r="I35" i="2"/>
  <c r="H35" i="2"/>
  <c r="G35" i="2"/>
  <c r="F35" i="2"/>
  <c r="E35" i="2"/>
  <c r="D35" i="2"/>
  <c r="Q35" i="2" s="1"/>
  <c r="O34" i="2"/>
  <c r="N34" i="2"/>
  <c r="M34" i="2"/>
  <c r="L34" i="2"/>
  <c r="K34" i="2"/>
  <c r="J34" i="2"/>
  <c r="I34" i="2"/>
  <c r="H34" i="2"/>
  <c r="Q34" i="2" s="1"/>
  <c r="G34" i="2"/>
  <c r="F34" i="2"/>
  <c r="E34" i="2"/>
  <c r="D34" i="2"/>
  <c r="O33" i="2"/>
  <c r="N33" i="2"/>
  <c r="M33" i="2"/>
  <c r="L33" i="2"/>
  <c r="K33" i="2"/>
  <c r="J33" i="2"/>
  <c r="I33" i="2"/>
  <c r="H33" i="2"/>
  <c r="G33" i="2"/>
  <c r="F33" i="2"/>
  <c r="E33" i="2"/>
  <c r="D33" i="2"/>
  <c r="Q33" i="2" s="1"/>
  <c r="O32" i="2"/>
  <c r="N32" i="2"/>
  <c r="M32" i="2"/>
  <c r="L32" i="2"/>
  <c r="K32" i="2"/>
  <c r="J32" i="2"/>
  <c r="J40" i="2" s="1"/>
  <c r="I32" i="2"/>
  <c r="H32" i="2"/>
  <c r="G32" i="2"/>
  <c r="F32" i="2"/>
  <c r="E32" i="2"/>
  <c r="D32" i="2"/>
  <c r="Q32" i="2" s="1"/>
  <c r="O31" i="2"/>
  <c r="N31" i="2"/>
  <c r="M31" i="2"/>
  <c r="L31" i="2"/>
  <c r="K31" i="2"/>
  <c r="J31" i="2"/>
  <c r="I31" i="2"/>
  <c r="H31" i="2"/>
  <c r="G31" i="2"/>
  <c r="F31" i="2"/>
  <c r="E31" i="2"/>
  <c r="Q31" i="2" s="1"/>
  <c r="D31" i="2"/>
  <c r="O30" i="2"/>
  <c r="N30" i="2"/>
  <c r="M30" i="2"/>
  <c r="L30" i="2"/>
  <c r="K30" i="2"/>
  <c r="J30" i="2"/>
  <c r="I30" i="2"/>
  <c r="H30" i="2"/>
  <c r="G30" i="2"/>
  <c r="F30" i="2"/>
  <c r="E30" i="2"/>
  <c r="D30" i="2"/>
  <c r="Q30" i="2" s="1"/>
  <c r="O29" i="2"/>
  <c r="N29" i="2"/>
  <c r="M29" i="2"/>
  <c r="L29" i="2"/>
  <c r="K29" i="2"/>
  <c r="J29" i="2"/>
  <c r="I29" i="2"/>
  <c r="H29" i="2"/>
  <c r="G29" i="2"/>
  <c r="F29" i="2"/>
  <c r="E29" i="2"/>
  <c r="D29" i="2"/>
  <c r="Q29" i="2" s="1"/>
  <c r="O28" i="2"/>
  <c r="N28" i="2"/>
  <c r="M28" i="2"/>
  <c r="L28" i="2"/>
  <c r="K28" i="2"/>
  <c r="J28" i="2"/>
  <c r="I28" i="2"/>
  <c r="H28" i="2"/>
  <c r="G28" i="2"/>
  <c r="F28" i="2"/>
  <c r="Q28" i="2" s="1"/>
  <c r="E28" i="2"/>
  <c r="D28" i="2"/>
  <c r="O27" i="2"/>
  <c r="O40" i="2" s="1"/>
  <c r="N27" i="2"/>
  <c r="N40" i="2" s="1"/>
  <c r="M27" i="2"/>
  <c r="M40" i="2" s="1"/>
  <c r="L27" i="2"/>
  <c r="L40" i="2" s="1"/>
  <c r="K27" i="2"/>
  <c r="K40" i="2" s="1"/>
  <c r="J27" i="2"/>
  <c r="I27" i="2"/>
  <c r="I40" i="2" s="1"/>
  <c r="H27" i="2"/>
  <c r="H40" i="2" s="1"/>
  <c r="G27" i="2"/>
  <c r="G40" i="2" s="1"/>
  <c r="F27" i="2"/>
  <c r="F40" i="2" s="1"/>
  <c r="E27" i="2"/>
  <c r="E40" i="2" s="1"/>
  <c r="D27" i="2"/>
  <c r="Q27" i="2" s="1"/>
  <c r="Q25" i="2"/>
  <c r="O25" i="2"/>
  <c r="N25" i="2"/>
  <c r="M25" i="2"/>
  <c r="L25" i="2"/>
  <c r="K25" i="2"/>
  <c r="J25" i="2"/>
  <c r="I25" i="2"/>
  <c r="H25" i="2"/>
  <c r="G25" i="2"/>
  <c r="F25" i="2"/>
  <c r="E25" i="2"/>
  <c r="D25" i="2"/>
  <c r="Q23" i="2"/>
  <c r="O20" i="2"/>
  <c r="N20" i="2"/>
  <c r="M20" i="2"/>
  <c r="L20" i="2"/>
  <c r="K20" i="2"/>
  <c r="J20" i="2"/>
  <c r="H20" i="2"/>
  <c r="G20" i="2"/>
  <c r="F20" i="2"/>
  <c r="E20" i="2"/>
  <c r="D20" i="2"/>
  <c r="Q20" i="2" s="1"/>
  <c r="O19" i="2"/>
  <c r="N19" i="2"/>
  <c r="M19" i="2"/>
  <c r="L19" i="2"/>
  <c r="K19" i="2"/>
  <c r="I19" i="2"/>
  <c r="H19" i="2"/>
  <c r="Q19" i="2" s="1"/>
  <c r="G19" i="2"/>
  <c r="F19" i="2"/>
  <c r="E19" i="2"/>
  <c r="D19" i="2"/>
  <c r="O15" i="2"/>
  <c r="N15" i="2"/>
  <c r="M15" i="2"/>
  <c r="L15" i="2"/>
  <c r="K15" i="2"/>
  <c r="J15" i="2"/>
  <c r="I15" i="2"/>
  <c r="H15" i="2"/>
  <c r="G15" i="2"/>
  <c r="F15" i="2"/>
  <c r="E15" i="2"/>
  <c r="D15" i="2"/>
  <c r="O14" i="2"/>
  <c r="N14" i="2"/>
  <c r="M14" i="2"/>
  <c r="L14" i="2"/>
  <c r="L16" i="2" s="1"/>
  <c r="K14" i="2"/>
  <c r="J14" i="2"/>
  <c r="I14" i="2"/>
  <c r="H14" i="2"/>
  <c r="G14" i="2"/>
  <c r="F14" i="2"/>
  <c r="E14" i="2"/>
  <c r="D14" i="2"/>
  <c r="O13" i="2"/>
  <c r="O16" i="2" s="1"/>
  <c r="N13" i="2"/>
  <c r="M13" i="2"/>
  <c r="L13" i="2"/>
  <c r="K13" i="2"/>
  <c r="K16" i="2" s="1"/>
  <c r="J13" i="2"/>
  <c r="J16" i="2" s="1"/>
  <c r="I13" i="2"/>
  <c r="H13" i="2"/>
  <c r="G13" i="2"/>
  <c r="G16" i="2" s="1"/>
  <c r="F13" i="2"/>
  <c r="E13" i="2"/>
  <c r="D13" i="2"/>
  <c r="O10" i="2"/>
  <c r="N10" i="2"/>
  <c r="M10" i="2"/>
  <c r="L10" i="2"/>
  <c r="K10" i="2"/>
  <c r="J10" i="2"/>
  <c r="I10" i="2"/>
  <c r="H10" i="2"/>
  <c r="G10" i="2"/>
  <c r="F10" i="2"/>
  <c r="E10" i="2"/>
  <c r="D10" i="2"/>
  <c r="O9" i="2"/>
  <c r="N9" i="2"/>
  <c r="M9" i="2"/>
  <c r="L9" i="2"/>
  <c r="K9" i="2"/>
  <c r="J9" i="2"/>
  <c r="I9" i="2"/>
  <c r="H9" i="2"/>
  <c r="H11" i="2" s="1"/>
  <c r="G9" i="2"/>
  <c r="F9" i="2"/>
  <c r="E9" i="2"/>
  <c r="D9" i="2"/>
  <c r="O8" i="2"/>
  <c r="N8" i="2"/>
  <c r="N11" i="2" s="1"/>
  <c r="M8" i="2"/>
  <c r="L8" i="2"/>
  <c r="L11" i="2" s="1"/>
  <c r="K8" i="2"/>
  <c r="J8" i="2"/>
  <c r="I8" i="2"/>
  <c r="I11" i="2" s="1"/>
  <c r="H8" i="2"/>
  <c r="G8" i="2"/>
  <c r="G11" i="2" s="1"/>
  <c r="F8" i="2"/>
  <c r="F11" i="2" s="1"/>
  <c r="E8" i="2"/>
  <c r="D8" i="2"/>
  <c r="D11" i="2" s="1"/>
  <c r="O5" i="2"/>
  <c r="N5" i="2"/>
  <c r="M5" i="2"/>
  <c r="L5" i="2"/>
  <c r="K5" i="2"/>
  <c r="J5" i="2"/>
  <c r="I5" i="2"/>
  <c r="H5" i="2"/>
  <c r="G5" i="2"/>
  <c r="F5" i="2"/>
  <c r="E5" i="2"/>
  <c r="D5" i="2"/>
  <c r="O4" i="2"/>
  <c r="N4" i="2"/>
  <c r="M4" i="2"/>
  <c r="L4" i="2"/>
  <c r="K4" i="2"/>
  <c r="J4" i="2"/>
  <c r="I4" i="2"/>
  <c r="H4" i="2"/>
  <c r="G4" i="2"/>
  <c r="F4" i="2"/>
  <c r="E4" i="2"/>
  <c r="D4" i="2"/>
  <c r="O3" i="2"/>
  <c r="N3" i="2"/>
  <c r="M3" i="2"/>
  <c r="L3" i="2"/>
  <c r="K3" i="2"/>
  <c r="K6" i="2" s="1"/>
  <c r="J3" i="2"/>
  <c r="J6" i="2" s="1"/>
  <c r="I3" i="2"/>
  <c r="I6" i="2" s="1"/>
  <c r="H3" i="2"/>
  <c r="G3" i="2"/>
  <c r="F3" i="2"/>
  <c r="E3" i="2"/>
  <c r="D3" i="2"/>
  <c r="Q14" i="2" l="1"/>
  <c r="F6" i="2"/>
  <c r="E11" i="2"/>
  <c r="M11" i="2"/>
  <c r="I16" i="2"/>
  <c r="O47" i="2"/>
  <c r="J11" i="2"/>
  <c r="M46" i="2"/>
  <c r="N46" i="2"/>
  <c r="Q215" i="2"/>
  <c r="H45" i="2"/>
  <c r="E47" i="2"/>
  <c r="M47" i="2"/>
  <c r="I45" i="2"/>
  <c r="Q3" i="2"/>
  <c r="O11" i="2"/>
  <c r="E6" i="2"/>
  <c r="Q190" i="2"/>
  <c r="G6" i="2"/>
  <c r="O6" i="2"/>
  <c r="Q13" i="2"/>
  <c r="H16" i="2"/>
  <c r="Q71" i="2"/>
  <c r="Q93" i="2"/>
  <c r="Q95" i="2"/>
  <c r="Q118" i="2"/>
  <c r="L47" i="2"/>
  <c r="J47" i="2"/>
  <c r="M6" i="2"/>
  <c r="N16" i="2"/>
  <c r="H6" i="2"/>
  <c r="Q4" i="2"/>
  <c r="L6" i="2"/>
  <c r="K11" i="2"/>
  <c r="E16" i="2"/>
  <c r="M16" i="2"/>
  <c r="Q15" i="2"/>
  <c r="I46" i="2"/>
  <c r="Q189" i="2"/>
  <c r="O46" i="2"/>
  <c r="Q214" i="2"/>
  <c r="Q216" i="2"/>
  <c r="L45" i="2"/>
  <c r="Q10" i="2"/>
  <c r="Q143" i="2"/>
  <c r="N6" i="2"/>
  <c r="J45" i="2"/>
  <c r="H46" i="2"/>
  <c r="K47" i="2"/>
  <c r="Q167" i="2"/>
  <c r="Q94" i="2"/>
  <c r="Q142" i="2"/>
  <c r="F45" i="2"/>
  <c r="N45" i="2"/>
  <c r="F16" i="2"/>
  <c r="Q5" i="2"/>
  <c r="Q69" i="2"/>
  <c r="Q191" i="2"/>
  <c r="G45" i="2"/>
  <c r="O45" i="2"/>
  <c r="Q166" i="2"/>
  <c r="E45" i="2"/>
  <c r="M45" i="2"/>
  <c r="Q40" i="2"/>
  <c r="D226" i="2"/>
  <c r="D18" i="2" s="1"/>
  <c r="Q219" i="2"/>
  <c r="L226" i="2"/>
  <c r="L18" i="2" s="1"/>
  <c r="L21" i="2" s="1"/>
  <c r="T225" i="2"/>
  <c r="V225" i="2" s="1"/>
  <c r="Q225" i="2"/>
  <c r="T221" i="2"/>
  <c r="V221" i="2" s="1"/>
  <c r="Q221" i="2"/>
  <c r="E226" i="2"/>
  <c r="E18" i="2" s="1"/>
  <c r="E21" i="2" s="1"/>
  <c r="M226" i="2"/>
  <c r="M18" i="2" s="1"/>
  <c r="M21" i="2" s="1"/>
  <c r="T222" i="2"/>
  <c r="U222" i="2" s="1"/>
  <c r="Q222" i="2"/>
  <c r="U237" i="2"/>
  <c r="F226" i="2"/>
  <c r="F18" i="2" s="1"/>
  <c r="F21" i="2" s="1"/>
  <c r="N226" i="2"/>
  <c r="N18" i="2" s="1"/>
  <c r="N21" i="2" s="1"/>
  <c r="Q220" i="2"/>
  <c r="T220" i="2"/>
  <c r="V220" i="2" s="1"/>
  <c r="H226" i="2"/>
  <c r="H18" i="2" s="1"/>
  <c r="H21" i="2" s="1"/>
  <c r="G226" i="2"/>
  <c r="G18" i="2" s="1"/>
  <c r="G21" i="2" s="1"/>
  <c r="T224" i="2"/>
  <c r="U224" i="2" s="1"/>
  <c r="Q224" i="2"/>
  <c r="Q42" i="2"/>
  <c r="O226" i="2"/>
  <c r="O18" i="2" s="1"/>
  <c r="O21" i="2" s="1"/>
  <c r="V237" i="2"/>
  <c r="Q6" i="2"/>
  <c r="I226" i="2"/>
  <c r="I18" i="2" s="1"/>
  <c r="I21" i="2" s="1"/>
  <c r="Q247" i="2"/>
  <c r="Q112" i="2"/>
  <c r="T237" i="2"/>
  <c r="D45" i="2"/>
  <c r="G46" i="2"/>
  <c r="Q70" i="2"/>
  <c r="Q119" i="2"/>
  <c r="Q136" i="2"/>
  <c r="Q160" i="2"/>
  <c r="D40" i="2"/>
  <c r="Q184" i="2"/>
  <c r="Q9" i="2"/>
  <c r="D16" i="2"/>
  <c r="Q8" i="2"/>
  <c r="H42" i="2"/>
  <c r="D47" i="2"/>
  <c r="Q209" i="2"/>
  <c r="D43" i="2"/>
  <c r="Q43" i="2" s="1"/>
  <c r="Q223" i="2"/>
  <c r="G247" i="2"/>
  <c r="E269" i="2"/>
  <c r="Q64" i="2"/>
  <c r="Q88" i="2"/>
  <c r="D6" i="2"/>
  <c r="U251" i="2"/>
  <c r="U258" i="2" s="1"/>
  <c r="U259" i="2" s="1"/>
  <c r="L269" i="1"/>
  <c r="I269" i="1"/>
  <c r="H269" i="1"/>
  <c r="D269" i="1"/>
  <c r="Q268" i="1"/>
  <c r="O267" i="1"/>
  <c r="N267" i="1"/>
  <c r="M267" i="1"/>
  <c r="L267" i="1"/>
  <c r="K267" i="1"/>
  <c r="J267" i="1"/>
  <c r="I267" i="1"/>
  <c r="H267" i="1"/>
  <c r="G267" i="1"/>
  <c r="F267" i="1"/>
  <c r="E267" i="1"/>
  <c r="Q267" i="1" s="1"/>
  <c r="O266" i="1"/>
  <c r="N266" i="1"/>
  <c r="M266" i="1"/>
  <c r="L266" i="1"/>
  <c r="K266" i="1"/>
  <c r="J266" i="1"/>
  <c r="I266" i="1"/>
  <c r="H266" i="1"/>
  <c r="G266" i="1"/>
  <c r="F266" i="1"/>
  <c r="E266" i="1"/>
  <c r="Q266" i="1" s="1"/>
  <c r="O265" i="1"/>
  <c r="N265" i="1"/>
  <c r="M265" i="1"/>
  <c r="L265" i="1"/>
  <c r="K265" i="1"/>
  <c r="J265" i="1"/>
  <c r="I265" i="1"/>
  <c r="H265" i="1"/>
  <c r="G265" i="1"/>
  <c r="F265" i="1"/>
  <c r="E265" i="1"/>
  <c r="Q265" i="1" s="1"/>
  <c r="O264" i="1"/>
  <c r="N264" i="1"/>
  <c r="M264" i="1"/>
  <c r="L264" i="1"/>
  <c r="K264" i="1"/>
  <c r="J264" i="1"/>
  <c r="I264" i="1"/>
  <c r="H264" i="1"/>
  <c r="G264" i="1"/>
  <c r="F264" i="1"/>
  <c r="E264" i="1"/>
  <c r="Q264" i="1" s="1"/>
  <c r="O263" i="1"/>
  <c r="O269" i="1" s="1"/>
  <c r="N263" i="1"/>
  <c r="M263" i="1"/>
  <c r="L263" i="1"/>
  <c r="K263" i="1"/>
  <c r="J263" i="1"/>
  <c r="I263" i="1"/>
  <c r="H263" i="1"/>
  <c r="G263" i="1"/>
  <c r="G269" i="1" s="1"/>
  <c r="F263" i="1"/>
  <c r="E263" i="1"/>
  <c r="Q263" i="1" s="1"/>
  <c r="O262" i="1"/>
  <c r="N262" i="1"/>
  <c r="N269" i="1" s="1"/>
  <c r="M262" i="1"/>
  <c r="M269" i="1" s="1"/>
  <c r="L262" i="1"/>
  <c r="K262" i="1"/>
  <c r="K269" i="1" s="1"/>
  <c r="J262" i="1"/>
  <c r="J269" i="1" s="1"/>
  <c r="I262" i="1"/>
  <c r="H262" i="1"/>
  <c r="G262" i="1"/>
  <c r="F262" i="1"/>
  <c r="F269" i="1" s="1"/>
  <c r="E262" i="1"/>
  <c r="Q262" i="1" s="1"/>
  <c r="Q261" i="1"/>
  <c r="O261" i="1"/>
  <c r="N261" i="1"/>
  <c r="M261" i="1"/>
  <c r="L261" i="1"/>
  <c r="K261" i="1"/>
  <c r="I261" i="1"/>
  <c r="H261" i="1"/>
  <c r="G261" i="1"/>
  <c r="F261" i="1"/>
  <c r="E261" i="1"/>
  <c r="D261" i="1"/>
  <c r="C261" i="1"/>
  <c r="B261" i="1"/>
  <c r="O258" i="1"/>
  <c r="N258" i="1"/>
  <c r="M258" i="1"/>
  <c r="L258" i="1"/>
  <c r="K258" i="1"/>
  <c r="J258" i="1"/>
  <c r="J19" i="1" s="1"/>
  <c r="Q19" i="1" s="1"/>
  <c r="I258" i="1"/>
  <c r="H258" i="1"/>
  <c r="G258" i="1"/>
  <c r="F258" i="1"/>
  <c r="E258" i="1"/>
  <c r="D258" i="1"/>
  <c r="T257" i="1"/>
  <c r="U257" i="1" s="1"/>
  <c r="Q257" i="1"/>
  <c r="V256" i="1"/>
  <c r="T256" i="1"/>
  <c r="Q256" i="1"/>
  <c r="T255" i="1"/>
  <c r="U255" i="1" s="1"/>
  <c r="Q255" i="1"/>
  <c r="U254" i="1"/>
  <c r="T254" i="1"/>
  <c r="Q254" i="1"/>
  <c r="V253" i="1"/>
  <c r="T253" i="1"/>
  <c r="Q253" i="1"/>
  <c r="V252" i="1"/>
  <c r="V258" i="1" s="1"/>
  <c r="T252" i="1"/>
  <c r="Q252" i="1"/>
  <c r="Q258" i="1" s="1"/>
  <c r="T251" i="1"/>
  <c r="T258" i="1" s="1"/>
  <c r="Q251" i="1"/>
  <c r="Q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K247" i="1"/>
  <c r="D247" i="1"/>
  <c r="Q246" i="1"/>
  <c r="O245" i="1"/>
  <c r="N245" i="1"/>
  <c r="M245" i="1"/>
  <c r="L245" i="1"/>
  <c r="K245" i="1"/>
  <c r="J245" i="1"/>
  <c r="I245" i="1"/>
  <c r="H245" i="1"/>
  <c r="G245" i="1"/>
  <c r="Q245" i="1" s="1"/>
  <c r="F245" i="1"/>
  <c r="E245" i="1"/>
  <c r="O244" i="1"/>
  <c r="N244" i="1"/>
  <c r="M244" i="1"/>
  <c r="L244" i="1"/>
  <c r="K244" i="1"/>
  <c r="J244" i="1"/>
  <c r="I244" i="1"/>
  <c r="H244" i="1"/>
  <c r="G244" i="1"/>
  <c r="F244" i="1"/>
  <c r="E244" i="1"/>
  <c r="Q244" i="1" s="1"/>
  <c r="O243" i="1"/>
  <c r="N243" i="1"/>
  <c r="M243" i="1"/>
  <c r="L243" i="1"/>
  <c r="K243" i="1"/>
  <c r="J243" i="1"/>
  <c r="I243" i="1"/>
  <c r="H243" i="1"/>
  <c r="G243" i="1"/>
  <c r="Q243" i="1" s="1"/>
  <c r="F243" i="1"/>
  <c r="E243" i="1"/>
  <c r="O242" i="1"/>
  <c r="N242" i="1"/>
  <c r="M242" i="1"/>
  <c r="M247" i="1" s="1"/>
  <c r="L242" i="1"/>
  <c r="L247" i="1" s="1"/>
  <c r="K242" i="1"/>
  <c r="J242" i="1"/>
  <c r="I242" i="1"/>
  <c r="H242" i="1"/>
  <c r="G242" i="1"/>
  <c r="F242" i="1"/>
  <c r="E242" i="1"/>
  <c r="Q242" i="1" s="1"/>
  <c r="O241" i="1"/>
  <c r="O247" i="1" s="1"/>
  <c r="N241" i="1"/>
  <c r="N247" i="1" s="1"/>
  <c r="M241" i="1"/>
  <c r="L241" i="1"/>
  <c r="K241" i="1"/>
  <c r="J241" i="1"/>
  <c r="J247" i="1" s="1"/>
  <c r="I241" i="1"/>
  <c r="I247" i="1" s="1"/>
  <c r="H241" i="1"/>
  <c r="H247" i="1" s="1"/>
  <c r="G241" i="1"/>
  <c r="Q241" i="1" s="1"/>
  <c r="Q247" i="1" s="1"/>
  <c r="F241" i="1"/>
  <c r="F247" i="1" s="1"/>
  <c r="E241" i="1"/>
  <c r="Q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O237" i="1"/>
  <c r="N237" i="1"/>
  <c r="M237" i="1"/>
  <c r="L237" i="1"/>
  <c r="K237" i="1"/>
  <c r="J237" i="1"/>
  <c r="I237" i="1"/>
  <c r="I20" i="1" s="1"/>
  <c r="H237" i="1"/>
  <c r="G237" i="1"/>
  <c r="F237" i="1"/>
  <c r="E237" i="1"/>
  <c r="D237" i="1"/>
  <c r="V236" i="1"/>
  <c r="T236" i="1"/>
  <c r="Q236" i="1"/>
  <c r="T235" i="1"/>
  <c r="U235" i="1" s="1"/>
  <c r="Q235" i="1"/>
  <c r="T234" i="1"/>
  <c r="U234" i="1" s="1"/>
  <c r="Q234" i="1"/>
  <c r="T233" i="1"/>
  <c r="T237" i="1" s="1"/>
  <c r="Q233" i="1"/>
  <c r="V232" i="1"/>
  <c r="T232" i="1"/>
  <c r="Q232" i="1"/>
  <c r="T231" i="1"/>
  <c r="V231" i="1" s="1"/>
  <c r="V237" i="1" s="1"/>
  <c r="Q231" i="1"/>
  <c r="U230" i="1"/>
  <c r="T230" i="1"/>
  <c r="Q230" i="1"/>
  <c r="Q237" i="1" s="1"/>
  <c r="Q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L223" i="1"/>
  <c r="J223" i="1"/>
  <c r="D223" i="1"/>
  <c r="T223" i="1" s="1"/>
  <c r="U223" i="1" s="1"/>
  <c r="K222" i="1"/>
  <c r="J221" i="1"/>
  <c r="I220" i="1"/>
  <c r="H219" i="1"/>
  <c r="Q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O212" i="1"/>
  <c r="N212" i="1"/>
  <c r="M212" i="1"/>
  <c r="L212" i="1"/>
  <c r="K212" i="1"/>
  <c r="K43" i="1" s="1"/>
  <c r="J212" i="1"/>
  <c r="I212" i="1"/>
  <c r="H212" i="1"/>
  <c r="G212" i="1"/>
  <c r="F212" i="1"/>
  <c r="E212" i="1"/>
  <c r="D212" i="1"/>
  <c r="Q212" i="1" s="1"/>
  <c r="Q211" i="1"/>
  <c r="O211" i="1"/>
  <c r="N211" i="1"/>
  <c r="M211" i="1"/>
  <c r="L211" i="1"/>
  <c r="K211" i="1"/>
  <c r="J211" i="1"/>
  <c r="I211" i="1"/>
  <c r="H211" i="1"/>
  <c r="H42" i="1" s="1"/>
  <c r="G211" i="1"/>
  <c r="F211" i="1"/>
  <c r="E211" i="1"/>
  <c r="D211" i="1"/>
  <c r="O209" i="1"/>
  <c r="O224" i="1" s="1"/>
  <c r="N209" i="1"/>
  <c r="N224" i="1" s="1"/>
  <c r="M209" i="1"/>
  <c r="M224" i="1" s="1"/>
  <c r="L209" i="1"/>
  <c r="L224" i="1" s="1"/>
  <c r="K209" i="1"/>
  <c r="K224" i="1" s="1"/>
  <c r="J209" i="1"/>
  <c r="J224" i="1" s="1"/>
  <c r="I209" i="1"/>
  <c r="I224" i="1" s="1"/>
  <c r="H209" i="1"/>
  <c r="H224" i="1" s="1"/>
  <c r="G209" i="1"/>
  <c r="G224" i="1" s="1"/>
  <c r="F209" i="1"/>
  <c r="F224" i="1" s="1"/>
  <c r="E209" i="1"/>
  <c r="E224" i="1" s="1"/>
  <c r="D209" i="1"/>
  <c r="D224" i="1" s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4" i="1"/>
  <c r="O194" i="1"/>
  <c r="N194" i="1"/>
  <c r="M194" i="1"/>
  <c r="L194" i="1"/>
  <c r="K194" i="1"/>
  <c r="J194" i="1"/>
  <c r="I194" i="1"/>
  <c r="H194" i="1"/>
  <c r="G194" i="1"/>
  <c r="F194" i="1"/>
  <c r="E194" i="1"/>
  <c r="C194" i="1"/>
  <c r="B194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O187" i="1"/>
  <c r="N187" i="1"/>
  <c r="M187" i="1"/>
  <c r="L187" i="1"/>
  <c r="L43" i="1" s="1"/>
  <c r="K187" i="1"/>
  <c r="J187" i="1"/>
  <c r="I187" i="1"/>
  <c r="H187" i="1"/>
  <c r="G187" i="1"/>
  <c r="F187" i="1"/>
  <c r="E187" i="1"/>
  <c r="D187" i="1"/>
  <c r="Q187" i="1" s="1"/>
  <c r="O186" i="1"/>
  <c r="N186" i="1"/>
  <c r="M186" i="1"/>
  <c r="L186" i="1"/>
  <c r="K186" i="1"/>
  <c r="J186" i="1"/>
  <c r="I186" i="1"/>
  <c r="I42" i="1" s="1"/>
  <c r="H186" i="1"/>
  <c r="G186" i="1"/>
  <c r="F186" i="1"/>
  <c r="E186" i="1"/>
  <c r="D186" i="1"/>
  <c r="Q186" i="1" s="1"/>
  <c r="O184" i="1"/>
  <c r="O225" i="1" s="1"/>
  <c r="N184" i="1"/>
  <c r="N225" i="1" s="1"/>
  <c r="M184" i="1"/>
  <c r="M225" i="1" s="1"/>
  <c r="L184" i="1"/>
  <c r="L225" i="1" s="1"/>
  <c r="K184" i="1"/>
  <c r="K225" i="1" s="1"/>
  <c r="J184" i="1"/>
  <c r="J225" i="1" s="1"/>
  <c r="I184" i="1"/>
  <c r="I225" i="1" s="1"/>
  <c r="H184" i="1"/>
  <c r="H225" i="1" s="1"/>
  <c r="G184" i="1"/>
  <c r="G225" i="1" s="1"/>
  <c r="F184" i="1"/>
  <c r="F225" i="1" s="1"/>
  <c r="E184" i="1"/>
  <c r="E225" i="1" s="1"/>
  <c r="D184" i="1"/>
  <c r="D225" i="1" s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69" i="1"/>
  <c r="O169" i="1"/>
  <c r="N169" i="1"/>
  <c r="M169" i="1"/>
  <c r="L169" i="1"/>
  <c r="K169" i="1"/>
  <c r="J169" i="1"/>
  <c r="I169" i="1"/>
  <c r="H169" i="1"/>
  <c r="G169" i="1"/>
  <c r="F169" i="1"/>
  <c r="E169" i="1"/>
  <c r="C169" i="1"/>
  <c r="B169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Q163" i="1" s="1"/>
  <c r="O162" i="1"/>
  <c r="N162" i="1"/>
  <c r="M162" i="1"/>
  <c r="L162" i="1"/>
  <c r="K162" i="1"/>
  <c r="J162" i="1"/>
  <c r="I162" i="1"/>
  <c r="H162" i="1"/>
  <c r="Q162" i="1" s="1"/>
  <c r="G162" i="1"/>
  <c r="F162" i="1"/>
  <c r="E162" i="1"/>
  <c r="D162" i="1"/>
  <c r="O160" i="1"/>
  <c r="O223" i="1" s="1"/>
  <c r="N160" i="1"/>
  <c r="N223" i="1" s="1"/>
  <c r="M160" i="1"/>
  <c r="M223" i="1" s="1"/>
  <c r="L160" i="1"/>
  <c r="K160" i="1"/>
  <c r="K223" i="1" s="1"/>
  <c r="J160" i="1"/>
  <c r="I160" i="1"/>
  <c r="I223" i="1" s="1"/>
  <c r="H160" i="1"/>
  <c r="H223" i="1" s="1"/>
  <c r="G160" i="1"/>
  <c r="G223" i="1" s="1"/>
  <c r="F160" i="1"/>
  <c r="F223" i="1" s="1"/>
  <c r="E160" i="1"/>
  <c r="E223" i="1" s="1"/>
  <c r="D160" i="1"/>
  <c r="Q160" i="1" s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5" i="1"/>
  <c r="O145" i="1"/>
  <c r="N145" i="1"/>
  <c r="M145" i="1"/>
  <c r="L145" i="1"/>
  <c r="K145" i="1"/>
  <c r="J145" i="1"/>
  <c r="I145" i="1"/>
  <c r="H145" i="1"/>
  <c r="G145" i="1"/>
  <c r="F145" i="1"/>
  <c r="E145" i="1"/>
  <c r="C145" i="1"/>
  <c r="B145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N142" i="1"/>
  <c r="M142" i="1"/>
  <c r="L142" i="1"/>
  <c r="K142" i="1"/>
  <c r="J142" i="1"/>
  <c r="I142" i="1"/>
  <c r="H142" i="1"/>
  <c r="G142" i="1"/>
  <c r="F142" i="1"/>
  <c r="E142" i="1"/>
  <c r="D142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O139" i="1"/>
  <c r="N139" i="1"/>
  <c r="M139" i="1"/>
  <c r="M43" i="1" s="1"/>
  <c r="L139" i="1"/>
  <c r="K139" i="1"/>
  <c r="J139" i="1"/>
  <c r="I139" i="1"/>
  <c r="H139" i="1"/>
  <c r="G139" i="1"/>
  <c r="F139" i="1"/>
  <c r="E139" i="1"/>
  <c r="E43" i="1" s="1"/>
  <c r="D139" i="1"/>
  <c r="Q139" i="1" s="1"/>
  <c r="O138" i="1"/>
  <c r="N138" i="1"/>
  <c r="M138" i="1"/>
  <c r="L138" i="1"/>
  <c r="K138" i="1"/>
  <c r="J138" i="1"/>
  <c r="J42" i="1" s="1"/>
  <c r="I138" i="1"/>
  <c r="H138" i="1"/>
  <c r="Q138" i="1" s="1"/>
  <c r="G138" i="1"/>
  <c r="F138" i="1"/>
  <c r="E138" i="1"/>
  <c r="D138" i="1"/>
  <c r="O136" i="1"/>
  <c r="O222" i="1" s="1"/>
  <c r="N136" i="1"/>
  <c r="N222" i="1" s="1"/>
  <c r="M136" i="1"/>
  <c r="M222" i="1" s="1"/>
  <c r="L136" i="1"/>
  <c r="L222" i="1" s="1"/>
  <c r="K136" i="1"/>
  <c r="J136" i="1"/>
  <c r="J222" i="1" s="1"/>
  <c r="I136" i="1"/>
  <c r="I222" i="1" s="1"/>
  <c r="H136" i="1"/>
  <c r="H222" i="1" s="1"/>
  <c r="G136" i="1"/>
  <c r="G222" i="1" s="1"/>
  <c r="F136" i="1"/>
  <c r="F222" i="1" s="1"/>
  <c r="E136" i="1"/>
  <c r="E222" i="1" s="1"/>
  <c r="D136" i="1"/>
  <c r="D222" i="1" s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1" i="1"/>
  <c r="O121" i="1"/>
  <c r="N121" i="1"/>
  <c r="M121" i="1"/>
  <c r="L121" i="1"/>
  <c r="K121" i="1"/>
  <c r="J121" i="1"/>
  <c r="I121" i="1"/>
  <c r="H121" i="1"/>
  <c r="G121" i="1"/>
  <c r="F121" i="1"/>
  <c r="E121" i="1"/>
  <c r="C121" i="1"/>
  <c r="B121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115" i="1"/>
  <c r="N115" i="1"/>
  <c r="N43" i="1" s="1"/>
  <c r="M115" i="1"/>
  <c r="L115" i="1"/>
  <c r="K115" i="1"/>
  <c r="J115" i="1"/>
  <c r="I115" i="1"/>
  <c r="H115" i="1"/>
  <c r="G115" i="1"/>
  <c r="F115" i="1"/>
  <c r="F43" i="1" s="1"/>
  <c r="E115" i="1"/>
  <c r="D115" i="1"/>
  <c r="Q115" i="1" s="1"/>
  <c r="O114" i="1"/>
  <c r="N114" i="1"/>
  <c r="M114" i="1"/>
  <c r="L114" i="1"/>
  <c r="K114" i="1"/>
  <c r="K42" i="1" s="1"/>
  <c r="J114" i="1"/>
  <c r="I114" i="1"/>
  <c r="H114" i="1"/>
  <c r="G114" i="1"/>
  <c r="F114" i="1"/>
  <c r="E114" i="1"/>
  <c r="D114" i="1"/>
  <c r="Q114" i="1" s="1"/>
  <c r="O112" i="1"/>
  <c r="O221" i="1" s="1"/>
  <c r="N112" i="1"/>
  <c r="N221" i="1" s="1"/>
  <c r="M112" i="1"/>
  <c r="M221" i="1" s="1"/>
  <c r="L112" i="1"/>
  <c r="L221" i="1" s="1"/>
  <c r="K112" i="1"/>
  <c r="K221" i="1" s="1"/>
  <c r="J112" i="1"/>
  <c r="I112" i="1"/>
  <c r="I221" i="1" s="1"/>
  <c r="H112" i="1"/>
  <c r="H221" i="1" s="1"/>
  <c r="G112" i="1"/>
  <c r="G221" i="1" s="1"/>
  <c r="F112" i="1"/>
  <c r="F221" i="1" s="1"/>
  <c r="E112" i="1"/>
  <c r="E221" i="1" s="1"/>
  <c r="D112" i="1"/>
  <c r="D221" i="1" s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7" i="1"/>
  <c r="O97" i="1"/>
  <c r="N97" i="1"/>
  <c r="M97" i="1"/>
  <c r="L97" i="1"/>
  <c r="K97" i="1"/>
  <c r="J97" i="1"/>
  <c r="I97" i="1"/>
  <c r="H97" i="1"/>
  <c r="G97" i="1"/>
  <c r="F97" i="1"/>
  <c r="E97" i="1"/>
  <c r="C97" i="1"/>
  <c r="B97" i="1"/>
  <c r="Q96" i="1"/>
  <c r="O95" i="1"/>
  <c r="N95" i="1"/>
  <c r="M95" i="1"/>
  <c r="L95" i="1"/>
  <c r="K95" i="1"/>
  <c r="J95" i="1"/>
  <c r="I95" i="1"/>
  <c r="H95" i="1"/>
  <c r="G95" i="1"/>
  <c r="F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1" i="1"/>
  <c r="N91" i="1"/>
  <c r="M91" i="1"/>
  <c r="L91" i="1"/>
  <c r="K91" i="1"/>
  <c r="J91" i="1"/>
  <c r="I91" i="1"/>
  <c r="H91" i="1"/>
  <c r="Q91" i="1" s="1"/>
  <c r="G91" i="1"/>
  <c r="F91" i="1"/>
  <c r="E91" i="1"/>
  <c r="D91" i="1"/>
  <c r="O90" i="1"/>
  <c r="N90" i="1"/>
  <c r="M90" i="1"/>
  <c r="L90" i="1"/>
  <c r="K90" i="1"/>
  <c r="J90" i="1"/>
  <c r="I90" i="1"/>
  <c r="H90" i="1"/>
  <c r="G90" i="1"/>
  <c r="F90" i="1"/>
  <c r="E90" i="1"/>
  <c r="D90" i="1"/>
  <c r="Q90" i="1" s="1"/>
  <c r="O88" i="1"/>
  <c r="O220" i="1" s="1"/>
  <c r="N88" i="1"/>
  <c r="N220" i="1" s="1"/>
  <c r="M88" i="1"/>
  <c r="M220" i="1" s="1"/>
  <c r="L88" i="1"/>
  <c r="L220" i="1" s="1"/>
  <c r="K88" i="1"/>
  <c r="K220" i="1" s="1"/>
  <c r="J88" i="1"/>
  <c r="J220" i="1" s="1"/>
  <c r="I88" i="1"/>
  <c r="H88" i="1"/>
  <c r="H220" i="1" s="1"/>
  <c r="G88" i="1"/>
  <c r="G220" i="1" s="1"/>
  <c r="F88" i="1"/>
  <c r="F220" i="1" s="1"/>
  <c r="E88" i="1"/>
  <c r="E220" i="1" s="1"/>
  <c r="D88" i="1"/>
  <c r="D220" i="1" s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3" i="1"/>
  <c r="O73" i="1"/>
  <c r="N73" i="1"/>
  <c r="M73" i="1"/>
  <c r="L73" i="1"/>
  <c r="K73" i="1"/>
  <c r="J73" i="1"/>
  <c r="I73" i="1"/>
  <c r="H73" i="1"/>
  <c r="G73" i="1"/>
  <c r="F73" i="1"/>
  <c r="E73" i="1"/>
  <c r="C73" i="1"/>
  <c r="B73" i="1"/>
  <c r="O71" i="1"/>
  <c r="N71" i="1"/>
  <c r="M71" i="1"/>
  <c r="L71" i="1"/>
  <c r="K71" i="1"/>
  <c r="J71" i="1"/>
  <c r="I71" i="1"/>
  <c r="H71" i="1"/>
  <c r="G71" i="1"/>
  <c r="F71" i="1"/>
  <c r="E71" i="1"/>
  <c r="D71" i="1"/>
  <c r="N70" i="1"/>
  <c r="M70" i="1"/>
  <c r="M47" i="1" s="1"/>
  <c r="L70" i="1"/>
  <c r="L47" i="1" s="1"/>
  <c r="K70" i="1"/>
  <c r="J70" i="1"/>
  <c r="I70" i="1"/>
  <c r="I47" i="1" s="1"/>
  <c r="H70" i="1"/>
  <c r="H47" i="1" s="1"/>
  <c r="G70" i="1"/>
  <c r="F70" i="1"/>
  <c r="E70" i="1"/>
  <c r="E47" i="1" s="1"/>
  <c r="D70" i="1"/>
  <c r="D47" i="1" s="1"/>
  <c r="O69" i="1"/>
  <c r="N69" i="1"/>
  <c r="M69" i="1"/>
  <c r="L69" i="1"/>
  <c r="L46" i="1" s="1"/>
  <c r="K69" i="1"/>
  <c r="J69" i="1"/>
  <c r="I69" i="1"/>
  <c r="H69" i="1"/>
  <c r="G69" i="1"/>
  <c r="F69" i="1"/>
  <c r="E69" i="1"/>
  <c r="D69" i="1"/>
  <c r="Q69" i="1" s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O66" i="1"/>
  <c r="N66" i="1"/>
  <c r="M66" i="1"/>
  <c r="L66" i="1"/>
  <c r="K66" i="1"/>
  <c r="J66" i="1"/>
  <c r="I66" i="1"/>
  <c r="H66" i="1"/>
  <c r="G66" i="1"/>
  <c r="F66" i="1"/>
  <c r="E66" i="1"/>
  <c r="D66" i="1"/>
  <c r="Q66" i="1" s="1"/>
  <c r="O64" i="1"/>
  <c r="O219" i="1" s="1"/>
  <c r="N64" i="1"/>
  <c r="N219" i="1" s="1"/>
  <c r="M64" i="1"/>
  <c r="M219" i="1" s="1"/>
  <c r="L64" i="1"/>
  <c r="L219" i="1" s="1"/>
  <c r="K64" i="1"/>
  <c r="K219" i="1" s="1"/>
  <c r="J64" i="1"/>
  <c r="J219" i="1" s="1"/>
  <c r="J226" i="1" s="1"/>
  <c r="J18" i="1" s="1"/>
  <c r="J21" i="1" s="1"/>
  <c r="I64" i="1"/>
  <c r="I219" i="1" s="1"/>
  <c r="H64" i="1"/>
  <c r="Q64" i="1" s="1"/>
  <c r="G64" i="1"/>
  <c r="G219" i="1" s="1"/>
  <c r="F64" i="1"/>
  <c r="F219" i="1" s="1"/>
  <c r="E64" i="1"/>
  <c r="E219" i="1" s="1"/>
  <c r="D64" i="1"/>
  <c r="D219" i="1" s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O47" i="1"/>
  <c r="F46" i="1"/>
  <c r="O43" i="1"/>
  <c r="J43" i="1"/>
  <c r="I43" i="1"/>
  <c r="H43" i="1"/>
  <c r="G43" i="1"/>
  <c r="O42" i="1"/>
  <c r="N42" i="1"/>
  <c r="M42" i="1"/>
  <c r="L42" i="1"/>
  <c r="G42" i="1"/>
  <c r="F42" i="1"/>
  <c r="E42" i="1"/>
  <c r="D42" i="1"/>
  <c r="Q42" i="1" s="1"/>
  <c r="O39" i="1"/>
  <c r="N39" i="1"/>
  <c r="M39" i="1"/>
  <c r="L39" i="1"/>
  <c r="K39" i="1"/>
  <c r="J39" i="1"/>
  <c r="I39" i="1"/>
  <c r="H39" i="1"/>
  <c r="G39" i="1"/>
  <c r="F39" i="1"/>
  <c r="E39" i="1"/>
  <c r="Q39" i="1" s="1"/>
  <c r="D39" i="1"/>
  <c r="O38" i="1"/>
  <c r="N38" i="1"/>
  <c r="M38" i="1"/>
  <c r="L38" i="1"/>
  <c r="K38" i="1"/>
  <c r="J38" i="1"/>
  <c r="I38" i="1"/>
  <c r="H38" i="1"/>
  <c r="G38" i="1"/>
  <c r="F38" i="1"/>
  <c r="E38" i="1"/>
  <c r="D38" i="1"/>
  <c r="Q38" i="1" s="1"/>
  <c r="O37" i="1"/>
  <c r="N37" i="1"/>
  <c r="M37" i="1"/>
  <c r="L37" i="1"/>
  <c r="K37" i="1"/>
  <c r="J37" i="1"/>
  <c r="I37" i="1"/>
  <c r="H37" i="1"/>
  <c r="G37" i="1"/>
  <c r="F37" i="1"/>
  <c r="E37" i="1"/>
  <c r="D37" i="1"/>
  <c r="Q37" i="1" s="1"/>
  <c r="O36" i="1"/>
  <c r="N36" i="1"/>
  <c r="M36" i="1"/>
  <c r="L36" i="1"/>
  <c r="K36" i="1"/>
  <c r="J36" i="1"/>
  <c r="I36" i="1"/>
  <c r="H36" i="1"/>
  <c r="G36" i="1"/>
  <c r="F36" i="1"/>
  <c r="E36" i="1"/>
  <c r="D36" i="1"/>
  <c r="Q36" i="1" s="1"/>
  <c r="O35" i="1"/>
  <c r="N35" i="1"/>
  <c r="M35" i="1"/>
  <c r="L35" i="1"/>
  <c r="K35" i="1"/>
  <c r="J35" i="1"/>
  <c r="I35" i="1"/>
  <c r="H35" i="1"/>
  <c r="G35" i="1"/>
  <c r="F35" i="1"/>
  <c r="E35" i="1"/>
  <c r="D35" i="1"/>
  <c r="Q35" i="1" s="1"/>
  <c r="O34" i="1"/>
  <c r="N34" i="1"/>
  <c r="M34" i="1"/>
  <c r="L34" i="1"/>
  <c r="K34" i="1"/>
  <c r="J34" i="1"/>
  <c r="I34" i="1"/>
  <c r="H34" i="1"/>
  <c r="Q34" i="1" s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Q33" i="1" s="1"/>
  <c r="O32" i="1"/>
  <c r="N32" i="1"/>
  <c r="M32" i="1"/>
  <c r="L32" i="1"/>
  <c r="K32" i="1"/>
  <c r="J32" i="1"/>
  <c r="J40" i="1" s="1"/>
  <c r="I32" i="1"/>
  <c r="H32" i="1"/>
  <c r="Q32" i="1" s="1"/>
  <c r="G32" i="1"/>
  <c r="F32" i="1"/>
  <c r="E32" i="1"/>
  <c r="D32" i="1"/>
  <c r="O31" i="1"/>
  <c r="N31" i="1"/>
  <c r="M31" i="1"/>
  <c r="L31" i="1"/>
  <c r="K31" i="1"/>
  <c r="J31" i="1"/>
  <c r="I31" i="1"/>
  <c r="H31" i="1"/>
  <c r="G31" i="1"/>
  <c r="F31" i="1"/>
  <c r="E31" i="1"/>
  <c r="D31" i="1"/>
  <c r="Q31" i="1" s="1"/>
  <c r="O30" i="1"/>
  <c r="N30" i="1"/>
  <c r="M30" i="1"/>
  <c r="L30" i="1"/>
  <c r="K30" i="1"/>
  <c r="J30" i="1"/>
  <c r="I30" i="1"/>
  <c r="H30" i="1"/>
  <c r="G30" i="1"/>
  <c r="F30" i="1"/>
  <c r="E30" i="1"/>
  <c r="D30" i="1"/>
  <c r="Q30" i="1" s="1"/>
  <c r="O29" i="1"/>
  <c r="N29" i="1"/>
  <c r="M29" i="1"/>
  <c r="L29" i="1"/>
  <c r="K29" i="1"/>
  <c r="J29" i="1"/>
  <c r="I29" i="1"/>
  <c r="H29" i="1"/>
  <c r="G29" i="1"/>
  <c r="F29" i="1"/>
  <c r="E29" i="1"/>
  <c r="D29" i="1"/>
  <c r="Q29" i="1" s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O27" i="1"/>
  <c r="O40" i="1" s="1"/>
  <c r="N27" i="1"/>
  <c r="N40" i="1" s="1"/>
  <c r="M27" i="1"/>
  <c r="M40" i="1" s="1"/>
  <c r="L27" i="1"/>
  <c r="L40" i="1" s="1"/>
  <c r="K27" i="1"/>
  <c r="K40" i="1" s="1"/>
  <c r="J27" i="1"/>
  <c r="I27" i="1"/>
  <c r="I40" i="1" s="1"/>
  <c r="H27" i="1"/>
  <c r="H40" i="1" s="1"/>
  <c r="G27" i="1"/>
  <c r="G40" i="1" s="1"/>
  <c r="F27" i="1"/>
  <c r="F40" i="1" s="1"/>
  <c r="E27" i="1"/>
  <c r="E40" i="1" s="1"/>
  <c r="D27" i="1"/>
  <c r="Q27" i="1" s="1"/>
  <c r="Q25" i="1"/>
  <c r="O25" i="1"/>
  <c r="N25" i="1"/>
  <c r="M25" i="1"/>
  <c r="L25" i="1"/>
  <c r="K25" i="1"/>
  <c r="J25" i="1"/>
  <c r="I25" i="1"/>
  <c r="H25" i="1"/>
  <c r="G25" i="1"/>
  <c r="F25" i="1"/>
  <c r="E25" i="1"/>
  <c r="D25" i="1"/>
  <c r="Q23" i="1"/>
  <c r="O20" i="1"/>
  <c r="N20" i="1"/>
  <c r="M20" i="1"/>
  <c r="L20" i="1"/>
  <c r="K20" i="1"/>
  <c r="J20" i="1"/>
  <c r="H20" i="1"/>
  <c r="G20" i="1"/>
  <c r="F20" i="1"/>
  <c r="E20" i="1"/>
  <c r="D20" i="1"/>
  <c r="O19" i="1"/>
  <c r="N19" i="1"/>
  <c r="M19" i="1"/>
  <c r="L19" i="1"/>
  <c r="K19" i="1"/>
  <c r="I19" i="1"/>
  <c r="H19" i="1"/>
  <c r="G19" i="1"/>
  <c r="F19" i="1"/>
  <c r="E19" i="1"/>
  <c r="D19" i="1"/>
  <c r="J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O16" i="1" s="1"/>
  <c r="N13" i="1"/>
  <c r="N16" i="1" s="1"/>
  <c r="M13" i="1"/>
  <c r="M16" i="1" s="1"/>
  <c r="L13" i="1"/>
  <c r="K13" i="1"/>
  <c r="K16" i="1" s="1"/>
  <c r="J13" i="1"/>
  <c r="I13" i="1"/>
  <c r="I16" i="1" s="1"/>
  <c r="H13" i="1"/>
  <c r="H16" i="1" s="1"/>
  <c r="G13" i="1"/>
  <c r="G16" i="1" s="1"/>
  <c r="F13" i="1"/>
  <c r="F16" i="1" s="1"/>
  <c r="E13" i="1"/>
  <c r="D13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O11" i="1" s="1"/>
  <c r="N8" i="1"/>
  <c r="N11" i="1" s="1"/>
  <c r="M8" i="1"/>
  <c r="M11" i="1" s="1"/>
  <c r="L8" i="1"/>
  <c r="L11" i="1" s="1"/>
  <c r="K8" i="1"/>
  <c r="K11" i="1" s="1"/>
  <c r="J8" i="1"/>
  <c r="I8" i="1"/>
  <c r="I11" i="1" s="1"/>
  <c r="H8" i="1"/>
  <c r="G8" i="1"/>
  <c r="G11" i="1" s="1"/>
  <c r="F8" i="1"/>
  <c r="F11" i="1" s="1"/>
  <c r="E8" i="1"/>
  <c r="D8" i="1"/>
  <c r="D11" i="1" s="1"/>
  <c r="O5" i="1"/>
  <c r="N5" i="1"/>
  <c r="M5" i="1"/>
  <c r="L5" i="1"/>
  <c r="K5" i="1"/>
  <c r="J5" i="1"/>
  <c r="I5" i="1"/>
  <c r="H5" i="1"/>
  <c r="G5" i="1"/>
  <c r="F5" i="1"/>
  <c r="E5" i="1"/>
  <c r="D5" i="1"/>
  <c r="O4" i="1"/>
  <c r="N4" i="1"/>
  <c r="M4" i="1"/>
  <c r="L4" i="1"/>
  <c r="K4" i="1"/>
  <c r="J4" i="1"/>
  <c r="I4" i="1"/>
  <c r="H4" i="1"/>
  <c r="G4" i="1"/>
  <c r="F4" i="1"/>
  <c r="E4" i="1"/>
  <c r="D4" i="1"/>
  <c r="O3" i="1"/>
  <c r="O6" i="1" s="1"/>
  <c r="N3" i="1"/>
  <c r="M3" i="1"/>
  <c r="M6" i="1" s="1"/>
  <c r="L3" i="1"/>
  <c r="K3" i="1"/>
  <c r="J3" i="1"/>
  <c r="J6" i="1" s="1"/>
  <c r="I3" i="1"/>
  <c r="I6" i="1" s="1"/>
  <c r="H3" i="1"/>
  <c r="H6" i="1" s="1"/>
  <c r="G3" i="1"/>
  <c r="G6" i="1" s="1"/>
  <c r="F3" i="1"/>
  <c r="F6" i="1" s="1"/>
  <c r="E3" i="1"/>
  <c r="E6" i="1" s="1"/>
  <c r="D3" i="1"/>
  <c r="J46" i="1" l="1"/>
  <c r="G47" i="1"/>
  <c r="Q143" i="1"/>
  <c r="Q45" i="2"/>
  <c r="K45" i="1"/>
  <c r="L6" i="1"/>
  <c r="N6" i="1"/>
  <c r="N46" i="1"/>
  <c r="K47" i="1"/>
  <c r="K6" i="1"/>
  <c r="E16" i="1"/>
  <c r="I46" i="1"/>
  <c r="Q141" i="1"/>
  <c r="F45" i="1"/>
  <c r="Q14" i="1"/>
  <c r="L16" i="1"/>
  <c r="D46" i="1"/>
  <c r="K46" i="1"/>
  <c r="I45" i="1"/>
  <c r="Q165" i="1"/>
  <c r="Q166" i="1"/>
  <c r="E45" i="1"/>
  <c r="M45" i="1"/>
  <c r="Q46" i="2"/>
  <c r="Q16" i="2"/>
  <c r="J11" i="1"/>
  <c r="G45" i="1"/>
  <c r="J47" i="1"/>
  <c r="Q4" i="1"/>
  <c r="Q6" i="1" s="1"/>
  <c r="M46" i="1"/>
  <c r="G46" i="1"/>
  <c r="Q93" i="1"/>
  <c r="Q95" i="1"/>
  <c r="Q118" i="1"/>
  <c r="Q214" i="1"/>
  <c r="Q216" i="1"/>
  <c r="L45" i="1"/>
  <c r="E46" i="1"/>
  <c r="O45" i="1"/>
  <c r="O46" i="1"/>
  <c r="Q8" i="1"/>
  <c r="Q9" i="1"/>
  <c r="Q10" i="1"/>
  <c r="Q13" i="1"/>
  <c r="Q15" i="1"/>
  <c r="Q71" i="1"/>
  <c r="Q167" i="1"/>
  <c r="Q47" i="2"/>
  <c r="E11" i="1"/>
  <c r="Q3" i="1"/>
  <c r="J45" i="1"/>
  <c r="Q142" i="1"/>
  <c r="Q5" i="1"/>
  <c r="N45" i="1"/>
  <c r="F47" i="1"/>
  <c r="N47" i="1"/>
  <c r="Q94" i="1"/>
  <c r="Q117" i="1"/>
  <c r="Q119" i="1"/>
  <c r="Q189" i="1"/>
  <c r="Q190" i="1"/>
  <c r="Q191" i="1"/>
  <c r="Q215" i="1"/>
  <c r="V259" i="2"/>
  <c r="U238" i="2"/>
  <c r="V226" i="2"/>
  <c r="T226" i="2"/>
  <c r="U219" i="2"/>
  <c r="U226" i="2" s="1"/>
  <c r="U227" i="2" s="1"/>
  <c r="Q11" i="2"/>
  <c r="V238" i="2"/>
  <c r="Q226" i="2"/>
  <c r="D21" i="2"/>
  <c r="Q21" i="2" s="1"/>
  <c r="Q18" i="2"/>
  <c r="K226" i="1"/>
  <c r="K18" i="1" s="1"/>
  <c r="K21" i="1" s="1"/>
  <c r="D226" i="1"/>
  <c r="D18" i="1" s="1"/>
  <c r="Q219" i="1"/>
  <c r="T219" i="1"/>
  <c r="L226" i="1"/>
  <c r="L18" i="1" s="1"/>
  <c r="L21" i="1" s="1"/>
  <c r="Q20" i="1"/>
  <c r="E226" i="1"/>
  <c r="E18" i="1" s="1"/>
  <c r="E21" i="1" s="1"/>
  <c r="M226" i="1"/>
  <c r="M18" i="1" s="1"/>
  <c r="M21" i="1" s="1"/>
  <c r="Q269" i="1"/>
  <c r="N226" i="1"/>
  <c r="N18" i="1" s="1"/>
  <c r="N21" i="1" s="1"/>
  <c r="F226" i="1"/>
  <c r="F18" i="1" s="1"/>
  <c r="F21" i="1" s="1"/>
  <c r="T222" i="1"/>
  <c r="U222" i="1" s="1"/>
  <c r="Q222" i="1"/>
  <c r="T224" i="1"/>
  <c r="U224" i="1" s="1"/>
  <c r="Q224" i="1"/>
  <c r="O226" i="1"/>
  <c r="O18" i="1" s="1"/>
  <c r="O21" i="1" s="1"/>
  <c r="Q40" i="1"/>
  <c r="H226" i="1"/>
  <c r="H18" i="1" s="1"/>
  <c r="H21" i="1" s="1"/>
  <c r="U237" i="1"/>
  <c r="U238" i="1" s="1"/>
  <c r="G226" i="1"/>
  <c r="G18" i="1" s="1"/>
  <c r="G21" i="1" s="1"/>
  <c r="Q220" i="1"/>
  <c r="T220" i="1"/>
  <c r="V220" i="1" s="1"/>
  <c r="I226" i="1"/>
  <c r="I18" i="1" s="1"/>
  <c r="I21" i="1" s="1"/>
  <c r="T221" i="1"/>
  <c r="V221" i="1" s="1"/>
  <c r="Q221" i="1"/>
  <c r="T225" i="1"/>
  <c r="V225" i="1" s="1"/>
  <c r="Q225" i="1"/>
  <c r="D45" i="1"/>
  <c r="Q70" i="1"/>
  <c r="Q136" i="1"/>
  <c r="U233" i="1"/>
  <c r="Q112" i="1"/>
  <c r="D6" i="1"/>
  <c r="H11" i="1"/>
  <c r="D16" i="1"/>
  <c r="D40" i="1"/>
  <c r="H46" i="1"/>
  <c r="Q184" i="1"/>
  <c r="E247" i="1"/>
  <c r="Q209" i="1"/>
  <c r="D43" i="1"/>
  <c r="Q43" i="1" s="1"/>
  <c r="Q223" i="1"/>
  <c r="G247" i="1"/>
  <c r="E269" i="1"/>
  <c r="H45" i="1"/>
  <c r="Q88" i="1"/>
  <c r="U251" i="1"/>
  <c r="U258" i="1" s="1"/>
  <c r="U259" i="1" s="1"/>
  <c r="Q45" i="1" l="1"/>
  <c r="Q16" i="1"/>
  <c r="Q47" i="1"/>
  <c r="Q46" i="1"/>
  <c r="Q11" i="1"/>
  <c r="V227" i="2"/>
  <c r="V238" i="1"/>
  <c r="T226" i="1"/>
  <c r="U219" i="1"/>
  <c r="U226" i="1" s="1"/>
  <c r="U227" i="1" s="1"/>
  <c r="V226" i="1"/>
  <c r="V227" i="1" s="1"/>
  <c r="Q226" i="1"/>
  <c r="V259" i="1"/>
  <c r="D21" i="1"/>
  <c r="Q21" i="1" s="1"/>
  <c r="Q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McLaughlin, Tammy</author>
  </authors>
  <commentList>
    <comment ref="K70" authorId="0" shapeId="0" xr:uid="{52922BFA-CD01-4F52-87ED-656F85BB234B}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USED 61.99</t>
        </r>
      </text>
    </comment>
    <comment ref="O70" authorId="0" shapeId="0" xr:uid="{D890CD9B-E0C7-478C-A2C0-BA5E1DEADB14}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stops were put on a diff route</t>
        </r>
      </text>
    </comment>
    <comment ref="O142" authorId="0" shapeId="0" xr:uid="{FB7E27F9-F3FB-43AB-B093-6A5D930FC6FD}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stops were put on a diff route.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McLaughlin, Tammy</author>
  </authors>
  <commentList>
    <comment ref="K70" authorId="0" shapeId="0" xr:uid="{39013F3C-5CBF-46A4-9251-5E0D024208E9}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USED 61.99</t>
        </r>
      </text>
    </comment>
    <comment ref="O70" authorId="0" shapeId="0" xr:uid="{760AB035-DE1A-49D8-9704-ECA18E3D2D92}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stops were put on a diff route</t>
        </r>
      </text>
    </comment>
    <comment ref="O142" authorId="0" shapeId="0" xr:uid="{DF7890B7-20CB-41D6-8003-5AF599DB794E}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stops were put on a diff route. </t>
        </r>
      </text>
    </comment>
  </commentList>
</comments>
</file>

<file path=xl/sharedStrings.xml><?xml version="1.0" encoding="utf-8"?>
<sst xmlns="http://schemas.openxmlformats.org/spreadsheetml/2006/main" count="2029" uniqueCount="159">
  <si>
    <t>176 Tons</t>
  </si>
  <si>
    <t>Workdays/month</t>
  </si>
  <si>
    <t>Total</t>
  </si>
  <si>
    <t>Drive Bys/Week</t>
  </si>
  <si>
    <t>Total Drive Bys</t>
  </si>
  <si>
    <t>Non-Reg'd</t>
  </si>
  <si>
    <t>Reg'd</t>
  </si>
  <si>
    <t>Total Commercial MSW Tons</t>
  </si>
  <si>
    <t>Total MF MSW Tons</t>
  </si>
  <si>
    <t>Total Residential MSW Tons</t>
  </si>
  <si>
    <t>Total MSW Tons</t>
  </si>
  <si>
    <t>Total Commercial Recycle Tons</t>
  </si>
  <si>
    <t>Total MF Recycle Tons</t>
  </si>
  <si>
    <t>Total Residential Recycle Tons</t>
  </si>
  <si>
    <t>Total Recycle Tons</t>
  </si>
  <si>
    <t>Total Commercial Yardwaste Tons</t>
  </si>
  <si>
    <t>Total MF Yardwaste Tons</t>
  </si>
  <si>
    <t>Total Residential Yardwaste Tons</t>
  </si>
  <si>
    <t>Total Yardwaste Tons</t>
  </si>
  <si>
    <t>Total Resi MSW Customers</t>
  </si>
  <si>
    <t>Total Resi Recycle Customers</t>
  </si>
  <si>
    <t>Total  Resi Yardwaste Customers</t>
  </si>
  <si>
    <t>Total Resi Customers</t>
  </si>
  <si>
    <t>pick-up days</t>
  </si>
  <si>
    <t>ALL LOCATIONS RESIDENTIAL TOTALS</t>
  </si>
  <si>
    <t>1 Can Once-a-Month</t>
  </si>
  <si>
    <t>13 Gallon Can</t>
  </si>
  <si>
    <t>20 Gallon Can</t>
  </si>
  <si>
    <t>1 Can</t>
  </si>
  <si>
    <t>2 Can</t>
  </si>
  <si>
    <t>3 Can</t>
  </si>
  <si>
    <t>4 Can</t>
  </si>
  <si>
    <t>5 Can</t>
  </si>
  <si>
    <t>6 Can</t>
  </si>
  <si>
    <t>32 Gallon Toter</t>
  </si>
  <si>
    <t>48 Gallon Toter</t>
  </si>
  <si>
    <t>64 Gallon Toter</t>
  </si>
  <si>
    <t>96 Gallon Toter</t>
  </si>
  <si>
    <t>Total Resi Yardwaste Customers</t>
  </si>
  <si>
    <t>Total Resi MSW Tonnage</t>
  </si>
  <si>
    <t>Total Resi Recycle Tonnage</t>
  </si>
  <si>
    <t>Total Resi Yardwaste Tonnage</t>
  </si>
  <si>
    <t>District</t>
  </si>
  <si>
    <t>Code</t>
  </si>
  <si>
    <t>Auburn Resi Counts/Tons</t>
  </si>
  <si>
    <t>Total MSW Customers</t>
  </si>
  <si>
    <t>Total Recycle Customers</t>
  </si>
  <si>
    <t>Total Yardwaste Customers</t>
  </si>
  <si>
    <t>Total Recycle Tonnage</t>
  </si>
  <si>
    <t>Total Yardwaste Tonnage</t>
  </si>
  <si>
    <t>Total Residential MSW Tonnage</t>
  </si>
  <si>
    <t>Black Diamond Resi Counts/Tons (WUTC)</t>
  </si>
  <si>
    <t>County Resi Counts/Tons (WUTC)</t>
  </si>
  <si>
    <t>2 &amp; 31</t>
  </si>
  <si>
    <t>Covington Resi Counts/Tons</t>
  </si>
  <si>
    <t xml:space="preserve">Kent &amp; Panther Resi Counts/Tons </t>
  </si>
  <si>
    <t>19 &amp; 35 42 &amp; 92 95 &amp; 99</t>
  </si>
  <si>
    <t xml:space="preserve">Maple Valley Resi Counts/Tons </t>
  </si>
  <si>
    <t>Renton Resi Counts/Tons (WUTC)</t>
  </si>
  <si>
    <t>Residential MSW Customers</t>
  </si>
  <si>
    <t>Auburn</t>
  </si>
  <si>
    <t>Black Diamond</t>
  </si>
  <si>
    <t>County</t>
  </si>
  <si>
    <t>Covington</t>
  </si>
  <si>
    <t>Kent/Panther Lake</t>
  </si>
  <si>
    <t>19, 35, 42, 92, 95, 99</t>
  </si>
  <si>
    <t>Renton</t>
  </si>
  <si>
    <t>Maple Valley</t>
  </si>
  <si>
    <t>Total Residential MSW Customers</t>
  </si>
  <si>
    <t>Residential Yardwaste Customers</t>
  </si>
  <si>
    <t>Yardwaste Only Customers (included above):</t>
  </si>
  <si>
    <t>Total Yardwaste Only Customers</t>
  </si>
  <si>
    <t>Recycle Customers</t>
  </si>
  <si>
    <t>Recycle Only Customers (included above):</t>
  </si>
  <si>
    <t>Total Recycle Only Customers</t>
  </si>
  <si>
    <t xml:space="preserve">Renton Resi Counts/Tons </t>
  </si>
  <si>
    <t>R</t>
  </si>
  <si>
    <t>U</t>
  </si>
  <si>
    <t>Regulated</t>
  </si>
  <si>
    <t>Un-Regulated</t>
  </si>
  <si>
    <t xml:space="preserve">&lt;==== Total MSW counts </t>
  </si>
  <si>
    <t xml:space="preserve">&lt;==== Total yardwaste counts </t>
  </si>
  <si>
    <t xml:space="preserve">&lt;==== Total Recycle counts </t>
  </si>
  <si>
    <t>176 2018 Residential Counts</t>
  </si>
  <si>
    <t>Month</t>
  </si>
  <si>
    <t>Type</t>
  </si>
  <si>
    <t>AUBURN</t>
  </si>
  <si>
    <t>BLK DIAMOND</t>
  </si>
  <si>
    <t>COUNTY</t>
  </si>
  <si>
    <t>COVINGTON</t>
  </si>
  <si>
    <t>KENT</t>
  </si>
  <si>
    <t>MAPLE VALLEY</t>
  </si>
  <si>
    <t>Grand Total</t>
  </si>
  <si>
    <t>MSW</t>
  </si>
  <si>
    <t>Jan</t>
  </si>
  <si>
    <t>FFb</t>
  </si>
  <si>
    <t>Mar</t>
  </si>
  <si>
    <t>Apr</t>
  </si>
  <si>
    <t>May</t>
  </si>
  <si>
    <t>Jun</t>
  </si>
  <si>
    <t>Jul</t>
  </si>
  <si>
    <t>AuI</t>
  </si>
  <si>
    <t>SFp</t>
  </si>
  <si>
    <t>Oct</t>
  </si>
  <si>
    <t>Nov</t>
  </si>
  <si>
    <t>DFc</t>
  </si>
  <si>
    <t>13 gallon</t>
  </si>
  <si>
    <t>20 gallon</t>
  </si>
  <si>
    <t>32 gallon</t>
  </si>
  <si>
    <t>48 gallon</t>
  </si>
  <si>
    <t>64 gallon</t>
  </si>
  <si>
    <t>96 gallon</t>
  </si>
  <si>
    <t>Once Per Month</t>
  </si>
  <si>
    <t>MSW Total</t>
  </si>
  <si>
    <t>Organics Total</t>
  </si>
  <si>
    <t>Recycle Total</t>
  </si>
  <si>
    <t>Feb</t>
  </si>
  <si>
    <t>Aug</t>
  </si>
  <si>
    <t>Sep</t>
  </si>
  <si>
    <t>Dec</t>
  </si>
  <si>
    <t>Kent</t>
  </si>
  <si>
    <t>AuH</t>
  </si>
  <si>
    <t>Check</t>
  </si>
  <si>
    <t>176 2018 Multifamily Counts</t>
  </si>
  <si>
    <t>OUT OF AREA</t>
  </si>
  <si>
    <t>CA</t>
  </si>
  <si>
    <t>CN</t>
  </si>
  <si>
    <t>FL</t>
  </si>
  <si>
    <t>RO</t>
  </si>
  <si>
    <t>Organics</t>
  </si>
  <si>
    <t>YC</t>
  </si>
  <si>
    <t>YW</t>
  </si>
  <si>
    <t>Recycle</t>
  </si>
  <si>
    <t>BB</t>
  </si>
  <si>
    <t>FR</t>
  </si>
  <si>
    <t>RC</t>
  </si>
  <si>
    <t>Checkpoint:</t>
  </si>
  <si>
    <t>Variance</t>
  </si>
  <si>
    <t>Total Multi-Family MSW Customers</t>
  </si>
  <si>
    <t>Multi-Family MSW Customers</t>
  </si>
  <si>
    <t xml:space="preserve">&lt;==== Total MF MSW counts </t>
  </si>
  <si>
    <t>Multi-Family Yardwaste Customers</t>
  </si>
  <si>
    <t>Total MF Yardwaste Customers</t>
  </si>
  <si>
    <t>Multi-Family Recycle Customers</t>
  </si>
  <si>
    <t>Total MF Recycle Customers</t>
  </si>
  <si>
    <t xml:space="preserve">&lt;==== Total MF yardwaste counts </t>
  </si>
  <si>
    <t xml:space="preserve">&lt;==== Total MF Recycle counts </t>
  </si>
  <si>
    <t>176 2018 Commercial Counts</t>
  </si>
  <si>
    <t>IR</t>
  </si>
  <si>
    <t>Commercial MSW Customers</t>
  </si>
  <si>
    <t>Total Commercial MSW Customers</t>
  </si>
  <si>
    <t>Commercial Yardwaste Customers</t>
  </si>
  <si>
    <t>Commercial Recycle Customers</t>
  </si>
  <si>
    <t>Total COMM Yardwaste Customers</t>
  </si>
  <si>
    <t>Total COMM Recycle Customers</t>
  </si>
  <si>
    <t xml:space="preserve">&lt;==== Total COMM Recycle counts </t>
  </si>
  <si>
    <t xml:space="preserve">&lt;==== Total COMM yardwaste counts </t>
  </si>
  <si>
    <t xml:space="preserve">&lt;==== Total COMM MSW counts </t>
  </si>
  <si>
    <t>Out of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</si>
</sst>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124">
    <xf numFmtId="0" fontId="0" fillId="0" borderId="0" xfId="0"/>
    <xf numFmtId="0" fontId="4" fillId="0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 applyAlignment="1">
      <alignment horizontal="right" vertical="center"/>
    </xf>
    <xf numFmtId="0" fontId="5" fillId="2" borderId="0" xfId="4" applyNumberFormat="1" applyFont="1" applyFill="1" applyAlignment="1">
      <alignment horizontal="center" vertical="center"/>
    </xf>
    <xf numFmtId="0" fontId="5" fillId="0" borderId="0" xfId="4" applyNumberFormat="1" applyFont="1" applyFill="1" applyAlignment="1">
      <alignment horizontal="center" vertical="center"/>
    </xf>
    <xf numFmtId="43" fontId="5" fillId="0" borderId="0" xfId="4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 wrapText="1"/>
    </xf>
    <xf numFmtId="164" fontId="5" fillId="0" borderId="0" xfId="4" applyNumberFormat="1" applyFont="1" applyAlignment="1">
      <alignment horizontal="center" vertical="center" wrapText="1"/>
    </xf>
    <xf numFmtId="164" fontId="5" fillId="0" borderId="0" xfId="4" applyNumberFormat="1" applyFont="1" applyFill="1" applyAlignment="1">
      <alignment horizontal="center" vertical="center" wrapText="1"/>
    </xf>
    <xf numFmtId="43" fontId="5" fillId="0" borderId="0" xfId="4" applyFont="1" applyFill="1" applyAlignment="1">
      <alignment vertical="center" wrapText="1"/>
    </xf>
    <xf numFmtId="43" fontId="6" fillId="0" borderId="0" xfId="4" applyFont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vertical="center" wrapText="1"/>
    </xf>
    <xf numFmtId="0" fontId="5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right" vertical="center"/>
    </xf>
    <xf numFmtId="43" fontId="5" fillId="0" borderId="1" xfId="4" applyFont="1" applyFill="1" applyBorder="1" applyAlignment="1">
      <alignment vertical="center"/>
    </xf>
    <xf numFmtId="165" fontId="5" fillId="0" borderId="0" xfId="4" applyNumberFormat="1" applyFont="1" applyFill="1" applyAlignment="1">
      <alignment vertical="center"/>
    </xf>
    <xf numFmtId="165" fontId="5" fillId="0" borderId="1" xfId="4" applyNumberFormat="1" applyFont="1" applyFill="1" applyBorder="1" applyAlignment="1">
      <alignment vertical="center"/>
    </xf>
    <xf numFmtId="165" fontId="5" fillId="0" borderId="2" xfId="4" applyNumberFormat="1" applyFont="1" applyFill="1" applyBorder="1" applyAlignment="1">
      <alignment vertical="center"/>
    </xf>
    <xf numFmtId="164" fontId="7" fillId="0" borderId="0" xfId="4" applyNumberFormat="1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65" fontId="5" fillId="0" borderId="0" xfId="4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Alignment="1">
      <alignment vertical="center"/>
    </xf>
    <xf numFmtId="43" fontId="5" fillId="0" borderId="0" xfId="3" applyNumberFormat="1" applyFont="1" applyFill="1" applyAlignment="1">
      <alignment horizontal="center" vertical="center"/>
    </xf>
    <xf numFmtId="0" fontId="5" fillId="0" borderId="0" xfId="3" quotePrefix="1" applyFont="1" applyFill="1" applyAlignment="1">
      <alignment horizontal="center" vertical="center"/>
    </xf>
    <xf numFmtId="164" fontId="5" fillId="0" borderId="0" xfId="4" applyNumberFormat="1" applyFont="1" applyFill="1" applyAlignment="1">
      <alignment horizontal="center" vertical="center"/>
    </xf>
    <xf numFmtId="43" fontId="5" fillId="0" borderId="0" xfId="4" applyFont="1" applyFill="1" applyAlignment="1">
      <alignment horizontal="center" vertical="center"/>
    </xf>
    <xf numFmtId="165" fontId="5" fillId="3" borderId="0" xfId="4" applyNumberFormat="1" applyFont="1" applyFill="1" applyAlignment="1">
      <alignment vertical="center"/>
    </xf>
    <xf numFmtId="0" fontId="5" fillId="0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/>
    </xf>
    <xf numFmtId="165" fontId="5" fillId="2" borderId="0" xfId="3" applyNumberFormat="1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165" fontId="4" fillId="0" borderId="1" xfId="4" applyNumberFormat="1" applyFont="1" applyFill="1" applyBorder="1" applyAlignment="1">
      <alignment vertical="center"/>
    </xf>
    <xf numFmtId="165" fontId="4" fillId="0" borderId="3" xfId="4" applyNumberFormat="1" applyFont="1" applyFill="1" applyBorder="1" applyAlignment="1">
      <alignment vertical="center"/>
    </xf>
    <xf numFmtId="165" fontId="4" fillId="2" borderId="3" xfId="4" applyNumberFormat="1" applyFont="1" applyFill="1" applyBorder="1" applyAlignment="1">
      <alignment vertical="center"/>
    </xf>
    <xf numFmtId="165" fontId="4" fillId="0" borderId="0" xfId="4" applyNumberFormat="1" applyFont="1" applyFill="1" applyBorder="1" applyAlignment="1">
      <alignment vertical="center"/>
    </xf>
    <xf numFmtId="165" fontId="4" fillId="0" borderId="0" xfId="4" applyNumberFormat="1" applyFont="1" applyFill="1" applyAlignment="1">
      <alignment vertical="center"/>
    </xf>
    <xf numFmtId="9" fontId="5" fillId="0" borderId="0" xfId="2" applyFont="1" applyFill="1" applyAlignment="1">
      <alignment horizontal="center" vertical="center"/>
    </xf>
    <xf numFmtId="0" fontId="7" fillId="3" borderId="0" xfId="3" applyFont="1" applyFill="1" applyBorder="1" applyAlignment="1">
      <alignment vertical="center"/>
    </xf>
    <xf numFmtId="0" fontId="5" fillId="3" borderId="0" xfId="3" applyFont="1" applyFill="1" applyBorder="1" applyAlignment="1">
      <alignment vertical="center"/>
    </xf>
    <xf numFmtId="0" fontId="4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43" fontId="5" fillId="3" borderId="0" xfId="4" applyFont="1" applyFill="1" applyAlignment="1">
      <alignment vertical="center"/>
    </xf>
    <xf numFmtId="0" fontId="5" fillId="3" borderId="0" xfId="3" applyFont="1" applyFill="1" applyAlignment="1">
      <alignment horizontal="center" vertical="center"/>
    </xf>
    <xf numFmtId="0" fontId="7" fillId="3" borderId="0" xfId="3" applyFont="1" applyFill="1" applyBorder="1" applyAlignment="1">
      <alignment horizontal="right" vertical="center"/>
    </xf>
    <xf numFmtId="165" fontId="5" fillId="3" borderId="1" xfId="4" applyNumberFormat="1" applyFont="1" applyFill="1" applyBorder="1" applyAlignment="1">
      <alignment vertical="center"/>
    </xf>
    <xf numFmtId="166" fontId="0" fillId="0" borderId="0" xfId="2" applyNumberFormat="1" applyFont="1"/>
    <xf numFmtId="166" fontId="0" fillId="0" borderId="0" xfId="0" applyNumberFormat="1"/>
    <xf numFmtId="166" fontId="0" fillId="0" borderId="4" xfId="0" applyNumberFormat="1" applyBorder="1"/>
    <xf numFmtId="166" fontId="0" fillId="0" borderId="1" xfId="2" applyNumberFormat="1" applyFont="1" applyBorder="1"/>
    <xf numFmtId="0" fontId="10" fillId="0" borderId="0" xfId="0" applyFont="1"/>
    <xf numFmtId="0" fontId="10" fillId="0" borderId="0" xfId="0" applyFont="1" applyAlignment="1"/>
    <xf numFmtId="167" fontId="10" fillId="0" borderId="0" xfId="1" applyNumberFormat="1" applyFont="1"/>
    <xf numFmtId="0" fontId="3" fillId="0" borderId="0" xfId="0" applyFont="1"/>
    <xf numFmtId="0" fontId="3" fillId="0" borderId="0" xfId="0" applyFont="1" applyBorder="1"/>
    <xf numFmtId="0" fontId="11" fillId="0" borderId="0" xfId="0" applyFont="1" applyFill="1" applyBorder="1"/>
    <xf numFmtId="167" fontId="3" fillId="0" borderId="0" xfId="1" applyNumberFormat="1" applyFont="1"/>
    <xf numFmtId="0" fontId="3" fillId="4" borderId="5" xfId="0" applyFont="1" applyFill="1" applyBorder="1" applyAlignment="1">
      <alignment horizontal="left"/>
    </xf>
    <xf numFmtId="0" fontId="0" fillId="4" borderId="6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0" fillId="3" borderId="0" xfId="0" applyFill="1"/>
    <xf numFmtId="167" fontId="0" fillId="0" borderId="0" xfId="1" applyNumberFormat="1" applyFont="1"/>
    <xf numFmtId="167" fontId="0" fillId="0" borderId="0" xfId="1" applyNumberFormat="1" applyFont="1" applyFill="1" applyBorder="1"/>
    <xf numFmtId="0" fontId="3" fillId="4" borderId="8" xfId="0" applyFont="1" applyFill="1" applyBorder="1" applyAlignment="1">
      <alignment horizontal="left" indent="1"/>
    </xf>
    <xf numFmtId="0" fontId="5" fillId="0" borderId="0" xfId="5" applyNumberFormat="1" applyAlignment="1">
      <alignment horizontal="center"/>
    </xf>
    <xf numFmtId="0" fontId="3" fillId="4" borderId="9" xfId="0" applyNumberFormat="1" applyFont="1" applyFill="1" applyBorder="1" applyAlignment="1">
      <alignment horizontal="center"/>
    </xf>
    <xf numFmtId="2" fontId="0" fillId="0" borderId="0" xfId="1" applyNumberFormat="1" applyFont="1"/>
    <xf numFmtId="0" fontId="0" fillId="4" borderId="0" xfId="0" applyNumberForma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2" fontId="0" fillId="0" borderId="10" xfId="1" applyNumberFormat="1" applyFont="1" applyBorder="1"/>
    <xf numFmtId="0" fontId="3" fillId="5" borderId="8" xfId="0" applyFont="1" applyFill="1" applyBorder="1" applyAlignment="1">
      <alignment horizontal="left"/>
    </xf>
    <xf numFmtId="0" fontId="3" fillId="5" borderId="9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left" indent="1"/>
    </xf>
    <xf numFmtId="0" fontId="3" fillId="6" borderId="12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0" fillId="0" borderId="0" xfId="1" applyNumberFormat="1" applyFont="1" applyFill="1" applyBorder="1"/>
    <xf numFmtId="0" fontId="3" fillId="5" borderId="0" xfId="0" applyNumberFormat="1" applyFont="1" applyFill="1" applyBorder="1" applyAlignment="1">
      <alignment horizontal="center"/>
    </xf>
    <xf numFmtId="0" fontId="3" fillId="6" borderId="13" xfId="0" applyNumberFormat="1" applyFont="1" applyFill="1" applyBorder="1" applyAlignment="1">
      <alignment horizontal="center"/>
    </xf>
    <xf numFmtId="0" fontId="0" fillId="0" borderId="0" xfId="0" applyAlignment="1"/>
    <xf numFmtId="0" fontId="5" fillId="0" borderId="0" xfId="5" applyAlignment="1">
      <alignment horizontal="center"/>
    </xf>
    <xf numFmtId="0" fontId="0" fillId="7" borderId="0" xfId="0" applyFill="1"/>
    <xf numFmtId="167" fontId="0" fillId="0" borderId="0" xfId="0" applyNumberFormat="1"/>
    <xf numFmtId="0" fontId="0" fillId="0" borderId="0" xfId="0" applyAlignment="1">
      <alignment horizontal="center"/>
    </xf>
    <xf numFmtId="0" fontId="3" fillId="4" borderId="5" xfId="0" applyFont="1" applyFill="1" applyBorder="1" applyAlignment="1"/>
    <xf numFmtId="0" fontId="3" fillId="4" borderId="8" xfId="0" applyFont="1" applyFill="1" applyBorder="1" applyAlignment="1"/>
    <xf numFmtId="0" fontId="3" fillId="5" borderId="8" xfId="0" applyFont="1" applyFill="1" applyBorder="1" applyAlignment="1"/>
    <xf numFmtId="0" fontId="0" fillId="5" borderId="0" xfId="0" applyNumberFormat="1" applyFill="1" applyBorder="1" applyAlignment="1">
      <alignment horizontal="center"/>
    </xf>
    <xf numFmtId="0" fontId="3" fillId="6" borderId="8" xfId="0" applyFont="1" applyFill="1" applyBorder="1" applyAlignment="1"/>
    <xf numFmtId="0" fontId="0" fillId="6" borderId="0" xfId="0" applyNumberFormat="1" applyFill="1" applyBorder="1" applyAlignment="1">
      <alignment horizontal="center"/>
    </xf>
    <xf numFmtId="0" fontId="3" fillId="6" borderId="9" xfId="0" applyNumberFormat="1" applyFont="1" applyFill="1" applyBorder="1" applyAlignment="1">
      <alignment horizontal="center"/>
    </xf>
    <xf numFmtId="0" fontId="3" fillId="6" borderId="0" xfId="0" applyNumberFormat="1" applyFont="1" applyFill="1" applyBorder="1" applyAlignment="1">
      <alignment horizontal="center"/>
    </xf>
    <xf numFmtId="0" fontId="3" fillId="0" borderId="11" xfId="0" applyFont="1" applyBorder="1" applyAlignment="1"/>
    <xf numFmtId="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10" xfId="0" applyBorder="1"/>
    <xf numFmtId="2" fontId="0" fillId="0" borderId="13" xfId="1" applyNumberFormat="1" applyFont="1" applyBorder="1"/>
    <xf numFmtId="0" fontId="0" fillId="0" borderId="13" xfId="0" applyBorder="1"/>
    <xf numFmtId="1" fontId="0" fillId="0" borderId="0" xfId="0" applyNumberFormat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5" fillId="0" borderId="0" xfId="5" applyNumberForma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3" fillId="6" borderId="9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2" fontId="0" fillId="0" borderId="0" xfId="0" applyNumberFormat="1"/>
    <xf numFmtId="2" fontId="3" fillId="0" borderId="0" xfId="0" applyNumberFormat="1" applyFont="1"/>
  </cellXfs>
  <cellStyles count="6">
    <cellStyle name="Comma 14" xfId="4" xr:uid="{0DCB64EE-A5D1-473E-BA5E-28E0B8221D34}"/>
    <cellStyle name="Currency" xfId="1" builtinId="4"/>
    <cellStyle name="Normal" xfId="0" builtinId="0"/>
    <cellStyle name="Normal 11" xfId="5" xr:uid="{2F3D1552-F431-40F2-9CE3-D86BE9071968}"/>
    <cellStyle name="Normal 19" xfId="3" xr:uid="{1356E5AA-93EF-46C0-B1E6-E3518EE48433}"/>
    <cellStyle name="Percent" xfId="2" builtinId="5"/>
  </cellStyles>
  <dxfs count="68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/Accounting/WUTC/2019/K-M%20Rate%20Case%20Model%20-%20with%20PR%20-%20Original%20with%20Disposal%20Adjusted_V10%20-%20revised%204.3.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-12 Cert Financial"/>
      <sheetName val="RS Cap Struct."/>
      <sheetName val="Combined LG 2018 V5.0c"/>
      <sheetName val="Combined LG"/>
      <sheetName val="MSW LG 2018 V5.0C"/>
      <sheetName val="MSW"/>
      <sheetName val="RCY LG 2018 V5.0c"/>
      <sheetName val="RCY"/>
      <sheetName val="YW LG 2018 V5.0c"/>
      <sheetName val="YW"/>
      <sheetName val="MF RCY LG 2018 V5.0c"/>
      <sheetName val="MF RCY"/>
      <sheetName val="Alloc Summary"/>
      <sheetName val="Proforma"/>
      <sheetName val="P&amp;L - ITD3 (Acct Desc)"/>
      <sheetName val="IC Rev"/>
      <sheetName val="PR Restate"/>
      <sheetName val="PF Adj"/>
      <sheetName val="Cedar Grove Disp Tons"/>
      <sheetName val="Disposal Summary (with IC)"/>
      <sheetName val="IC Disp Tons (R)"/>
      <sheetName val="IC Disp Tons (Reg &amp; Unreg)"/>
      <sheetName val="PR Narrative"/>
      <sheetName val="Summary &amp; PF"/>
      <sheetName val="PR vs GL"/>
      <sheetName val="P&amp;L - ITD3 (Acct #)"/>
      <sheetName val="Summary Calc &amp; Lookup"/>
      <sheetName val="PR Instructions"/>
      <sheetName val="Summary PR Data"/>
      <sheetName val="Manual PR Entries"/>
      <sheetName val="Lookup Data &gt;"/>
      <sheetName val="Union Wage &amp; Pension"/>
      <sheetName val="H&amp;W"/>
      <sheetName val="L&amp;I"/>
      <sheetName val="Rev Narrative &amp; Instructions"/>
      <sheetName val="Revenue Lookup"/>
      <sheetName val="Revenue Deductions"/>
      <sheetName val="SQL Revenue Analysis"/>
      <sheetName val="Rev Ref Tables"/>
      <sheetName val="Price Out Summ"/>
      <sheetName val="Resi Price Out"/>
      <sheetName val="Comm (+MF) Price Out"/>
      <sheetName val="Com Lift Instructions"/>
      <sheetName val="Com Lifts"/>
      <sheetName val="IND (+MF) Price Out"/>
      <sheetName val="Truck Hrs Sum"/>
      <sheetName val="Resi WUTC Hrs"/>
      <sheetName val="Comm WUTC Hrs"/>
      <sheetName val="COM Rt Hrs Instructions"/>
      <sheetName val="COM Pivot"/>
      <sheetName val="Comm Yards Allocation"/>
      <sheetName val="COM Route Detail"/>
      <sheetName val="IND Hrs Sum"/>
      <sheetName val="IND Data"/>
      <sheetName val="Comm 2018"/>
      <sheetName val="Ind 2018"/>
      <sheetName val="Res 2018"/>
      <sheetName val="IND"/>
      <sheetName val="COM"/>
      <sheetName val="RESI"/>
      <sheetName val="Contract Ref Table"/>
      <sheetName val="Fuel Calc"/>
      <sheetName val="Fuel Invoice Data Entry"/>
      <sheetName val="Disposal Instructions"/>
      <sheetName val="Summary Disposal Data"/>
      <sheetName val="IND Sum Confirm"/>
      <sheetName val="IND TONS Master File"/>
      <sheetName val="Non-Regulated Operations"/>
      <sheetName val="Disposal Ref Tables"/>
      <sheetName val="Ave Inv. Narrative"/>
      <sheetName val="Ave Inv. Summary"/>
      <sheetName val="AM260 Asset Listing"/>
      <sheetName val="AM260 Data"/>
      <sheetName val="Asset Type Tables"/>
      <sheetName val="Narrative"/>
      <sheetName val="Container Counts"/>
      <sheetName val="Data"/>
      <sheetName val="Cont Ref Tables"/>
      <sheetName val="CoS"/>
      <sheetName val="Meeks"/>
      <sheetName val="Essbase Narrative"/>
      <sheetName val="BS - BTD3"/>
      <sheetName val="Stats - XOST (IND, COM, RES)"/>
      <sheetName val="P&amp;L - ITD2 Aff. Co. MRF"/>
      <sheetName val="BS - BTD2 Aff. Co. MRF"/>
      <sheetName val="G-12 FS"/>
      <sheetName val="2014 BUD CC Pull"/>
      <sheetName val="2014 A53 Division Expense"/>
      <sheetName val="Filing Specific Tabs &gt;"/>
      <sheetName val="176 v 183 CNG Trucks"/>
      <sheetName val="Fuel Alloc"/>
      <sheetName val="4183-SeaTac-AM260"/>
      <sheetName val="L&amp;I RETRO Credit JE"/>
      <sheetName val="Truck Depr 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ns Master Report &gt;"/>
      <sheetName val="176 Tons"/>
      <sheetName val="MSW Tons"/>
      <sheetName val="Recycle Tons"/>
      <sheetName val="YW T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24">
          <cell r="D24">
            <v>2802.2861181917751</v>
          </cell>
          <cell r="E24">
            <v>2342.31</v>
          </cell>
          <cell r="F24">
            <v>2574.9735970631355</v>
          </cell>
          <cell r="G24">
            <v>2541.6947520803251</v>
          </cell>
          <cell r="H24">
            <v>2687.3245137700883</v>
          </cell>
          <cell r="I24">
            <v>2568.0800866427717</v>
          </cell>
          <cell r="J24">
            <v>2596.7463781360425</v>
          </cell>
          <cell r="K24">
            <v>2724.8387996185515</v>
          </cell>
          <cell r="L24">
            <v>2357.7129387628493</v>
          </cell>
          <cell r="M24">
            <v>2809.8379897353252</v>
          </cell>
          <cell r="N24">
            <v>2666.2045003355033</v>
          </cell>
          <cell r="O24">
            <v>2495.5064494238586</v>
          </cell>
        </row>
        <row r="35">
          <cell r="D35">
            <v>824.83709449633</v>
          </cell>
          <cell r="E35">
            <v>702.59</v>
          </cell>
          <cell r="F35">
            <v>849.00956723398315</v>
          </cell>
          <cell r="G35">
            <v>861.94167545668711</v>
          </cell>
          <cell r="H35">
            <v>872.7971211043606</v>
          </cell>
          <cell r="I35">
            <v>845.5199742394534</v>
          </cell>
          <cell r="J35">
            <v>787.60787902882214</v>
          </cell>
          <cell r="K35">
            <v>800.05023380097509</v>
          </cell>
          <cell r="L35">
            <v>692.47581090070548</v>
          </cell>
          <cell r="M35">
            <v>819.19294866849884</v>
          </cell>
          <cell r="N35">
            <v>761.52294928869355</v>
          </cell>
          <cell r="O35">
            <v>749.48051280121126</v>
          </cell>
        </row>
        <row r="39">
          <cell r="D39">
            <v>209.33475448783358</v>
          </cell>
          <cell r="E39">
            <v>147.19999999999999</v>
          </cell>
          <cell r="F39">
            <v>204.78314479502356</v>
          </cell>
          <cell r="G39">
            <v>197.72466814146111</v>
          </cell>
          <cell r="H39">
            <v>218.11637977263399</v>
          </cell>
          <cell r="I39">
            <v>211.20652352211303</v>
          </cell>
          <cell r="J39">
            <v>216.11459374592741</v>
          </cell>
          <cell r="K39">
            <v>216.02807593870995</v>
          </cell>
          <cell r="L39">
            <v>186.53532391816242</v>
          </cell>
          <cell r="M39">
            <v>201.79954795701894</v>
          </cell>
          <cell r="N39">
            <v>211.71951254169204</v>
          </cell>
          <cell r="O39">
            <v>192.81512105598549</v>
          </cell>
        </row>
        <row r="40">
          <cell r="D40">
            <v>90.653072885173017</v>
          </cell>
          <cell r="E40">
            <v>64.83</v>
          </cell>
          <cell r="F40">
            <v>78.634824089841899</v>
          </cell>
          <cell r="G40">
            <v>66.169370387944156</v>
          </cell>
          <cell r="H40">
            <v>86.103949339505078</v>
          </cell>
          <cell r="I40">
            <v>85.135171025770205</v>
          </cell>
          <cell r="J40">
            <v>91.924813407874041</v>
          </cell>
          <cell r="K40">
            <v>92.624748166760952</v>
          </cell>
          <cell r="L40">
            <v>74.071722896678452</v>
          </cell>
          <cell r="M40">
            <v>82.710204932699639</v>
          </cell>
          <cell r="N40">
            <v>85.233000190238783</v>
          </cell>
          <cell r="O40">
            <v>75.201516087600282</v>
          </cell>
        </row>
        <row r="41">
          <cell r="D41">
            <v>1392.3561785507557</v>
          </cell>
          <cell r="E41">
            <v>1059.9000000000001</v>
          </cell>
          <cell r="F41">
            <v>1240.2021216997139</v>
          </cell>
          <cell r="G41">
            <v>1195.9076977784187</v>
          </cell>
          <cell r="H41">
            <v>1335.5851213239996</v>
          </cell>
          <cell r="I41">
            <v>1264.1393707578331</v>
          </cell>
          <cell r="J41">
            <v>1341.3427545342454</v>
          </cell>
          <cell r="K41">
            <v>1357.3223445591475</v>
          </cell>
          <cell r="L41">
            <v>1191.1163310177772</v>
          </cell>
          <cell r="M41">
            <v>1325.9963124921223</v>
          </cell>
          <cell r="N41">
            <v>1308.3024113316558</v>
          </cell>
          <cell r="O41">
            <v>1220.0344572658901</v>
          </cell>
        </row>
        <row r="42">
          <cell r="D42">
            <v>379.75133687083354</v>
          </cell>
          <cell r="E42">
            <v>284.76</v>
          </cell>
          <cell r="F42">
            <v>343.75191138252029</v>
          </cell>
          <cell r="G42">
            <v>348.54821865853035</v>
          </cell>
          <cell r="H42">
            <v>398.27162083918228</v>
          </cell>
          <cell r="I42">
            <v>361.08184142943981</v>
          </cell>
          <cell r="J42">
            <v>388.73675967115963</v>
          </cell>
          <cell r="K42">
            <v>373.75970982793586</v>
          </cell>
          <cell r="L42">
            <v>341.60885230616356</v>
          </cell>
          <cell r="M42">
            <v>391.74922648923103</v>
          </cell>
          <cell r="N42">
            <v>367.88089985614516</v>
          </cell>
          <cell r="O42">
            <v>344.83796634425221</v>
          </cell>
        </row>
        <row r="43">
          <cell r="D43">
            <v>1385.4506255287827</v>
          </cell>
          <cell r="E43">
            <v>1097.95</v>
          </cell>
          <cell r="F43">
            <v>1345.8875814401922</v>
          </cell>
          <cell r="G43">
            <v>1287.8129121966542</v>
          </cell>
          <cell r="H43">
            <v>1427.9925407379974</v>
          </cell>
          <cell r="I43">
            <v>1367.2552819064631</v>
          </cell>
          <cell r="J43">
            <v>1398.3488755380761</v>
          </cell>
          <cell r="K43">
            <v>1496.810422546894</v>
          </cell>
          <cell r="L43">
            <v>1276.4421291959627</v>
          </cell>
          <cell r="M43">
            <v>1359.6034927538915</v>
          </cell>
          <cell r="N43">
            <v>1446.8272243426661</v>
          </cell>
          <cell r="O43">
            <v>1306.7686677626116</v>
          </cell>
        </row>
        <row r="44">
          <cell r="D44">
            <v>47.232342398778421</v>
          </cell>
          <cell r="E44">
            <v>22.93</v>
          </cell>
          <cell r="F44">
            <v>36.031670450665921</v>
          </cell>
          <cell r="G44">
            <v>37.456434905737922</v>
          </cell>
          <cell r="H44">
            <v>48.515675129065528</v>
          </cell>
          <cell r="I44">
            <v>37.675319224469874</v>
          </cell>
          <cell r="J44">
            <v>36.826092567037868</v>
          </cell>
          <cell r="K44">
            <v>42.422432841827707</v>
          </cell>
          <cell r="L44">
            <v>34.964403837563047</v>
          </cell>
          <cell r="M44">
            <v>41.402498573180615</v>
          </cell>
          <cell r="N44">
            <v>36.126450737948034</v>
          </cell>
          <cell r="O44">
            <v>33.806315369512269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3504.7783107221567</v>
          </cell>
          <cell r="E46">
            <v>2677.57</v>
          </cell>
          <cell r="F46">
            <v>3249.2912538579576</v>
          </cell>
          <cell r="G46">
            <v>3133.6193020687465</v>
          </cell>
          <cell r="H46">
            <v>3514.585287142384</v>
          </cell>
          <cell r="I46">
            <v>3326.4935078660892</v>
          </cell>
          <cell r="J46">
            <v>3473.2938894643207</v>
          </cell>
          <cell r="K46">
            <v>3578.9677338812762</v>
          </cell>
          <cell r="L46">
            <v>3104.7387631723072</v>
          </cell>
          <cell r="M46">
            <v>3403.2612831981442</v>
          </cell>
          <cell r="N46">
            <v>3456.0894990003458</v>
          </cell>
          <cell r="O46">
            <v>3173.4640438858514</v>
          </cell>
        </row>
      </sheetData>
      <sheetData sheetId="110">
        <row r="24">
          <cell r="D24">
            <v>607.11465466144568</v>
          </cell>
          <cell r="E24">
            <v>468.99000000000007</v>
          </cell>
          <cell r="F24">
            <v>484.69071901949246</v>
          </cell>
          <cell r="G24">
            <v>491.57329845056944</v>
          </cell>
          <cell r="H24">
            <v>472.35945013128941</v>
          </cell>
          <cell r="I24">
            <v>505.47442811087535</v>
          </cell>
          <cell r="J24">
            <v>465.59039000958381</v>
          </cell>
          <cell r="K24">
            <v>511.64902764093057</v>
          </cell>
          <cell r="L24">
            <v>482.53712099766</v>
          </cell>
          <cell r="M24">
            <v>574.07447218153186</v>
          </cell>
          <cell r="N24">
            <v>525.00156266151805</v>
          </cell>
          <cell r="O24">
            <v>542.06206295153538</v>
          </cell>
        </row>
        <row r="35">
          <cell r="D35">
            <v>213.17434998508736</v>
          </cell>
          <cell r="E35">
            <v>166.61</v>
          </cell>
          <cell r="F35">
            <v>211.4512032602936</v>
          </cell>
          <cell r="G35">
            <v>235.71311132854319</v>
          </cell>
          <cell r="H35">
            <v>223.25650207112918</v>
          </cell>
          <cell r="I35">
            <v>211.57396883947854</v>
          </cell>
          <cell r="J35">
            <v>160.16862871728071</v>
          </cell>
          <cell r="K35">
            <v>179.86926752395445</v>
          </cell>
          <cell r="L35">
            <v>147.62484744978823</v>
          </cell>
          <cell r="M35">
            <v>177.19731951308188</v>
          </cell>
          <cell r="N35">
            <v>169.71817728278697</v>
          </cell>
          <cell r="O35">
            <v>166.03615924237334</v>
          </cell>
        </row>
        <row r="39">
          <cell r="D39">
            <v>127.28162557545268</v>
          </cell>
          <cell r="E39">
            <v>77.930000000000007</v>
          </cell>
          <cell r="F39">
            <v>91.144125426565864</v>
          </cell>
          <cell r="G39">
            <v>77.222749125675506</v>
          </cell>
          <cell r="H39">
            <v>73.139002161815327</v>
          </cell>
          <cell r="I39">
            <v>74.515403050341462</v>
          </cell>
          <cell r="J39">
            <v>88.725856052544856</v>
          </cell>
          <cell r="K39">
            <v>90.998319687597473</v>
          </cell>
          <cell r="L39">
            <v>71.263652406870321</v>
          </cell>
          <cell r="M39">
            <v>76.481612882905523</v>
          </cell>
          <cell r="N39">
            <v>75.276603285589175</v>
          </cell>
          <cell r="O39">
            <v>91.641780586781437</v>
          </cell>
        </row>
        <row r="40">
          <cell r="D40">
            <v>43.960151960492716</v>
          </cell>
          <cell r="E40">
            <v>29.82</v>
          </cell>
          <cell r="F40">
            <v>48.2427889694398</v>
          </cell>
          <cell r="G40">
            <v>28.122520144534352</v>
          </cell>
          <cell r="H40">
            <v>34.108803852268068</v>
          </cell>
          <cell r="I40">
            <v>37.48362806937854</v>
          </cell>
          <cell r="J40">
            <v>48.086406037601684</v>
          </cell>
          <cell r="K40">
            <v>47.359115845433536</v>
          </cell>
          <cell r="L40">
            <v>34.653330260476594</v>
          </cell>
          <cell r="M40">
            <v>33.12121211172439</v>
          </cell>
          <cell r="N40">
            <v>32.822601048989505</v>
          </cell>
          <cell r="O40">
            <v>35.327574864076361</v>
          </cell>
        </row>
        <row r="41">
          <cell r="D41">
            <v>736.88056677446968</v>
          </cell>
          <cell r="E41">
            <v>501.73</v>
          </cell>
          <cell r="F41">
            <v>567.01732861483106</v>
          </cell>
          <cell r="G41">
            <v>569.45226769172632</v>
          </cell>
          <cell r="H41">
            <v>589.05519752198393</v>
          </cell>
          <cell r="I41">
            <v>583.13810651140238</v>
          </cell>
          <cell r="J41">
            <v>600.5352829794939</v>
          </cell>
          <cell r="K41">
            <v>627.61855432814025</v>
          </cell>
          <cell r="L41">
            <v>515.53782510231883</v>
          </cell>
          <cell r="M41">
            <v>623.97027087249569</v>
          </cell>
          <cell r="N41">
            <v>607.39175083548901</v>
          </cell>
          <cell r="O41">
            <v>611.06400290979593</v>
          </cell>
        </row>
        <row r="42">
          <cell r="D42">
            <v>183.85667037483029</v>
          </cell>
          <cell r="E42">
            <v>135.41999999999999</v>
          </cell>
          <cell r="F42">
            <v>156.12629699225795</v>
          </cell>
          <cell r="G42">
            <v>142.26725415757966</v>
          </cell>
          <cell r="H42">
            <v>180.24124496510251</v>
          </cell>
          <cell r="I42">
            <v>151.28651944975567</v>
          </cell>
          <cell r="J42">
            <v>154.91708727995265</v>
          </cell>
          <cell r="K42">
            <v>138.95738012680823</v>
          </cell>
          <cell r="L42">
            <v>131.72157343014089</v>
          </cell>
          <cell r="M42">
            <v>170.86131825034855</v>
          </cell>
          <cell r="N42">
            <v>176.55326001388491</v>
          </cell>
          <cell r="O42">
            <v>152.21195918954695</v>
          </cell>
        </row>
        <row r="43">
          <cell r="D43">
            <v>739.38841520602625</v>
          </cell>
          <cell r="E43">
            <v>515.63</v>
          </cell>
          <cell r="F43">
            <v>664.39106899606236</v>
          </cell>
          <cell r="G43">
            <v>615.06915127253478</v>
          </cell>
          <cell r="H43">
            <v>651.12900645288573</v>
          </cell>
          <cell r="I43">
            <v>653.33909863588815</v>
          </cell>
          <cell r="J43">
            <v>666.85632204883143</v>
          </cell>
          <cell r="K43">
            <v>666.44225470001641</v>
          </cell>
          <cell r="L43">
            <v>595.2809824105982</v>
          </cell>
          <cell r="M43">
            <v>644.86450003774689</v>
          </cell>
          <cell r="N43">
            <v>723.41624740661427</v>
          </cell>
          <cell r="O43">
            <v>657.59947405172443</v>
          </cell>
        </row>
        <row r="44">
          <cell r="D44">
            <v>36.705288837058333</v>
          </cell>
          <cell r="E44">
            <v>14.48</v>
          </cell>
          <cell r="F44">
            <v>15.053380816314045</v>
          </cell>
          <cell r="G44">
            <v>11.626939032138317</v>
          </cell>
          <cell r="H44">
            <v>10.798954485929334</v>
          </cell>
          <cell r="I44">
            <v>14.178579627498118</v>
          </cell>
          <cell r="J44">
            <v>18.890553626609368</v>
          </cell>
          <cell r="K44">
            <v>15.287726523467581</v>
          </cell>
          <cell r="L44">
            <v>16.722657504202139</v>
          </cell>
          <cell r="M44">
            <v>11.944205028313959</v>
          </cell>
          <cell r="N44">
            <v>15.291796573501513</v>
          </cell>
          <cell r="O44">
            <v>19.526073586957686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1868.0727187283298</v>
          </cell>
          <cell r="E46">
            <v>1275.01</v>
          </cell>
          <cell r="F46">
            <v>1541.974989815471</v>
          </cell>
          <cell r="G46">
            <v>1443.7608814241889</v>
          </cell>
          <cell r="H46">
            <v>1538.4722094399849</v>
          </cell>
          <cell r="I46">
            <v>1513.9413353442642</v>
          </cell>
          <cell r="J46">
            <v>1578.0115080250339</v>
          </cell>
          <cell r="K46">
            <v>1586.6633512114634</v>
          </cell>
          <cell r="L46">
            <v>1365.1800211146069</v>
          </cell>
          <cell r="M46">
            <v>1561.2431191835351</v>
          </cell>
          <cell r="N46">
            <v>1630.7522591640682</v>
          </cell>
          <cell r="O46">
            <v>1567.3708651888826</v>
          </cell>
        </row>
      </sheetData>
      <sheetData sheetId="111">
        <row r="24">
          <cell r="D24">
            <v>2.4615805067732603</v>
          </cell>
          <cell r="E24">
            <v>2.11</v>
          </cell>
          <cell r="F24">
            <v>4.0631030186809181</v>
          </cell>
          <cell r="G24">
            <v>4.9590960039444152</v>
          </cell>
          <cell r="H24">
            <v>10.953260729750015</v>
          </cell>
          <cell r="I24">
            <v>4.501283243352777</v>
          </cell>
          <cell r="J24">
            <v>3.564068231391603</v>
          </cell>
          <cell r="K24">
            <v>2.7780717155694794</v>
          </cell>
          <cell r="L24">
            <v>2.6817725462436757</v>
          </cell>
          <cell r="M24">
            <v>4.5282065968493619</v>
          </cell>
          <cell r="N24">
            <v>4.4819828443311351</v>
          </cell>
          <cell r="O24">
            <v>2.2942530463021882</v>
          </cell>
        </row>
        <row r="35">
          <cell r="D35">
            <v>0.62955202839754187</v>
          </cell>
          <cell r="E35">
            <v>0.54</v>
          </cell>
          <cell r="F35">
            <v>1.6722724357168264</v>
          </cell>
          <cell r="G35">
            <v>2.4536148900515489</v>
          </cell>
          <cell r="H35">
            <v>3.371460961642736</v>
          </cell>
          <cell r="I35">
            <v>1.8167730529109365</v>
          </cell>
          <cell r="J35">
            <v>0.96008401897115014</v>
          </cell>
          <cell r="K35">
            <v>0.98860361035826494</v>
          </cell>
          <cell r="L35">
            <v>0.85697144485117083</v>
          </cell>
          <cell r="M35">
            <v>1.1531961258352545</v>
          </cell>
          <cell r="N35">
            <v>1.288149388745857</v>
          </cell>
          <cell r="O35">
            <v>0.61153701060367816</v>
          </cell>
        </row>
        <row r="39">
          <cell r="D39">
            <v>42.906268452814189</v>
          </cell>
          <cell r="E39">
            <v>24.48</v>
          </cell>
          <cell r="F39">
            <v>59.165666480184044</v>
          </cell>
          <cell r="G39">
            <v>76.274188059943555</v>
          </cell>
          <cell r="H39">
            <v>159.03924334908521</v>
          </cell>
          <cell r="I39">
            <v>106.39541156283478</v>
          </cell>
          <cell r="J39">
            <v>61.477580599424449</v>
          </cell>
          <cell r="K39">
            <v>50.294968309182075</v>
          </cell>
          <cell r="L39">
            <v>61.886768448149105</v>
          </cell>
          <cell r="M39">
            <v>88.603344036660786</v>
          </cell>
          <cell r="N39">
            <v>108.13487902128428</v>
          </cell>
        </row>
        <row r="40">
          <cell r="D40">
            <v>17.563517311265443</v>
          </cell>
          <cell r="E40">
            <v>20.83</v>
          </cell>
          <cell r="F40">
            <v>40.681968648993866</v>
          </cell>
          <cell r="G40">
            <v>48.29219578585316</v>
          </cell>
          <cell r="H40">
            <v>85.660467019620796</v>
          </cell>
          <cell r="I40">
            <v>61.024152343627975</v>
          </cell>
          <cell r="J40">
            <v>43.187376786625975</v>
          </cell>
          <cell r="K40">
            <v>36.208140999465598</v>
          </cell>
          <cell r="L40">
            <v>40.528433528402893</v>
          </cell>
          <cell r="M40">
            <v>59.236521999259452</v>
          </cell>
          <cell r="N40">
            <v>61.416617360215596</v>
          </cell>
          <cell r="O40">
            <v>24.199678545679916</v>
          </cell>
        </row>
        <row r="41">
          <cell r="D41">
            <v>288.75127604882573</v>
          </cell>
          <cell r="E41">
            <v>228.84</v>
          </cell>
          <cell r="F41">
            <v>423.0153664378534</v>
          </cell>
          <cell r="G41">
            <v>510.83455782623309</v>
          </cell>
          <cell r="H41">
            <v>834.12948675347627</v>
          </cell>
          <cell r="I41">
            <v>563.8640174130237</v>
          </cell>
          <cell r="J41">
            <v>485.288378648356</v>
          </cell>
          <cell r="K41">
            <v>356.28726733886577</v>
          </cell>
          <cell r="L41">
            <v>334.32131789734564</v>
          </cell>
          <cell r="M41">
            <v>479.7505574701633</v>
          </cell>
          <cell r="N41">
            <v>579.82680562072164</v>
          </cell>
          <cell r="O41">
            <v>316.53305083192555</v>
          </cell>
        </row>
        <row r="42">
          <cell r="D42">
            <v>75.964104544069443</v>
          </cell>
          <cell r="E42">
            <v>55.51</v>
          </cell>
          <cell r="F42">
            <v>144.77379527588249</v>
          </cell>
          <cell r="G42">
            <v>224.18958861985544</v>
          </cell>
          <cell r="H42">
            <v>282.22741070088512</v>
          </cell>
          <cell r="I42">
            <v>215.16662796518546</v>
          </cell>
          <cell r="J42">
            <v>194.93517334841818</v>
          </cell>
          <cell r="K42">
            <v>154.9224364516312</v>
          </cell>
          <cell r="L42">
            <v>146.50900511377154</v>
          </cell>
          <cell r="M42">
            <v>156.89890656147466</v>
          </cell>
          <cell r="N42">
            <v>196.24049677134738</v>
          </cell>
        </row>
        <row r="43">
          <cell r="D43">
            <v>588.83747729085235</v>
          </cell>
          <cell r="E43">
            <v>463.28</v>
          </cell>
          <cell r="F43">
            <v>832.38310522327026</v>
          </cell>
          <cell r="G43">
            <v>1053.2134939751545</v>
          </cell>
          <cell r="H43">
            <v>1681.7124351146435</v>
          </cell>
          <cell r="I43">
            <v>1126.8593407711901</v>
          </cell>
          <cell r="J43">
            <v>932.253959497609</v>
          </cell>
          <cell r="K43">
            <v>833.2182783776766</v>
          </cell>
          <cell r="L43">
            <v>727.07940486679286</v>
          </cell>
          <cell r="M43">
            <v>924.03134548183652</v>
          </cell>
          <cell r="N43">
            <v>1046.7374154909542</v>
          </cell>
          <cell r="O43">
            <v>536.92171132669785</v>
          </cell>
        </row>
        <row r="44">
          <cell r="D44">
            <v>16.415731430424916</v>
          </cell>
          <cell r="E44">
            <v>8.51</v>
          </cell>
          <cell r="F44">
            <v>15.591557208763078</v>
          </cell>
          <cell r="G44">
            <v>18.635455486055591</v>
          </cell>
          <cell r="H44">
            <v>48.389635401027256</v>
          </cell>
          <cell r="I44">
            <v>19.176589095418507</v>
          </cell>
          <cell r="J44">
            <v>16.759187027602412</v>
          </cell>
          <cell r="K44">
            <v>15.416493072659446</v>
          </cell>
          <cell r="L44">
            <v>18.369248687558105</v>
          </cell>
          <cell r="M44">
            <v>26.844093564616831</v>
          </cell>
          <cell r="N44">
            <v>23.231529299817456</v>
          </cell>
          <cell r="O44">
            <v>5.9610482653006498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1030.4383750782522</v>
          </cell>
          <cell r="E46">
            <v>801.44999999999993</v>
          </cell>
          <cell r="F46">
            <v>1515.611459274947</v>
          </cell>
          <cell r="G46">
            <v>1931.4394797530954</v>
          </cell>
          <cell r="H46">
            <v>3091.1586783387379</v>
          </cell>
          <cell r="I46">
            <v>2092.4861391512804</v>
          </cell>
          <cell r="J46">
            <v>1733.901655908036</v>
          </cell>
          <cell r="K46">
            <v>1446.3475845494806</v>
          </cell>
          <cell r="L46">
            <v>1328.6941785420202</v>
          </cell>
          <cell r="M46">
            <v>1735.3647691140113</v>
          </cell>
          <cell r="N46">
            <v>2015.5877435643406</v>
          </cell>
          <cell r="O46">
            <v>1026.9270979047869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B2FE5-A6ED-408C-9FCB-D05AA17BD4F2}">
  <dimension ref="A1:I98"/>
  <sheetViews>
    <sheetView tabSelected="1" topLeftCell="A82" workbookViewId="0">
      <selection activeCell="B99" sqref="B99"/>
    </sheetView>
  </sheetViews>
  <sheetFormatPr defaultRowHeight="15" x14ac:dyDescent="0.25"/>
  <cols>
    <col min="1" max="1" width="42.5703125" bestFit="1" customWidth="1"/>
    <col min="5" max="5" width="11" bestFit="1" customWidth="1"/>
    <col min="6" max="6" width="10" bestFit="1" customWidth="1"/>
    <col min="7" max="7" width="13.28515625" bestFit="1" customWidth="1"/>
  </cols>
  <sheetData>
    <row r="1" spans="1:9" x14ac:dyDescent="0.25">
      <c r="A1" s="23" t="s">
        <v>59</v>
      </c>
      <c r="B1" s="8" t="s">
        <v>42</v>
      </c>
      <c r="C1" s="8" t="s">
        <v>43</v>
      </c>
      <c r="D1" s="22" t="s">
        <v>2</v>
      </c>
      <c r="F1" t="s">
        <v>78</v>
      </c>
      <c r="G1" t="s">
        <v>79</v>
      </c>
    </row>
    <row r="2" spans="1:9" x14ac:dyDescent="0.25">
      <c r="A2" s="16" t="s">
        <v>60</v>
      </c>
      <c r="B2" s="28">
        <v>8</v>
      </c>
      <c r="C2" s="16" t="s">
        <v>77</v>
      </c>
      <c r="D2" s="21">
        <v>37193</v>
      </c>
      <c r="E2" s="50">
        <f>D2/$D$9</f>
        <v>5.6196276749249444E-2</v>
      </c>
      <c r="G2" s="51">
        <f>E2</f>
        <v>5.6196276749249444E-2</v>
      </c>
    </row>
    <row r="3" spans="1:9" x14ac:dyDescent="0.25">
      <c r="A3" s="16" t="s">
        <v>61</v>
      </c>
      <c r="B3" s="28">
        <v>10</v>
      </c>
      <c r="C3" s="16" t="s">
        <v>76</v>
      </c>
      <c r="D3" s="21">
        <v>14918</v>
      </c>
      <c r="E3" s="50">
        <f t="shared" ref="E3:E8" si="0">D3/$D$9</f>
        <v>2.2540156925908186E-2</v>
      </c>
      <c r="F3" s="51">
        <f>E3</f>
        <v>2.2540156925908186E-2</v>
      </c>
    </row>
    <row r="4" spans="1:9" x14ac:dyDescent="0.25">
      <c r="A4" s="16" t="s">
        <v>62</v>
      </c>
      <c r="B4" s="8" t="s">
        <v>53</v>
      </c>
      <c r="C4" s="16" t="s">
        <v>76</v>
      </c>
      <c r="D4" s="21">
        <v>233237</v>
      </c>
      <c r="E4" s="50">
        <f t="shared" si="0"/>
        <v>0.35240639368065746</v>
      </c>
      <c r="F4" s="51">
        <f>E4</f>
        <v>0.35240639368065746</v>
      </c>
    </row>
    <row r="5" spans="1:9" x14ac:dyDescent="0.25">
      <c r="A5" s="16" t="s">
        <v>63</v>
      </c>
      <c r="B5" s="8">
        <v>29</v>
      </c>
      <c r="C5" s="16" t="s">
        <v>77</v>
      </c>
      <c r="D5" s="21">
        <v>68294</v>
      </c>
      <c r="E5" s="50">
        <f t="shared" si="0"/>
        <v>0.10318792580090988</v>
      </c>
      <c r="G5" s="51">
        <f>E5</f>
        <v>0.10318792580090988</v>
      </c>
    </row>
    <row r="6" spans="1:9" ht="38.25" x14ac:dyDescent="0.25">
      <c r="A6" s="16" t="s">
        <v>64</v>
      </c>
      <c r="B6" s="32" t="s">
        <v>65</v>
      </c>
      <c r="C6" s="16" t="s">
        <v>77</v>
      </c>
      <c r="D6" s="21">
        <v>301858</v>
      </c>
      <c r="E6" s="50">
        <f t="shared" si="0"/>
        <v>0.45608839585338473</v>
      </c>
      <c r="G6" s="51">
        <f>E6</f>
        <v>0.45608839585338473</v>
      </c>
    </row>
    <row r="7" spans="1:9" x14ac:dyDescent="0.25">
      <c r="A7" s="16" t="s">
        <v>66</v>
      </c>
      <c r="B7" s="8">
        <v>55</v>
      </c>
      <c r="C7" s="16" t="s">
        <v>77</v>
      </c>
      <c r="D7" s="21">
        <v>0</v>
      </c>
      <c r="E7" s="50">
        <f t="shared" si="0"/>
        <v>0</v>
      </c>
      <c r="G7" s="51">
        <f>E7</f>
        <v>0</v>
      </c>
    </row>
    <row r="8" spans="1:9" x14ac:dyDescent="0.25">
      <c r="A8" s="16" t="s">
        <v>67</v>
      </c>
      <c r="B8" s="8">
        <v>38</v>
      </c>
      <c r="C8" s="16" t="s">
        <v>77</v>
      </c>
      <c r="D8" s="21">
        <v>6341</v>
      </c>
      <c r="E8" s="50">
        <f t="shared" si="0"/>
        <v>9.5808509898903209E-3</v>
      </c>
      <c r="G8" s="51">
        <f>E8</f>
        <v>9.5808509898903209E-3</v>
      </c>
    </row>
    <row r="9" spans="1:9" ht="15.75" thickBot="1" x14ac:dyDescent="0.3">
      <c r="A9" s="35" t="s">
        <v>68</v>
      </c>
      <c r="B9" s="1"/>
      <c r="C9" s="1"/>
      <c r="D9" s="37">
        <v>661841</v>
      </c>
      <c r="E9" s="52">
        <f>SUM(E2:E8)</f>
        <v>1</v>
      </c>
      <c r="F9" s="53">
        <f>SUM(F2:F8)</f>
        <v>0.37494655060656562</v>
      </c>
      <c r="G9" s="53">
        <f>SUM(G2:G8)</f>
        <v>0.62505344939343443</v>
      </c>
      <c r="I9" t="s">
        <v>80</v>
      </c>
    </row>
    <row r="10" spans="1:9" ht="15.75" thickTop="1" x14ac:dyDescent="0.25">
      <c r="A10" s="35"/>
      <c r="B10" s="1"/>
      <c r="C10" s="1"/>
    </row>
    <row r="11" spans="1:9" x14ac:dyDescent="0.25">
      <c r="A11" s="16"/>
      <c r="B11" s="7"/>
      <c r="C11" s="7"/>
    </row>
    <row r="12" spans="1:9" x14ac:dyDescent="0.25">
      <c r="A12" s="23" t="s">
        <v>69</v>
      </c>
      <c r="B12" s="8" t="s">
        <v>42</v>
      </c>
      <c r="C12" s="8" t="s">
        <v>43</v>
      </c>
      <c r="D12" s="22" t="s">
        <v>2</v>
      </c>
      <c r="F12" t="s">
        <v>78</v>
      </c>
      <c r="G12" t="s">
        <v>79</v>
      </c>
    </row>
    <row r="13" spans="1:9" x14ac:dyDescent="0.25">
      <c r="A13" s="16" t="s">
        <v>60</v>
      </c>
      <c r="B13" s="28">
        <v>8</v>
      </c>
      <c r="C13" s="16" t="s">
        <v>77</v>
      </c>
      <c r="D13" s="21">
        <v>17323</v>
      </c>
      <c r="E13" s="50">
        <f>D13/$D$20</f>
        <v>3.8731386665474224E-2</v>
      </c>
      <c r="G13" s="51">
        <f>E13</f>
        <v>3.8731386665474224E-2</v>
      </c>
    </row>
    <row r="14" spans="1:9" x14ac:dyDescent="0.25">
      <c r="A14" s="16" t="s">
        <v>61</v>
      </c>
      <c r="B14" s="28">
        <v>10</v>
      </c>
      <c r="C14" s="16" t="s">
        <v>76</v>
      </c>
      <c r="D14" s="21">
        <v>7988</v>
      </c>
      <c r="E14" s="50">
        <f t="shared" ref="E14:E19" si="1">D14/$D$20</f>
        <v>1.7859857800831731E-2</v>
      </c>
      <c r="F14" s="51">
        <f>E14</f>
        <v>1.7859857800831731E-2</v>
      </c>
    </row>
    <row r="15" spans="1:9" x14ac:dyDescent="0.25">
      <c r="A15" s="16" t="s">
        <v>62</v>
      </c>
      <c r="B15" s="8" t="s">
        <v>53</v>
      </c>
      <c r="C15" s="16" t="s">
        <v>76</v>
      </c>
      <c r="D15" s="21">
        <v>88713</v>
      </c>
      <c r="E15" s="50">
        <f t="shared" si="1"/>
        <v>0.19834771721146538</v>
      </c>
      <c r="F15" s="51">
        <f>E15</f>
        <v>0.19834771721146538</v>
      </c>
    </row>
    <row r="16" spans="1:9" x14ac:dyDescent="0.25">
      <c r="A16" s="16" t="s">
        <v>63</v>
      </c>
      <c r="B16" s="8">
        <v>29</v>
      </c>
      <c r="C16" s="16" t="s">
        <v>77</v>
      </c>
      <c r="D16" s="21">
        <v>41907</v>
      </c>
      <c r="E16" s="50">
        <f t="shared" si="1"/>
        <v>9.3697178374994416E-2</v>
      </c>
      <c r="G16" s="51">
        <f>E16</f>
        <v>9.3697178374994416E-2</v>
      </c>
    </row>
    <row r="17" spans="1:9" ht="38.25" x14ac:dyDescent="0.25">
      <c r="A17" s="16" t="s">
        <v>64</v>
      </c>
      <c r="B17" s="32" t="s">
        <v>65</v>
      </c>
      <c r="C17" s="16" t="s">
        <v>77</v>
      </c>
      <c r="D17" s="21">
        <v>286660</v>
      </c>
      <c r="E17" s="50">
        <f t="shared" si="1"/>
        <v>0.64092474176094438</v>
      </c>
      <c r="G17" s="51">
        <f>E17</f>
        <v>0.64092474176094438</v>
      </c>
    </row>
    <row r="18" spans="1:9" x14ac:dyDescent="0.25">
      <c r="A18" s="16" t="s">
        <v>66</v>
      </c>
      <c r="B18" s="8">
        <v>55</v>
      </c>
      <c r="C18" s="16" t="s">
        <v>77</v>
      </c>
      <c r="D18" s="21">
        <v>0</v>
      </c>
      <c r="E18" s="50">
        <f t="shared" si="1"/>
        <v>0</v>
      </c>
      <c r="G18" s="51">
        <f>E18</f>
        <v>0</v>
      </c>
    </row>
    <row r="19" spans="1:9" x14ac:dyDescent="0.25">
      <c r="A19" s="16" t="s">
        <v>67</v>
      </c>
      <c r="B19" s="8">
        <v>38</v>
      </c>
      <c r="C19" s="16" t="s">
        <v>77</v>
      </c>
      <c r="D19" s="21">
        <v>4669</v>
      </c>
      <c r="E19" s="50">
        <f t="shared" si="1"/>
        <v>1.0439118186289854E-2</v>
      </c>
      <c r="G19" s="51">
        <f>E19</f>
        <v>1.0439118186289854E-2</v>
      </c>
    </row>
    <row r="20" spans="1:9" ht="15.75" thickBot="1" x14ac:dyDescent="0.3">
      <c r="A20" s="35" t="s">
        <v>47</v>
      </c>
      <c r="B20" s="1"/>
      <c r="C20" s="1"/>
      <c r="D20" s="37">
        <v>447260</v>
      </c>
      <c r="E20" s="52">
        <f>SUM(E13:E19)</f>
        <v>0.99999999999999989</v>
      </c>
      <c r="F20" s="53">
        <f>SUM(F13:F19)</f>
        <v>0.21620757501229712</v>
      </c>
      <c r="G20" s="53">
        <f>SUM(G13:G19)</f>
        <v>0.78379242498770285</v>
      </c>
      <c r="I20" t="s">
        <v>81</v>
      </c>
    </row>
    <row r="21" spans="1:9" ht="15.75" thickTop="1" x14ac:dyDescent="0.25">
      <c r="A21" s="16"/>
      <c r="B21" s="7"/>
      <c r="C21" s="7"/>
    </row>
    <row r="22" spans="1:9" x14ac:dyDescent="0.25">
      <c r="A22" s="16"/>
      <c r="B22" s="7"/>
      <c r="C22" s="7"/>
    </row>
    <row r="23" spans="1:9" x14ac:dyDescent="0.25">
      <c r="A23" s="23" t="s">
        <v>72</v>
      </c>
      <c r="B23" s="8" t="s">
        <v>42</v>
      </c>
      <c r="C23" s="8" t="s">
        <v>43</v>
      </c>
      <c r="D23" s="22" t="s">
        <v>2</v>
      </c>
      <c r="F23" t="s">
        <v>78</v>
      </c>
      <c r="G23" t="s">
        <v>79</v>
      </c>
    </row>
    <row r="24" spans="1:9" x14ac:dyDescent="0.25">
      <c r="A24" s="16" t="s">
        <v>60</v>
      </c>
      <c r="B24" s="8">
        <v>8</v>
      </c>
      <c r="C24" s="16" t="s">
        <v>77</v>
      </c>
      <c r="D24" s="21">
        <v>37262</v>
      </c>
      <c r="E24" s="50">
        <f>D24/$D$31</f>
        <v>5.6022131011982619E-2</v>
      </c>
      <c r="G24" s="51">
        <f>E24</f>
        <v>5.6022131011982619E-2</v>
      </c>
    </row>
    <row r="25" spans="1:9" x14ac:dyDescent="0.25">
      <c r="A25" s="16" t="s">
        <v>61</v>
      </c>
      <c r="B25" s="28">
        <v>10</v>
      </c>
      <c r="C25" s="16" t="s">
        <v>76</v>
      </c>
      <c r="D25" s="21">
        <v>14993</v>
      </c>
      <c r="E25" s="50">
        <f t="shared" ref="E25:E30" si="2">D25/$D$31</f>
        <v>2.2541458060830213E-2</v>
      </c>
      <c r="F25" s="51">
        <f>E25</f>
        <v>2.2541458060830213E-2</v>
      </c>
    </row>
    <row r="26" spans="1:9" x14ac:dyDescent="0.25">
      <c r="A26" s="16" t="s">
        <v>62</v>
      </c>
      <c r="B26" s="8" t="s">
        <v>53</v>
      </c>
      <c r="C26" s="16" t="s">
        <v>76</v>
      </c>
      <c r="D26" s="21">
        <v>234255</v>
      </c>
      <c r="E26" s="50">
        <f t="shared" si="2"/>
        <v>0.3521943078796626</v>
      </c>
      <c r="F26" s="51">
        <f>E26</f>
        <v>0.3521943078796626</v>
      </c>
    </row>
    <row r="27" spans="1:9" x14ac:dyDescent="0.25">
      <c r="A27" s="16" t="s">
        <v>63</v>
      </c>
      <c r="B27" s="28">
        <v>29</v>
      </c>
      <c r="C27" s="16" t="s">
        <v>77</v>
      </c>
      <c r="D27" s="21">
        <v>68715</v>
      </c>
      <c r="E27" s="50">
        <f t="shared" si="2"/>
        <v>0.10331063100446529</v>
      </c>
      <c r="G27" s="51">
        <f>E27</f>
        <v>0.10331063100446529</v>
      </c>
    </row>
    <row r="28" spans="1:9" ht="38.25" x14ac:dyDescent="0.25">
      <c r="A28" s="16" t="s">
        <v>64</v>
      </c>
      <c r="B28" s="32" t="s">
        <v>65</v>
      </c>
      <c r="C28" s="16" t="s">
        <v>77</v>
      </c>
      <c r="D28" s="21">
        <v>303576</v>
      </c>
      <c r="E28" s="50">
        <f t="shared" si="2"/>
        <v>0.45641603896982547</v>
      </c>
      <c r="G28" s="51">
        <f>E28</f>
        <v>0.45641603896982547</v>
      </c>
    </row>
    <row r="29" spans="1:9" x14ac:dyDescent="0.25">
      <c r="A29" s="16" t="s">
        <v>67</v>
      </c>
      <c r="B29" s="8">
        <v>38</v>
      </c>
      <c r="C29" s="16" t="s">
        <v>77</v>
      </c>
      <c r="D29" s="21">
        <v>6329</v>
      </c>
      <c r="E29" s="50">
        <f t="shared" si="2"/>
        <v>9.5154330732338047E-3</v>
      </c>
      <c r="G29" s="51">
        <f>E29</f>
        <v>9.5154330732338047E-3</v>
      </c>
    </row>
    <row r="30" spans="1:9" x14ac:dyDescent="0.25">
      <c r="A30" s="16" t="s">
        <v>66</v>
      </c>
      <c r="B30" s="8">
        <v>55</v>
      </c>
      <c r="C30" s="16" t="s">
        <v>77</v>
      </c>
      <c r="D30" s="21">
        <v>0</v>
      </c>
      <c r="E30" s="50">
        <f t="shared" si="2"/>
        <v>0</v>
      </c>
      <c r="G30" s="51">
        <f>E30</f>
        <v>0</v>
      </c>
    </row>
    <row r="31" spans="1:9" ht="15.75" thickBot="1" x14ac:dyDescent="0.3">
      <c r="A31" s="35" t="s">
        <v>46</v>
      </c>
      <c r="B31" s="1"/>
      <c r="C31" s="1"/>
      <c r="D31" s="37">
        <v>665130</v>
      </c>
      <c r="E31" s="52">
        <f>SUM(E24:E30)</f>
        <v>0.99999999999999989</v>
      </c>
      <c r="F31" s="53">
        <f>SUM(F24:F30)</f>
        <v>0.37473576594049279</v>
      </c>
      <c r="G31" s="53">
        <f>SUM(G24:G30)</f>
        <v>0.62526423405950715</v>
      </c>
      <c r="I31" t="s">
        <v>82</v>
      </c>
    </row>
    <row r="32" spans="1:9" ht="15.75" thickTop="1" x14ac:dyDescent="0.25">
      <c r="A32" s="35"/>
      <c r="B32" s="1"/>
      <c r="C32" s="1"/>
    </row>
    <row r="33" spans="1:9" x14ac:dyDescent="0.25">
      <c r="A33" s="16"/>
      <c r="B33" s="7"/>
      <c r="C33" s="7"/>
    </row>
    <row r="34" spans="1:9" x14ac:dyDescent="0.25">
      <c r="A34" s="23" t="s">
        <v>139</v>
      </c>
      <c r="B34" s="8" t="s">
        <v>42</v>
      </c>
      <c r="C34" s="8" t="s">
        <v>43</v>
      </c>
      <c r="D34" s="22" t="s">
        <v>2</v>
      </c>
      <c r="F34" t="s">
        <v>78</v>
      </c>
      <c r="G34" t="s">
        <v>79</v>
      </c>
    </row>
    <row r="35" spans="1:9" x14ac:dyDescent="0.25">
      <c r="A35" s="16" t="s">
        <v>60</v>
      </c>
      <c r="B35" s="8">
        <v>8</v>
      </c>
      <c r="C35" s="16" t="s">
        <v>77</v>
      </c>
      <c r="D35" s="21">
        <f>'MF Counts'!Y25</f>
        <v>118</v>
      </c>
      <c r="E35" s="50">
        <f>D35/$D$42</f>
        <v>2.387697288547147E-2</v>
      </c>
      <c r="G35" s="51">
        <f>E35</f>
        <v>2.387697288547147E-2</v>
      </c>
    </row>
    <row r="36" spans="1:9" x14ac:dyDescent="0.25">
      <c r="A36" s="16" t="s">
        <v>61</v>
      </c>
      <c r="B36" s="28">
        <v>10</v>
      </c>
      <c r="C36" s="16" t="s">
        <v>76</v>
      </c>
      <c r="D36" s="21">
        <f>'MF Counts'!Y42</f>
        <v>38</v>
      </c>
      <c r="E36" s="50">
        <f t="shared" ref="E36:E41" si="3">D36/$D$42</f>
        <v>7.6891946580331851E-3</v>
      </c>
      <c r="F36" s="51">
        <f>E36</f>
        <v>7.6891946580331851E-3</v>
      </c>
    </row>
    <row r="37" spans="1:9" x14ac:dyDescent="0.25">
      <c r="A37" s="16" t="s">
        <v>62</v>
      </c>
      <c r="B37" s="8" t="s">
        <v>53</v>
      </c>
      <c r="C37" s="16" t="s">
        <v>76</v>
      </c>
      <c r="D37" s="21">
        <f>'MF Counts'!Y59</f>
        <v>218</v>
      </c>
      <c r="E37" s="50">
        <f t="shared" si="3"/>
        <v>4.4111695669769323E-2</v>
      </c>
      <c r="F37" s="51">
        <f>E37</f>
        <v>4.4111695669769323E-2</v>
      </c>
    </row>
    <row r="38" spans="1:9" x14ac:dyDescent="0.25">
      <c r="A38" s="16" t="s">
        <v>63</v>
      </c>
      <c r="B38" s="28">
        <v>29</v>
      </c>
      <c r="C38" s="16" t="s">
        <v>77</v>
      </c>
      <c r="D38" s="21">
        <f>'MF Counts'!Y76</f>
        <v>72</v>
      </c>
      <c r="E38" s="50">
        <f t="shared" si="3"/>
        <v>1.4569000404694455E-2</v>
      </c>
      <c r="G38" s="51">
        <f>E38</f>
        <v>1.4569000404694455E-2</v>
      </c>
    </row>
    <row r="39" spans="1:9" ht="38.25" x14ac:dyDescent="0.25">
      <c r="A39" s="16" t="s">
        <v>64</v>
      </c>
      <c r="B39" s="32" t="s">
        <v>65</v>
      </c>
      <c r="C39" s="16" t="s">
        <v>77</v>
      </c>
      <c r="D39" s="21">
        <f>'MF Counts'!Y93</f>
        <v>4496</v>
      </c>
      <c r="E39" s="50">
        <f t="shared" si="3"/>
        <v>0.90975313638203159</v>
      </c>
      <c r="G39" s="51">
        <f>E39</f>
        <v>0.90975313638203159</v>
      </c>
    </row>
    <row r="40" spans="1:9" x14ac:dyDescent="0.25">
      <c r="A40" s="16" t="s">
        <v>67</v>
      </c>
      <c r="B40" s="8">
        <v>38</v>
      </c>
      <c r="C40" s="16" t="s">
        <v>77</v>
      </c>
      <c r="D40" s="21">
        <f>'MF Counts'!Y110</f>
        <v>0</v>
      </c>
      <c r="E40" s="50">
        <f t="shared" si="3"/>
        <v>0</v>
      </c>
      <c r="G40" s="51">
        <f>E40</f>
        <v>0</v>
      </c>
    </row>
    <row r="41" spans="1:9" x14ac:dyDescent="0.25">
      <c r="A41" s="16" t="s">
        <v>66</v>
      </c>
      <c r="B41" s="8">
        <v>55</v>
      </c>
      <c r="C41" s="16" t="s">
        <v>77</v>
      </c>
      <c r="D41" s="21">
        <v>0</v>
      </c>
      <c r="E41" s="50">
        <f t="shared" si="3"/>
        <v>0</v>
      </c>
      <c r="G41" s="51">
        <f>E41</f>
        <v>0</v>
      </c>
    </row>
    <row r="42" spans="1:9" ht="15.75" thickBot="1" x14ac:dyDescent="0.3">
      <c r="A42" s="35" t="s">
        <v>138</v>
      </c>
      <c r="B42" s="1"/>
      <c r="C42" s="1"/>
      <c r="D42" s="37">
        <f>SUM(D35:D41)</f>
        <v>4942</v>
      </c>
      <c r="E42" s="52">
        <f>SUM(E35:E41)</f>
        <v>1</v>
      </c>
      <c r="F42" s="53">
        <f>SUM(F35:F41)</f>
        <v>5.180089032780251E-2</v>
      </c>
      <c r="G42" s="53">
        <f>SUM(G35:G41)</f>
        <v>0.94819910967219756</v>
      </c>
      <c r="I42" t="s">
        <v>140</v>
      </c>
    </row>
    <row r="43" spans="1:9" ht="15.75" thickTop="1" x14ac:dyDescent="0.25"/>
    <row r="45" spans="1:9" x14ac:dyDescent="0.25">
      <c r="A45" s="23" t="s">
        <v>141</v>
      </c>
      <c r="B45" s="8" t="s">
        <v>42</v>
      </c>
      <c r="C45" s="8" t="s">
        <v>43</v>
      </c>
      <c r="D45" s="22" t="s">
        <v>2</v>
      </c>
      <c r="F45" t="s">
        <v>78</v>
      </c>
      <c r="G45" t="s">
        <v>79</v>
      </c>
    </row>
    <row r="46" spans="1:9" x14ac:dyDescent="0.25">
      <c r="A46" s="16" t="s">
        <v>60</v>
      </c>
      <c r="B46" s="28">
        <v>8</v>
      </c>
      <c r="C46" s="16" t="s">
        <v>77</v>
      </c>
      <c r="D46" s="21">
        <f>'MF Counts'!Y29</f>
        <v>12</v>
      </c>
      <c r="E46" s="50">
        <f>D46/$D$53</f>
        <v>5.1502145922746781E-2</v>
      </c>
      <c r="G46" s="51">
        <f>E46</f>
        <v>5.1502145922746781E-2</v>
      </c>
    </row>
    <row r="47" spans="1:9" x14ac:dyDescent="0.25">
      <c r="A47" s="16" t="s">
        <v>61</v>
      </c>
      <c r="B47" s="28">
        <v>10</v>
      </c>
      <c r="C47" s="16" t="s">
        <v>76</v>
      </c>
      <c r="D47" s="21">
        <f>'MF Counts'!Y46</f>
        <v>12</v>
      </c>
      <c r="E47" s="50">
        <f t="shared" ref="E47:E52" si="4">D47/$D$53</f>
        <v>5.1502145922746781E-2</v>
      </c>
      <c r="F47" s="51">
        <f>E47</f>
        <v>5.1502145922746781E-2</v>
      </c>
    </row>
    <row r="48" spans="1:9" x14ac:dyDescent="0.25">
      <c r="A48" s="16" t="s">
        <v>62</v>
      </c>
      <c r="B48" s="8" t="s">
        <v>53</v>
      </c>
      <c r="C48" s="16" t="s">
        <v>76</v>
      </c>
      <c r="D48" s="21">
        <f>'MF Counts'!Y63</f>
        <v>0</v>
      </c>
      <c r="E48" s="50">
        <f t="shared" si="4"/>
        <v>0</v>
      </c>
      <c r="F48" s="51">
        <f>E48</f>
        <v>0</v>
      </c>
    </row>
    <row r="49" spans="1:9" x14ac:dyDescent="0.25">
      <c r="A49" s="16" t="s">
        <v>63</v>
      </c>
      <c r="B49" s="8">
        <v>29</v>
      </c>
      <c r="C49" s="16" t="s">
        <v>77</v>
      </c>
      <c r="D49" s="21">
        <f>'MF Counts'!Y80</f>
        <v>0</v>
      </c>
      <c r="E49" s="50">
        <f t="shared" si="4"/>
        <v>0</v>
      </c>
      <c r="G49" s="51">
        <f>E49</f>
        <v>0</v>
      </c>
    </row>
    <row r="50" spans="1:9" ht="38.25" x14ac:dyDescent="0.25">
      <c r="A50" s="16" t="s">
        <v>64</v>
      </c>
      <c r="B50" s="32" t="s">
        <v>65</v>
      </c>
      <c r="C50" s="16" t="s">
        <v>77</v>
      </c>
      <c r="D50" s="21">
        <f>'MF Counts'!Y97</f>
        <v>209</v>
      </c>
      <c r="E50" s="50">
        <f t="shared" si="4"/>
        <v>0.89699570815450647</v>
      </c>
      <c r="G50" s="51">
        <f>E50</f>
        <v>0.89699570815450647</v>
      </c>
    </row>
    <row r="51" spans="1:9" x14ac:dyDescent="0.25">
      <c r="A51" s="16" t="s">
        <v>66</v>
      </c>
      <c r="B51" s="8">
        <v>55</v>
      </c>
      <c r="C51" s="16" t="s">
        <v>77</v>
      </c>
      <c r="D51" s="21">
        <v>0</v>
      </c>
      <c r="E51" s="50">
        <f t="shared" si="4"/>
        <v>0</v>
      </c>
      <c r="G51" s="51">
        <f>E51</f>
        <v>0</v>
      </c>
    </row>
    <row r="52" spans="1:9" x14ac:dyDescent="0.25">
      <c r="A52" s="16" t="s">
        <v>67</v>
      </c>
      <c r="B52" s="8">
        <v>38</v>
      </c>
      <c r="C52" s="16" t="s">
        <v>77</v>
      </c>
      <c r="D52" s="21">
        <f>'MF Counts'!Y114</f>
        <v>0</v>
      </c>
      <c r="E52" s="50">
        <f t="shared" si="4"/>
        <v>0</v>
      </c>
      <c r="G52" s="51">
        <f>E52</f>
        <v>0</v>
      </c>
    </row>
    <row r="53" spans="1:9" ht="15.75" thickBot="1" x14ac:dyDescent="0.3">
      <c r="A53" s="35" t="s">
        <v>142</v>
      </c>
      <c r="B53" s="1"/>
      <c r="C53" s="1"/>
      <c r="D53" s="37">
        <f>SUM(D46:D52)</f>
        <v>233</v>
      </c>
      <c r="E53" s="52">
        <f>SUM(E46:E52)</f>
        <v>1</v>
      </c>
      <c r="F53" s="53">
        <f>SUM(F46:F52)</f>
        <v>5.1502145922746781E-2</v>
      </c>
      <c r="G53" s="53">
        <f>SUM(G46:G52)</f>
        <v>0.94849785407725329</v>
      </c>
      <c r="I53" t="s">
        <v>145</v>
      </c>
    </row>
    <row r="54" spans="1:9" ht="15.75" thickTop="1" x14ac:dyDescent="0.25">
      <c r="A54" s="16"/>
      <c r="B54" s="7"/>
      <c r="C54" s="7"/>
    </row>
    <row r="55" spans="1:9" x14ac:dyDescent="0.25">
      <c r="A55" s="16"/>
      <c r="B55" s="7"/>
      <c r="C55" s="7"/>
    </row>
    <row r="56" spans="1:9" x14ac:dyDescent="0.25">
      <c r="A56" s="23" t="s">
        <v>143</v>
      </c>
      <c r="B56" s="8" t="s">
        <v>42</v>
      </c>
      <c r="C56" s="8" t="s">
        <v>43</v>
      </c>
      <c r="D56" s="22" t="s">
        <v>2</v>
      </c>
      <c r="F56" t="s">
        <v>78</v>
      </c>
      <c r="G56" t="s">
        <v>79</v>
      </c>
    </row>
    <row r="57" spans="1:9" x14ac:dyDescent="0.25">
      <c r="A57" s="16" t="s">
        <v>60</v>
      </c>
      <c r="B57" s="8">
        <v>8</v>
      </c>
      <c r="C57" s="16" t="s">
        <v>77</v>
      </c>
      <c r="D57" s="21">
        <f>'MF Counts'!Y34</f>
        <v>119</v>
      </c>
      <c r="E57" s="50">
        <f>D57/$D$64</f>
        <v>2.7175154144781912E-2</v>
      </c>
      <c r="G57" s="51">
        <f>E57</f>
        <v>2.7175154144781912E-2</v>
      </c>
    </row>
    <row r="58" spans="1:9" x14ac:dyDescent="0.25">
      <c r="A58" s="16" t="s">
        <v>61</v>
      </c>
      <c r="B58" s="28">
        <v>10</v>
      </c>
      <c r="C58" s="16" t="s">
        <v>76</v>
      </c>
      <c r="D58" s="21">
        <f>'MF Counts'!Y51</f>
        <v>48</v>
      </c>
      <c r="E58" s="50">
        <f t="shared" ref="E58:E63" si="5">D58/$D$64</f>
        <v>1.0961406713861612E-2</v>
      </c>
      <c r="F58" s="51">
        <f>E58</f>
        <v>1.0961406713861612E-2</v>
      </c>
    </row>
    <row r="59" spans="1:9" x14ac:dyDescent="0.25">
      <c r="A59" s="16" t="s">
        <v>62</v>
      </c>
      <c r="B59" s="8" t="s">
        <v>53</v>
      </c>
      <c r="C59" s="16" t="s">
        <v>76</v>
      </c>
      <c r="D59" s="21">
        <f>'MF Counts'!Y68</f>
        <v>199</v>
      </c>
      <c r="E59" s="50">
        <f t="shared" si="5"/>
        <v>4.544416533455127E-2</v>
      </c>
      <c r="F59" s="51">
        <f>E59</f>
        <v>4.544416533455127E-2</v>
      </c>
    </row>
    <row r="60" spans="1:9" x14ac:dyDescent="0.25">
      <c r="A60" s="16" t="s">
        <v>63</v>
      </c>
      <c r="B60" s="28">
        <v>29</v>
      </c>
      <c r="C60" s="16" t="s">
        <v>77</v>
      </c>
      <c r="D60" s="21">
        <f>'MF Counts'!Y85</f>
        <v>120</v>
      </c>
      <c r="E60" s="50">
        <f t="shared" si="5"/>
        <v>2.7403516784654032E-2</v>
      </c>
      <c r="G60" s="51">
        <f>E60</f>
        <v>2.7403516784654032E-2</v>
      </c>
    </row>
    <row r="61" spans="1:9" ht="38.25" x14ac:dyDescent="0.25">
      <c r="A61" s="16" t="s">
        <v>64</v>
      </c>
      <c r="B61" s="32" t="s">
        <v>65</v>
      </c>
      <c r="C61" s="16" t="s">
        <v>77</v>
      </c>
      <c r="D61" s="21">
        <f>'MF Counts'!Y102</f>
        <v>3893</v>
      </c>
      <c r="E61" s="50">
        <f t="shared" si="5"/>
        <v>0.88901575702215119</v>
      </c>
      <c r="G61" s="51">
        <f>E61</f>
        <v>0.88901575702215119</v>
      </c>
    </row>
    <row r="62" spans="1:9" x14ac:dyDescent="0.25">
      <c r="A62" s="16" t="s">
        <v>67</v>
      </c>
      <c r="B62" s="8">
        <v>38</v>
      </c>
      <c r="C62" s="16" t="s">
        <v>77</v>
      </c>
      <c r="D62" s="21">
        <f>'MF Counts'!Y119</f>
        <v>0</v>
      </c>
      <c r="E62" s="50">
        <f t="shared" si="5"/>
        <v>0</v>
      </c>
      <c r="G62" s="51">
        <f>E62</f>
        <v>0</v>
      </c>
    </row>
    <row r="63" spans="1:9" x14ac:dyDescent="0.25">
      <c r="A63" s="16" t="s">
        <v>66</v>
      </c>
      <c r="B63" s="8">
        <v>55</v>
      </c>
      <c r="C63" s="16" t="s">
        <v>77</v>
      </c>
      <c r="D63" s="21">
        <v>0</v>
      </c>
      <c r="E63" s="50">
        <f t="shared" si="5"/>
        <v>0</v>
      </c>
      <c r="G63" s="51">
        <f>E63</f>
        <v>0</v>
      </c>
    </row>
    <row r="64" spans="1:9" ht="15.75" thickBot="1" x14ac:dyDescent="0.3">
      <c r="A64" s="35" t="s">
        <v>144</v>
      </c>
      <c r="B64" s="1"/>
      <c r="C64" s="1"/>
      <c r="D64" s="37">
        <f>SUM(D57:D63)</f>
        <v>4379</v>
      </c>
      <c r="E64" s="52">
        <f>SUM(E57:E63)</f>
        <v>1</v>
      </c>
      <c r="F64" s="53">
        <f>SUM(F57:F63)</f>
        <v>5.6405572048412886E-2</v>
      </c>
      <c r="G64" s="53">
        <f>SUM(G57:G63)</f>
        <v>0.9435944279515871</v>
      </c>
      <c r="I64" t="s">
        <v>146</v>
      </c>
    </row>
    <row r="65" spans="1:9" ht="15.75" thickTop="1" x14ac:dyDescent="0.25"/>
    <row r="67" spans="1:9" x14ac:dyDescent="0.25">
      <c r="A67" s="23" t="s">
        <v>149</v>
      </c>
      <c r="B67" s="8" t="s">
        <v>42</v>
      </c>
      <c r="C67" s="8" t="s">
        <v>43</v>
      </c>
      <c r="D67" s="22" t="s">
        <v>2</v>
      </c>
      <c r="F67" t="s">
        <v>78</v>
      </c>
      <c r="G67" t="s">
        <v>79</v>
      </c>
    </row>
    <row r="68" spans="1:9" x14ac:dyDescent="0.25">
      <c r="A68" s="16" t="s">
        <v>60</v>
      </c>
      <c r="B68" s="8">
        <v>8</v>
      </c>
      <c r="C68" s="16" t="s">
        <v>77</v>
      </c>
      <c r="D68" s="21">
        <f>'Comm Counts'!Y26</f>
        <v>391</v>
      </c>
      <c r="E68" s="50">
        <f>D68/$D$75</f>
        <v>1.1044885737691025E-2</v>
      </c>
      <c r="G68" s="51">
        <f>E68</f>
        <v>1.1044885737691025E-2</v>
      </c>
    </row>
    <row r="69" spans="1:9" x14ac:dyDescent="0.25">
      <c r="A69" s="16" t="s">
        <v>61</v>
      </c>
      <c r="B69" s="28">
        <v>10</v>
      </c>
      <c r="C69" s="16" t="s">
        <v>76</v>
      </c>
      <c r="D69" s="21">
        <f>'Comm Counts'!Y44</f>
        <v>539</v>
      </c>
      <c r="E69" s="50">
        <f t="shared" ref="E69:E74" si="6">D69/$D$75</f>
        <v>1.5225558600039548E-2</v>
      </c>
      <c r="F69" s="51">
        <f>E69</f>
        <v>1.5225558600039548E-2</v>
      </c>
    </row>
    <row r="70" spans="1:9" x14ac:dyDescent="0.25">
      <c r="A70" s="16" t="s">
        <v>62</v>
      </c>
      <c r="B70" s="8" t="s">
        <v>53</v>
      </c>
      <c r="C70" s="16" t="s">
        <v>76</v>
      </c>
      <c r="D70" s="21">
        <f>'Comm Counts'!Y62</f>
        <v>5806</v>
      </c>
      <c r="E70" s="50">
        <f t="shared" si="6"/>
        <v>0.16400666647834808</v>
      </c>
      <c r="F70" s="51">
        <f>E70</f>
        <v>0.16400666647834808</v>
      </c>
    </row>
    <row r="71" spans="1:9" x14ac:dyDescent="0.25">
      <c r="A71" s="16" t="s">
        <v>63</v>
      </c>
      <c r="B71" s="28">
        <v>29</v>
      </c>
      <c r="C71" s="16" t="s">
        <v>77</v>
      </c>
      <c r="D71" s="21">
        <f>'Comm Counts'!Y80</f>
        <v>1868</v>
      </c>
      <c r="E71" s="50">
        <f t="shared" si="6"/>
        <v>5.2766870992344846E-2</v>
      </c>
      <c r="G71" s="51">
        <f>E71</f>
        <v>5.2766870992344846E-2</v>
      </c>
    </row>
    <row r="72" spans="1:9" ht="38.25" x14ac:dyDescent="0.25">
      <c r="A72" s="16" t="s">
        <v>64</v>
      </c>
      <c r="B72" s="32" t="s">
        <v>65</v>
      </c>
      <c r="C72" s="16" t="s">
        <v>77</v>
      </c>
      <c r="D72" s="21">
        <f>'Comm Counts'!Y98</f>
        <v>26797</v>
      </c>
      <c r="E72" s="50">
        <f t="shared" si="6"/>
        <v>0.75695601819157654</v>
      </c>
      <c r="G72" s="51">
        <f>E72</f>
        <v>0.75695601819157654</v>
      </c>
    </row>
    <row r="73" spans="1:9" x14ac:dyDescent="0.25">
      <c r="A73" s="16" t="s">
        <v>67</v>
      </c>
      <c r="B73" s="8">
        <v>38</v>
      </c>
      <c r="C73" s="16" t="s">
        <v>77</v>
      </c>
      <c r="D73" s="21">
        <f>'Comm Counts'!Y116</f>
        <v>0</v>
      </c>
      <c r="E73" s="50">
        <f t="shared" si="6"/>
        <v>0</v>
      </c>
      <c r="G73" s="51">
        <f>E73</f>
        <v>0</v>
      </c>
    </row>
    <row r="74" spans="1:9" x14ac:dyDescent="0.25">
      <c r="A74" s="16" t="s">
        <v>66</v>
      </c>
      <c r="B74" s="8">
        <v>55</v>
      </c>
      <c r="C74" s="16" t="s">
        <v>77</v>
      </c>
      <c r="D74" s="21">
        <v>0</v>
      </c>
      <c r="E74" s="50">
        <f t="shared" si="6"/>
        <v>0</v>
      </c>
      <c r="G74" s="51">
        <f>E74</f>
        <v>0</v>
      </c>
    </row>
    <row r="75" spans="1:9" ht="15.75" thickBot="1" x14ac:dyDescent="0.3">
      <c r="A75" s="35" t="s">
        <v>150</v>
      </c>
      <c r="B75" s="1"/>
      <c r="C75" s="1"/>
      <c r="D75" s="37">
        <f>SUM(D68:D74)</f>
        <v>35401</v>
      </c>
      <c r="E75" s="52">
        <f>SUM(E68:E74)</f>
        <v>1</v>
      </c>
      <c r="F75" s="53">
        <f>SUM(F68:F74)</f>
        <v>0.17923222507838762</v>
      </c>
      <c r="G75" s="53">
        <f>SUM(G68:G74)</f>
        <v>0.82076777492161246</v>
      </c>
      <c r="I75" t="s">
        <v>157</v>
      </c>
    </row>
    <row r="76" spans="1:9" ht="15.75" thickTop="1" x14ac:dyDescent="0.25"/>
    <row r="78" spans="1:9" x14ac:dyDescent="0.25">
      <c r="A78" s="23" t="s">
        <v>151</v>
      </c>
      <c r="B78" s="8" t="s">
        <v>42</v>
      </c>
      <c r="C78" s="8" t="s">
        <v>43</v>
      </c>
      <c r="D78" s="22" t="s">
        <v>2</v>
      </c>
      <c r="F78" t="s">
        <v>78</v>
      </c>
      <c r="G78" t="s">
        <v>79</v>
      </c>
    </row>
    <row r="79" spans="1:9" x14ac:dyDescent="0.25">
      <c r="A79" s="16" t="s">
        <v>60</v>
      </c>
      <c r="B79" s="28">
        <v>8</v>
      </c>
      <c r="C79" s="16" t="s">
        <v>77</v>
      </c>
      <c r="D79" s="21">
        <f>'Comm Counts'!Y30</f>
        <v>0</v>
      </c>
      <c r="E79" s="50">
        <f>D79/$D$86</f>
        <v>0</v>
      </c>
      <c r="G79" s="51">
        <f>E79</f>
        <v>0</v>
      </c>
    </row>
    <row r="80" spans="1:9" x14ac:dyDescent="0.25">
      <c r="A80" s="16" t="s">
        <v>61</v>
      </c>
      <c r="B80" s="28">
        <v>10</v>
      </c>
      <c r="C80" s="16" t="s">
        <v>76</v>
      </c>
      <c r="D80" s="21">
        <f>'Comm Counts'!Y48</f>
        <v>1</v>
      </c>
      <c r="E80" s="50">
        <f t="shared" ref="E80:E85" si="7">D80/$D$86</f>
        <v>1.3280212483399733E-3</v>
      </c>
      <c r="F80" s="51">
        <f>E80</f>
        <v>1.3280212483399733E-3</v>
      </c>
    </row>
    <row r="81" spans="1:9" x14ac:dyDescent="0.25">
      <c r="A81" s="16" t="s">
        <v>62</v>
      </c>
      <c r="B81" s="8" t="s">
        <v>53</v>
      </c>
      <c r="C81" s="16" t="s">
        <v>76</v>
      </c>
      <c r="D81" s="21">
        <f>'Comm Counts'!Y66</f>
        <v>184</v>
      </c>
      <c r="E81" s="50">
        <f t="shared" si="7"/>
        <v>0.24435590969455512</v>
      </c>
      <c r="F81" s="51">
        <f>E81</f>
        <v>0.24435590969455512</v>
      </c>
    </row>
    <row r="82" spans="1:9" x14ac:dyDescent="0.25">
      <c r="A82" s="16" t="s">
        <v>63</v>
      </c>
      <c r="B82" s="8">
        <v>29</v>
      </c>
      <c r="C82" s="16" t="s">
        <v>77</v>
      </c>
      <c r="D82" s="21">
        <f>'Comm Counts'!Y84</f>
        <v>42</v>
      </c>
      <c r="E82" s="50">
        <f t="shared" si="7"/>
        <v>5.5776892430278883E-2</v>
      </c>
      <c r="G82" s="51">
        <f>E82</f>
        <v>5.5776892430278883E-2</v>
      </c>
    </row>
    <row r="83" spans="1:9" ht="38.25" x14ac:dyDescent="0.25">
      <c r="A83" s="16" t="s">
        <v>64</v>
      </c>
      <c r="B83" s="32" t="s">
        <v>65</v>
      </c>
      <c r="C83" s="16" t="s">
        <v>77</v>
      </c>
      <c r="D83" s="21">
        <f>'Comm Counts'!Y102</f>
        <v>526</v>
      </c>
      <c r="E83" s="50">
        <f t="shared" si="7"/>
        <v>0.69853917662682607</v>
      </c>
      <c r="G83" s="51">
        <f>E83</f>
        <v>0.69853917662682607</v>
      </c>
    </row>
    <row r="84" spans="1:9" x14ac:dyDescent="0.25">
      <c r="A84" s="16" t="s">
        <v>66</v>
      </c>
      <c r="B84" s="8">
        <v>55</v>
      </c>
      <c r="C84" s="16" t="s">
        <v>77</v>
      </c>
      <c r="D84" s="21">
        <v>0</v>
      </c>
      <c r="E84" s="50">
        <f t="shared" si="7"/>
        <v>0</v>
      </c>
      <c r="G84" s="51">
        <f>E84</f>
        <v>0</v>
      </c>
    </row>
    <row r="85" spans="1:9" x14ac:dyDescent="0.25">
      <c r="A85" s="16" t="s">
        <v>67</v>
      </c>
      <c r="B85" s="8">
        <v>38</v>
      </c>
      <c r="C85" s="16" t="s">
        <v>77</v>
      </c>
      <c r="D85" s="21">
        <f>'Comm Counts'!Y120</f>
        <v>0</v>
      </c>
      <c r="E85" s="50">
        <f t="shared" si="7"/>
        <v>0</v>
      </c>
      <c r="G85" s="51">
        <f>E85</f>
        <v>0</v>
      </c>
    </row>
    <row r="86" spans="1:9" ht="15.75" thickBot="1" x14ac:dyDescent="0.3">
      <c r="A86" s="35" t="s">
        <v>153</v>
      </c>
      <c r="B86" s="1"/>
      <c r="C86" s="1"/>
      <c r="D86" s="37">
        <f>SUM(D79:D85)</f>
        <v>753</v>
      </c>
      <c r="E86" s="52">
        <f>SUM(E79:E85)</f>
        <v>1</v>
      </c>
      <c r="F86" s="53">
        <f>SUM(F79:F85)</f>
        <v>0.24568393094289509</v>
      </c>
      <c r="G86" s="53">
        <f>SUM(G79:G85)</f>
        <v>0.75431606905710491</v>
      </c>
      <c r="I86" t="s">
        <v>156</v>
      </c>
    </row>
    <row r="87" spans="1:9" ht="15.75" thickTop="1" x14ac:dyDescent="0.25">
      <c r="A87" s="16"/>
      <c r="B87" s="7"/>
      <c r="C87" s="7"/>
    </row>
    <row r="88" spans="1:9" x14ac:dyDescent="0.25">
      <c r="A88" s="16"/>
      <c r="B88" s="7"/>
      <c r="C88" s="7"/>
    </row>
    <row r="89" spans="1:9" x14ac:dyDescent="0.25">
      <c r="A89" s="23" t="s">
        <v>152</v>
      </c>
      <c r="B89" s="8" t="s">
        <v>42</v>
      </c>
      <c r="C89" s="8" t="s">
        <v>43</v>
      </c>
      <c r="D89" s="22" t="s">
        <v>2</v>
      </c>
      <c r="F89" t="s">
        <v>78</v>
      </c>
      <c r="G89" t="s">
        <v>79</v>
      </c>
    </row>
    <row r="90" spans="1:9" x14ac:dyDescent="0.25">
      <c r="A90" s="16" t="s">
        <v>60</v>
      </c>
      <c r="B90" s="8">
        <v>8</v>
      </c>
      <c r="C90" s="16" t="s">
        <v>77</v>
      </c>
      <c r="D90" s="21">
        <f>'Comm Counts'!Y36</f>
        <v>146</v>
      </c>
      <c r="E90" s="50">
        <f>D90/$D$97</f>
        <v>7.5184098048303206E-3</v>
      </c>
      <c r="G90" s="51">
        <f>E90</f>
        <v>7.5184098048303206E-3</v>
      </c>
    </row>
    <row r="91" spans="1:9" x14ac:dyDescent="0.25">
      <c r="A91" s="16" t="s">
        <v>61</v>
      </c>
      <c r="B91" s="28">
        <v>10</v>
      </c>
      <c r="C91" s="16" t="s">
        <v>76</v>
      </c>
      <c r="D91" s="21">
        <f>'Comm Counts'!Y54</f>
        <v>179</v>
      </c>
      <c r="E91" s="50">
        <f t="shared" ref="E91:E96" si="8">D91/$D$97</f>
        <v>9.2177764045522428E-3</v>
      </c>
      <c r="F91" s="51">
        <f>E91</f>
        <v>9.2177764045522428E-3</v>
      </c>
    </row>
    <row r="92" spans="1:9" x14ac:dyDescent="0.25">
      <c r="A92" s="16" t="s">
        <v>62</v>
      </c>
      <c r="B92" s="8" t="s">
        <v>53</v>
      </c>
      <c r="C92" s="16" t="s">
        <v>76</v>
      </c>
      <c r="D92" s="21">
        <f>'Comm Counts'!Y72</f>
        <v>2818</v>
      </c>
      <c r="E92" s="50">
        <f t="shared" si="8"/>
        <v>0.14511560842473867</v>
      </c>
      <c r="F92" s="51">
        <f>E92</f>
        <v>0.14511560842473867</v>
      </c>
    </row>
    <row r="93" spans="1:9" x14ac:dyDescent="0.25">
      <c r="A93" s="16" t="s">
        <v>63</v>
      </c>
      <c r="B93" s="28">
        <v>29</v>
      </c>
      <c r="C93" s="16" t="s">
        <v>77</v>
      </c>
      <c r="D93" s="21">
        <f>'Comm Counts'!Y90</f>
        <v>1294</v>
      </c>
      <c r="E93" s="50">
        <f t="shared" si="8"/>
        <v>6.6635769092126262E-2</v>
      </c>
      <c r="G93" s="51">
        <f>E93</f>
        <v>6.6635769092126262E-2</v>
      </c>
    </row>
    <row r="94" spans="1:9" ht="38.25" x14ac:dyDescent="0.25">
      <c r="A94" s="16" t="s">
        <v>64</v>
      </c>
      <c r="B94" s="32" t="s">
        <v>65</v>
      </c>
      <c r="C94" s="16" t="s">
        <v>77</v>
      </c>
      <c r="D94" s="21">
        <f>'Comm Counts'!Y108</f>
        <v>14690</v>
      </c>
      <c r="E94" s="50">
        <f t="shared" si="8"/>
        <v>0.75647561666409191</v>
      </c>
      <c r="G94" s="51">
        <f>E94</f>
        <v>0.75647561666409191</v>
      </c>
    </row>
    <row r="95" spans="1:9" x14ac:dyDescent="0.25">
      <c r="A95" s="16" t="s">
        <v>67</v>
      </c>
      <c r="B95" s="8">
        <v>38</v>
      </c>
      <c r="C95" s="16" t="s">
        <v>77</v>
      </c>
      <c r="D95" s="21">
        <f>'Comm Counts'!Y126</f>
        <v>17</v>
      </c>
      <c r="E95" s="50">
        <f t="shared" si="8"/>
        <v>8.7543127864462644E-4</v>
      </c>
      <c r="G95" s="51">
        <f>E95</f>
        <v>8.7543127864462644E-4</v>
      </c>
    </row>
    <row r="96" spans="1:9" x14ac:dyDescent="0.25">
      <c r="A96" s="16" t="s">
        <v>158</v>
      </c>
      <c r="B96" s="8">
        <v>55</v>
      </c>
      <c r="C96" s="16" t="s">
        <v>77</v>
      </c>
      <c r="D96" s="21">
        <v>275</v>
      </c>
      <c r="E96" s="50">
        <f t="shared" si="8"/>
        <v>1.4161388331016015E-2</v>
      </c>
      <c r="G96" s="51">
        <f>E96</f>
        <v>1.4161388331016015E-2</v>
      </c>
    </row>
    <row r="97" spans="1:9" ht="15.75" thickBot="1" x14ac:dyDescent="0.3">
      <c r="A97" s="35" t="s">
        <v>154</v>
      </c>
      <c r="B97" s="1"/>
      <c r="C97" s="1"/>
      <c r="D97" s="37">
        <f>SUM(D90:D96)</f>
        <v>19419</v>
      </c>
      <c r="E97" s="52">
        <f>SUM(E90:E96)</f>
        <v>1</v>
      </c>
      <c r="F97" s="53">
        <f>SUM(F90:F96)</f>
        <v>0.1543333848292909</v>
      </c>
      <c r="G97" s="53">
        <f>SUM(G90:G96)</f>
        <v>0.84566661517070907</v>
      </c>
      <c r="I97" t="s">
        <v>155</v>
      </c>
    </row>
    <row r="98" spans="1:9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4C543-B0FF-4E6D-8312-AC37989D9235}">
  <dimension ref="A1:Y224"/>
  <sheetViews>
    <sheetView topLeftCell="C196" zoomScale="70" zoomScaleNormal="70" workbookViewId="0">
      <selection activeCell="K219" sqref="K219"/>
    </sheetView>
  </sheetViews>
  <sheetFormatPr defaultRowHeight="15" x14ac:dyDescent="0.25"/>
  <cols>
    <col min="1" max="1" width="9.5703125" customWidth="1"/>
    <col min="2" max="2" width="17.5703125" style="87" bestFit="1" customWidth="1"/>
    <col min="3" max="3" width="14" style="87" bestFit="1" customWidth="1"/>
    <col min="4" max="4" width="16.140625" style="87" customWidth="1"/>
    <col min="5" max="5" width="8.5703125" style="87" customWidth="1"/>
    <col min="6" max="6" width="12.140625" style="87" customWidth="1"/>
    <col min="7" max="7" width="9.28515625" style="87" bestFit="1" customWidth="1"/>
    <col min="8" max="8" width="15.28515625" style="87" customWidth="1"/>
    <col min="9" max="9" width="13.7109375" style="87" customWidth="1"/>
    <col min="10" max="10" width="11.7109375" style="87" customWidth="1"/>
    <col min="12" max="12" width="14.28515625" bestFit="1" customWidth="1"/>
    <col min="25" max="25" width="9.5703125" style="122" bestFit="1" customWidth="1"/>
  </cols>
  <sheetData>
    <row r="1" spans="1:25" ht="23.25" customHeight="1" x14ac:dyDescent="0.35">
      <c r="A1" s="54" t="s">
        <v>147</v>
      </c>
    </row>
    <row r="2" spans="1:25" s="57" customFormat="1" ht="15.75" thickBot="1" x14ac:dyDescent="0.3">
      <c r="A2" s="57" t="s">
        <v>84</v>
      </c>
      <c r="B2" s="58" t="s">
        <v>85</v>
      </c>
      <c r="C2" s="59" t="s">
        <v>86</v>
      </c>
      <c r="D2" s="59" t="s">
        <v>87</v>
      </c>
      <c r="E2" s="59" t="s">
        <v>88</v>
      </c>
      <c r="F2" s="59" t="s">
        <v>89</v>
      </c>
      <c r="G2" s="59" t="s">
        <v>90</v>
      </c>
      <c r="H2" s="59" t="s">
        <v>91</v>
      </c>
      <c r="I2" s="59" t="s">
        <v>124</v>
      </c>
      <c r="J2" s="59" t="s">
        <v>92</v>
      </c>
      <c r="Y2" s="123"/>
    </row>
    <row r="3" spans="1:25" x14ac:dyDescent="0.25">
      <c r="A3">
        <v>1</v>
      </c>
      <c r="B3" s="103" t="s">
        <v>93</v>
      </c>
      <c r="C3" s="62"/>
      <c r="D3" s="62"/>
      <c r="E3" s="62"/>
      <c r="F3" s="62"/>
      <c r="G3" s="62"/>
      <c r="H3" s="62"/>
      <c r="I3" s="62"/>
      <c r="J3" s="104"/>
      <c r="L3" s="64" t="s">
        <v>92</v>
      </c>
      <c r="M3" s="70" t="s">
        <v>94</v>
      </c>
      <c r="N3" s="70" t="s">
        <v>116</v>
      </c>
      <c r="O3" s="70" t="s">
        <v>96</v>
      </c>
      <c r="P3" s="80" t="s">
        <v>97</v>
      </c>
      <c r="Q3" s="80" t="s">
        <v>98</v>
      </c>
      <c r="R3" s="80" t="s">
        <v>99</v>
      </c>
      <c r="S3" s="80" t="s">
        <v>100</v>
      </c>
      <c r="T3" s="80" t="s">
        <v>117</v>
      </c>
      <c r="U3" s="80" t="s">
        <v>118</v>
      </c>
      <c r="V3" s="80" t="s">
        <v>103</v>
      </c>
      <c r="W3" s="80" t="s">
        <v>104</v>
      </c>
      <c r="X3" s="80" t="s">
        <v>119</v>
      </c>
      <c r="Y3" s="80" t="s">
        <v>2</v>
      </c>
    </row>
    <row r="4" spans="1:25" x14ac:dyDescent="0.25">
      <c r="A4">
        <v>1</v>
      </c>
      <c r="B4" s="105" t="s">
        <v>125</v>
      </c>
      <c r="C4" s="68">
        <v>5</v>
      </c>
      <c r="D4" s="68">
        <v>11</v>
      </c>
      <c r="E4" s="68">
        <v>60</v>
      </c>
      <c r="F4" s="68">
        <v>23</v>
      </c>
      <c r="G4" s="68">
        <v>304</v>
      </c>
      <c r="H4" s="68"/>
      <c r="I4" s="68"/>
      <c r="J4" s="69">
        <f>SUM(C4:I4)</f>
        <v>403</v>
      </c>
      <c r="L4" s="105" t="s">
        <v>125</v>
      </c>
      <c r="M4" s="70">
        <f>J4</f>
        <v>403</v>
      </c>
      <c r="N4" s="70">
        <f t="shared" ref="N4:N18" si="0">J22</f>
        <v>407</v>
      </c>
      <c r="O4" s="70">
        <f t="shared" ref="O4:O18" si="1">J40</f>
        <v>413</v>
      </c>
      <c r="P4" s="70">
        <f t="shared" ref="P4:P18" si="2">J58</f>
        <v>410</v>
      </c>
      <c r="Q4" s="70">
        <f t="shared" ref="Q4:Q18" si="3">J76</f>
        <v>411</v>
      </c>
      <c r="R4" s="70">
        <f t="shared" ref="R4:R18" si="4">J94</f>
        <v>410</v>
      </c>
      <c r="S4" s="70">
        <f t="shared" ref="S4:S18" si="5">J112</f>
        <v>406</v>
      </c>
      <c r="T4" s="70">
        <f t="shared" ref="T4:T18" si="6">J130</f>
        <v>404</v>
      </c>
      <c r="U4" s="70">
        <f t="shared" ref="U4:U18" si="7">J148</f>
        <v>398</v>
      </c>
      <c r="V4" s="70">
        <f t="shared" ref="V4:V18" si="8">J166</f>
        <v>398</v>
      </c>
      <c r="W4" s="70">
        <f t="shared" ref="W4:W18" si="9">J184</f>
        <v>406</v>
      </c>
      <c r="X4" s="70">
        <f t="shared" ref="X4:X18" si="10">J202</f>
        <v>406</v>
      </c>
      <c r="Y4" s="70">
        <f>SUM(M4:X4)</f>
        <v>4872</v>
      </c>
    </row>
    <row r="5" spans="1:25" x14ac:dyDescent="0.25">
      <c r="A5">
        <v>1</v>
      </c>
      <c r="B5" s="105" t="s">
        <v>126</v>
      </c>
      <c r="C5" s="68"/>
      <c r="D5" s="68">
        <v>1</v>
      </c>
      <c r="E5" s="68">
        <v>6</v>
      </c>
      <c r="F5" s="68"/>
      <c r="G5" s="68">
        <v>39</v>
      </c>
      <c r="H5" s="68"/>
      <c r="I5" s="68"/>
      <c r="J5" s="69">
        <f>SUM(C5:I5)</f>
        <v>46</v>
      </c>
      <c r="L5" s="105" t="s">
        <v>126</v>
      </c>
      <c r="M5" s="70">
        <f t="shared" ref="M5:M18" si="11">J5</f>
        <v>46</v>
      </c>
      <c r="N5" s="70">
        <f t="shared" si="0"/>
        <v>46</v>
      </c>
      <c r="O5" s="70">
        <f t="shared" si="1"/>
        <v>45</v>
      </c>
      <c r="P5" s="70">
        <f t="shared" si="2"/>
        <v>46</v>
      </c>
      <c r="Q5" s="70">
        <f t="shared" si="3"/>
        <v>46</v>
      </c>
      <c r="R5" s="70">
        <f t="shared" si="4"/>
        <v>46</v>
      </c>
      <c r="S5" s="70">
        <f t="shared" si="5"/>
        <v>46</v>
      </c>
      <c r="T5" s="70">
        <f t="shared" si="6"/>
        <v>46</v>
      </c>
      <c r="U5" s="70">
        <f t="shared" si="7"/>
        <v>46</v>
      </c>
      <c r="V5" s="70">
        <f t="shared" si="8"/>
        <v>46</v>
      </c>
      <c r="W5" s="70">
        <f t="shared" si="9"/>
        <v>46</v>
      </c>
      <c r="X5" s="70">
        <f t="shared" si="10"/>
        <v>46</v>
      </c>
      <c r="Y5" s="70">
        <f t="shared" ref="Y5:Y19" si="12">SUM(M5:X5)</f>
        <v>551</v>
      </c>
    </row>
    <row r="6" spans="1:25" x14ac:dyDescent="0.25">
      <c r="A6">
        <v>1</v>
      </c>
      <c r="B6" s="105" t="s">
        <v>127</v>
      </c>
      <c r="C6" s="68">
        <v>20</v>
      </c>
      <c r="D6" s="68">
        <v>31</v>
      </c>
      <c r="E6" s="68">
        <v>365</v>
      </c>
      <c r="F6" s="68">
        <v>115</v>
      </c>
      <c r="G6" s="68">
        <v>1647</v>
      </c>
      <c r="H6" s="68"/>
      <c r="I6" s="68"/>
      <c r="J6" s="69">
        <f>SUM(C6:I6)</f>
        <v>2178</v>
      </c>
      <c r="L6" s="105" t="s">
        <v>127</v>
      </c>
      <c r="M6" s="70">
        <f t="shared" si="11"/>
        <v>2178</v>
      </c>
      <c r="N6" s="70">
        <f t="shared" si="0"/>
        <v>2179</v>
      </c>
      <c r="O6" s="70">
        <f t="shared" si="1"/>
        <v>2180</v>
      </c>
      <c r="P6" s="70">
        <f t="shared" si="2"/>
        <v>2191</v>
      </c>
      <c r="Q6" s="70">
        <f t="shared" si="3"/>
        <v>2192</v>
      </c>
      <c r="R6" s="70">
        <f t="shared" si="4"/>
        <v>2212</v>
      </c>
      <c r="S6" s="70">
        <f t="shared" si="5"/>
        <v>2217</v>
      </c>
      <c r="T6" s="70">
        <f t="shared" si="6"/>
        <v>2225</v>
      </c>
      <c r="U6" s="70">
        <f t="shared" si="7"/>
        <v>2214</v>
      </c>
      <c r="V6" s="70">
        <f t="shared" si="8"/>
        <v>2205</v>
      </c>
      <c r="W6" s="70">
        <f t="shared" si="9"/>
        <v>2221</v>
      </c>
      <c r="X6" s="70">
        <f t="shared" si="10"/>
        <v>2218</v>
      </c>
      <c r="Y6" s="70">
        <f t="shared" si="12"/>
        <v>26432</v>
      </c>
    </row>
    <row r="7" spans="1:25" x14ac:dyDescent="0.25">
      <c r="A7">
        <v>1</v>
      </c>
      <c r="B7" s="105" t="s">
        <v>128</v>
      </c>
      <c r="C7" s="68">
        <v>6</v>
      </c>
      <c r="D7" s="68"/>
      <c r="E7" s="68">
        <v>39</v>
      </c>
      <c r="F7" s="68">
        <v>15</v>
      </c>
      <c r="G7" s="68">
        <v>233</v>
      </c>
      <c r="H7" s="68"/>
      <c r="I7" s="68"/>
      <c r="J7" s="69">
        <f>SUM(C7:I7)</f>
        <v>293</v>
      </c>
      <c r="L7" s="105" t="s">
        <v>128</v>
      </c>
      <c r="M7" s="70">
        <f t="shared" si="11"/>
        <v>293</v>
      </c>
      <c r="N7" s="70">
        <f t="shared" si="0"/>
        <v>286</v>
      </c>
      <c r="O7" s="70">
        <f t="shared" si="1"/>
        <v>289</v>
      </c>
      <c r="P7" s="70">
        <f t="shared" si="2"/>
        <v>298</v>
      </c>
      <c r="Q7" s="70">
        <f t="shared" si="3"/>
        <v>295</v>
      </c>
      <c r="R7" s="70">
        <f t="shared" si="4"/>
        <v>302</v>
      </c>
      <c r="S7" s="70">
        <f t="shared" si="5"/>
        <v>307</v>
      </c>
      <c r="T7" s="70">
        <f t="shared" si="6"/>
        <v>303</v>
      </c>
      <c r="U7" s="70">
        <f t="shared" si="7"/>
        <v>298</v>
      </c>
      <c r="V7" s="70">
        <f t="shared" si="8"/>
        <v>298</v>
      </c>
      <c r="W7" s="70">
        <f t="shared" si="9"/>
        <v>290</v>
      </c>
      <c r="X7" s="70">
        <f t="shared" si="10"/>
        <v>287</v>
      </c>
      <c r="Y7" s="70">
        <f t="shared" si="12"/>
        <v>3546</v>
      </c>
    </row>
    <row r="8" spans="1:25" ht="15.75" thickBot="1" x14ac:dyDescent="0.3">
      <c r="A8">
        <v>1</v>
      </c>
      <c r="B8" s="105" t="s">
        <v>2</v>
      </c>
      <c r="C8" s="72">
        <f>SUM(C4:C7)</f>
        <v>31</v>
      </c>
      <c r="D8" s="72">
        <f t="shared" ref="D8:J8" si="13">SUM(D4:D7)</f>
        <v>43</v>
      </c>
      <c r="E8" s="72">
        <f t="shared" si="13"/>
        <v>470</v>
      </c>
      <c r="F8" s="72">
        <f t="shared" si="13"/>
        <v>153</v>
      </c>
      <c r="G8" s="72">
        <f t="shared" si="13"/>
        <v>2223</v>
      </c>
      <c r="H8" s="72">
        <f t="shared" si="13"/>
        <v>0</v>
      </c>
      <c r="I8" s="72">
        <f t="shared" si="13"/>
        <v>0</v>
      </c>
      <c r="J8" s="69">
        <f t="shared" si="13"/>
        <v>2920</v>
      </c>
      <c r="L8" s="105" t="s">
        <v>2</v>
      </c>
      <c r="M8" s="73">
        <f>J8</f>
        <v>2920</v>
      </c>
      <c r="N8" s="73">
        <f t="shared" si="0"/>
        <v>2918</v>
      </c>
      <c r="O8" s="73">
        <f t="shared" si="1"/>
        <v>2927</v>
      </c>
      <c r="P8" s="73">
        <f t="shared" si="2"/>
        <v>2945</v>
      </c>
      <c r="Q8" s="73">
        <f t="shared" si="3"/>
        <v>2944</v>
      </c>
      <c r="R8" s="73">
        <f t="shared" si="4"/>
        <v>2970</v>
      </c>
      <c r="S8" s="73">
        <f t="shared" si="5"/>
        <v>2976</v>
      </c>
      <c r="T8" s="73">
        <f t="shared" si="6"/>
        <v>2978</v>
      </c>
      <c r="U8" s="73">
        <f t="shared" si="7"/>
        <v>2956</v>
      </c>
      <c r="V8" s="73">
        <f t="shared" si="8"/>
        <v>2947</v>
      </c>
      <c r="W8" s="73">
        <f t="shared" si="9"/>
        <v>2963</v>
      </c>
      <c r="X8" s="73">
        <f t="shared" si="10"/>
        <v>2957</v>
      </c>
      <c r="Y8" s="73">
        <f t="shared" si="12"/>
        <v>35401</v>
      </c>
    </row>
    <row r="9" spans="1:25" x14ac:dyDescent="0.25">
      <c r="A9">
        <v>1</v>
      </c>
      <c r="B9" s="106" t="s">
        <v>129</v>
      </c>
      <c r="C9" s="91"/>
      <c r="D9" s="91"/>
      <c r="E9" s="91"/>
      <c r="F9" s="91"/>
      <c r="G9" s="91"/>
      <c r="H9" s="91"/>
      <c r="I9" s="91"/>
      <c r="J9" s="75"/>
      <c r="L9" s="106" t="s">
        <v>129</v>
      </c>
      <c r="M9" s="70">
        <f t="shared" si="11"/>
        <v>0</v>
      </c>
      <c r="N9" s="70">
        <f t="shared" si="0"/>
        <v>0</v>
      </c>
      <c r="O9" s="70">
        <f t="shared" si="1"/>
        <v>0</v>
      </c>
      <c r="P9" s="70">
        <f t="shared" si="2"/>
        <v>0</v>
      </c>
      <c r="Q9" s="70">
        <f t="shared" si="3"/>
        <v>0</v>
      </c>
      <c r="R9" s="70">
        <f t="shared" si="4"/>
        <v>0</v>
      </c>
      <c r="S9" s="70">
        <f t="shared" si="5"/>
        <v>0</v>
      </c>
      <c r="T9" s="70">
        <f t="shared" si="6"/>
        <v>0</v>
      </c>
      <c r="U9" s="70">
        <f t="shared" si="7"/>
        <v>0</v>
      </c>
      <c r="V9" s="70">
        <f t="shared" si="8"/>
        <v>0</v>
      </c>
      <c r="W9" s="70">
        <f t="shared" si="9"/>
        <v>0</v>
      </c>
      <c r="X9" s="70">
        <f t="shared" si="10"/>
        <v>0</v>
      </c>
      <c r="Y9" s="70">
        <f t="shared" si="12"/>
        <v>0</v>
      </c>
    </row>
    <row r="10" spans="1:25" x14ac:dyDescent="0.25">
      <c r="A10">
        <v>1</v>
      </c>
      <c r="B10" s="106" t="s">
        <v>130</v>
      </c>
      <c r="C10" s="68"/>
      <c r="D10" s="68"/>
      <c r="E10" s="68">
        <v>16</v>
      </c>
      <c r="F10" s="68">
        <v>3</v>
      </c>
      <c r="G10" s="68">
        <v>42</v>
      </c>
      <c r="H10" s="68"/>
      <c r="I10" s="68"/>
      <c r="J10" s="75">
        <f>SUM(C10:I10)</f>
        <v>61</v>
      </c>
      <c r="L10" s="106" t="s">
        <v>130</v>
      </c>
      <c r="M10" s="70">
        <f t="shared" si="11"/>
        <v>61</v>
      </c>
      <c r="N10" s="70">
        <f t="shared" si="0"/>
        <v>60</v>
      </c>
      <c r="O10" s="70">
        <f t="shared" si="1"/>
        <v>60</v>
      </c>
      <c r="P10" s="70">
        <f t="shared" si="2"/>
        <v>59</v>
      </c>
      <c r="Q10" s="70">
        <f t="shared" si="3"/>
        <v>58</v>
      </c>
      <c r="R10" s="70">
        <f t="shared" si="4"/>
        <v>59</v>
      </c>
      <c r="S10" s="70">
        <f t="shared" si="5"/>
        <v>57</v>
      </c>
      <c r="T10" s="70">
        <f t="shared" si="6"/>
        <v>56</v>
      </c>
      <c r="U10" s="70">
        <f t="shared" si="7"/>
        <v>56</v>
      </c>
      <c r="V10" s="70">
        <f t="shared" si="8"/>
        <v>57</v>
      </c>
      <c r="W10" s="70">
        <f t="shared" si="9"/>
        <v>59</v>
      </c>
      <c r="X10" s="70">
        <f t="shared" si="10"/>
        <v>60</v>
      </c>
      <c r="Y10" s="70">
        <f t="shared" si="12"/>
        <v>702</v>
      </c>
    </row>
    <row r="11" spans="1:25" x14ac:dyDescent="0.25">
      <c r="A11">
        <v>1</v>
      </c>
      <c r="B11" s="106" t="s">
        <v>131</v>
      </c>
      <c r="C11" s="68"/>
      <c r="D11" s="68"/>
      <c r="E11" s="68"/>
      <c r="F11" s="68">
        <v>1</v>
      </c>
      <c r="G11" s="68">
        <v>1</v>
      </c>
      <c r="H11" s="68"/>
      <c r="I11" s="68"/>
      <c r="J11" s="75">
        <f>SUM(C11:I11)</f>
        <v>2</v>
      </c>
      <c r="L11" s="106" t="s">
        <v>131</v>
      </c>
      <c r="M11" s="70">
        <f t="shared" si="11"/>
        <v>2</v>
      </c>
      <c r="N11" s="70">
        <f t="shared" si="0"/>
        <v>2</v>
      </c>
      <c r="O11" s="70">
        <f t="shared" si="1"/>
        <v>3</v>
      </c>
      <c r="P11" s="70">
        <f t="shared" si="2"/>
        <v>3</v>
      </c>
      <c r="Q11" s="70">
        <f t="shared" si="3"/>
        <v>3</v>
      </c>
      <c r="R11" s="70">
        <f t="shared" si="4"/>
        <v>3</v>
      </c>
      <c r="S11" s="70">
        <f t="shared" si="5"/>
        <v>5</v>
      </c>
      <c r="T11" s="70">
        <f t="shared" si="6"/>
        <v>6</v>
      </c>
      <c r="U11" s="70">
        <f t="shared" si="7"/>
        <v>6</v>
      </c>
      <c r="V11" s="70">
        <f t="shared" si="8"/>
        <v>6</v>
      </c>
      <c r="W11" s="70">
        <f t="shared" si="9"/>
        <v>6</v>
      </c>
      <c r="X11" s="70">
        <f t="shared" si="10"/>
        <v>6</v>
      </c>
      <c r="Y11" s="70">
        <f t="shared" si="12"/>
        <v>51</v>
      </c>
    </row>
    <row r="12" spans="1:25" ht="15.75" thickBot="1" x14ac:dyDescent="0.3">
      <c r="A12">
        <v>1</v>
      </c>
      <c r="B12" s="106" t="s">
        <v>2</v>
      </c>
      <c r="C12" s="81">
        <f>SUM(C10:C11)</f>
        <v>0</v>
      </c>
      <c r="D12" s="81">
        <f t="shared" ref="D12:J12" si="14">SUM(D10:D11)</f>
        <v>0</v>
      </c>
      <c r="E12" s="81">
        <f t="shared" si="14"/>
        <v>16</v>
      </c>
      <c r="F12" s="81">
        <f t="shared" si="14"/>
        <v>4</v>
      </c>
      <c r="G12" s="81">
        <f t="shared" si="14"/>
        <v>43</v>
      </c>
      <c r="H12" s="81">
        <f t="shared" si="14"/>
        <v>0</v>
      </c>
      <c r="I12" s="81">
        <f t="shared" si="14"/>
        <v>0</v>
      </c>
      <c r="J12" s="75">
        <f t="shared" si="14"/>
        <v>63</v>
      </c>
      <c r="L12" s="106" t="s">
        <v>2</v>
      </c>
      <c r="M12" s="73">
        <f t="shared" si="11"/>
        <v>63</v>
      </c>
      <c r="N12" s="73">
        <f t="shared" si="0"/>
        <v>62</v>
      </c>
      <c r="O12" s="73">
        <f t="shared" si="1"/>
        <v>63</v>
      </c>
      <c r="P12" s="73">
        <f t="shared" si="2"/>
        <v>62</v>
      </c>
      <c r="Q12" s="73">
        <f t="shared" si="3"/>
        <v>61</v>
      </c>
      <c r="R12" s="73">
        <f t="shared" si="4"/>
        <v>62</v>
      </c>
      <c r="S12" s="73">
        <f t="shared" si="5"/>
        <v>62</v>
      </c>
      <c r="T12" s="73">
        <f t="shared" si="6"/>
        <v>62</v>
      </c>
      <c r="U12" s="73">
        <f t="shared" si="7"/>
        <v>62</v>
      </c>
      <c r="V12" s="73">
        <f t="shared" si="8"/>
        <v>63</v>
      </c>
      <c r="W12" s="73">
        <f t="shared" si="9"/>
        <v>65</v>
      </c>
      <c r="X12" s="73">
        <f t="shared" si="10"/>
        <v>66</v>
      </c>
      <c r="Y12" s="73">
        <f t="shared" si="12"/>
        <v>753</v>
      </c>
    </row>
    <row r="13" spans="1:25" x14ac:dyDescent="0.25">
      <c r="A13">
        <v>1</v>
      </c>
      <c r="B13" s="107" t="s">
        <v>132</v>
      </c>
      <c r="C13" s="93"/>
      <c r="D13" s="93"/>
      <c r="E13" s="93"/>
      <c r="F13" s="93"/>
      <c r="G13" s="93"/>
      <c r="H13" s="93"/>
      <c r="I13" s="93"/>
      <c r="J13" s="94"/>
      <c r="L13" s="107" t="s">
        <v>132</v>
      </c>
      <c r="M13" s="70">
        <f t="shared" si="11"/>
        <v>0</v>
      </c>
      <c r="N13" s="70">
        <f t="shared" si="0"/>
        <v>0</v>
      </c>
      <c r="O13" s="70">
        <f t="shared" si="1"/>
        <v>0</v>
      </c>
      <c r="P13" s="70">
        <f t="shared" si="2"/>
        <v>0</v>
      </c>
      <c r="Q13" s="70">
        <f t="shared" si="3"/>
        <v>0</v>
      </c>
      <c r="R13" s="70">
        <f t="shared" si="4"/>
        <v>0</v>
      </c>
      <c r="S13" s="70">
        <f t="shared" si="5"/>
        <v>0</v>
      </c>
      <c r="T13" s="70">
        <f t="shared" si="6"/>
        <v>0</v>
      </c>
      <c r="U13" s="70">
        <f t="shared" si="7"/>
        <v>0</v>
      </c>
      <c r="V13" s="70">
        <f t="shared" si="8"/>
        <v>0</v>
      </c>
      <c r="W13" s="70">
        <f t="shared" si="9"/>
        <v>0</v>
      </c>
      <c r="X13" s="70">
        <f t="shared" si="10"/>
        <v>0</v>
      </c>
      <c r="Y13" s="70">
        <f t="shared" si="12"/>
        <v>0</v>
      </c>
    </row>
    <row r="14" spans="1:25" x14ac:dyDescent="0.25">
      <c r="A14">
        <v>1</v>
      </c>
      <c r="B14" s="107" t="s">
        <v>133</v>
      </c>
      <c r="C14" s="68"/>
      <c r="D14" s="68"/>
      <c r="E14" s="68">
        <v>3</v>
      </c>
      <c r="F14" s="68">
        <v>1</v>
      </c>
      <c r="G14" s="108">
        <v>3</v>
      </c>
      <c r="H14" s="68"/>
      <c r="I14" s="68"/>
      <c r="J14" s="94">
        <f>SUM(C14:I14)</f>
        <v>7</v>
      </c>
      <c r="L14" s="107" t="s">
        <v>133</v>
      </c>
      <c r="M14" s="70">
        <f t="shared" si="11"/>
        <v>7</v>
      </c>
      <c r="N14" s="70">
        <f t="shared" si="0"/>
        <v>7</v>
      </c>
      <c r="O14" s="70">
        <f t="shared" si="1"/>
        <v>9</v>
      </c>
      <c r="P14" s="70">
        <f t="shared" si="2"/>
        <v>7</v>
      </c>
      <c r="Q14" s="70">
        <f t="shared" si="3"/>
        <v>7</v>
      </c>
      <c r="R14" s="70">
        <f t="shared" si="4"/>
        <v>7</v>
      </c>
      <c r="S14" s="70">
        <f t="shared" si="5"/>
        <v>7</v>
      </c>
      <c r="T14" s="70">
        <f t="shared" si="6"/>
        <v>7</v>
      </c>
      <c r="U14" s="70">
        <f t="shared" si="7"/>
        <v>7</v>
      </c>
      <c r="V14" s="70">
        <f t="shared" si="8"/>
        <v>7</v>
      </c>
      <c r="W14" s="70">
        <f t="shared" si="9"/>
        <v>7</v>
      </c>
      <c r="X14" s="70">
        <f t="shared" si="10"/>
        <v>7</v>
      </c>
      <c r="Y14" s="70">
        <f t="shared" si="12"/>
        <v>86</v>
      </c>
    </row>
    <row r="15" spans="1:25" x14ac:dyDescent="0.25">
      <c r="A15">
        <v>1</v>
      </c>
      <c r="B15" s="107" t="s">
        <v>134</v>
      </c>
      <c r="C15" s="68">
        <v>3</v>
      </c>
      <c r="D15" s="68">
        <v>12</v>
      </c>
      <c r="E15" s="68">
        <v>157</v>
      </c>
      <c r="F15" s="68">
        <v>87</v>
      </c>
      <c r="G15" s="108">
        <v>739</v>
      </c>
      <c r="H15" s="68">
        <v>3</v>
      </c>
      <c r="I15" s="68">
        <v>24</v>
      </c>
      <c r="J15" s="94">
        <f>SUM(C15:I15)</f>
        <v>1025</v>
      </c>
      <c r="L15" s="107" t="s">
        <v>134</v>
      </c>
      <c r="M15" s="70">
        <f t="shared" si="11"/>
        <v>1025</v>
      </c>
      <c r="N15" s="70">
        <f t="shared" si="0"/>
        <v>1031</v>
      </c>
      <c r="O15" s="70">
        <f t="shared" si="1"/>
        <v>1032</v>
      </c>
      <c r="P15" s="70">
        <f t="shared" si="2"/>
        <v>1026</v>
      </c>
      <c r="Q15" s="70">
        <f t="shared" si="3"/>
        <v>1042</v>
      </c>
      <c r="R15" s="70">
        <f t="shared" si="4"/>
        <v>1044</v>
      </c>
      <c r="S15" s="70">
        <f t="shared" si="5"/>
        <v>1050</v>
      </c>
      <c r="T15" s="70">
        <f t="shared" si="6"/>
        <v>1042</v>
      </c>
      <c r="U15" s="70">
        <f t="shared" si="7"/>
        <v>1040</v>
      </c>
      <c r="V15" s="70">
        <f t="shared" si="8"/>
        <v>1024</v>
      </c>
      <c r="W15" s="70">
        <f t="shared" si="9"/>
        <v>1027</v>
      </c>
      <c r="X15" s="70">
        <f t="shared" si="10"/>
        <v>1025</v>
      </c>
      <c r="Y15" s="70">
        <f t="shared" si="12"/>
        <v>12408</v>
      </c>
    </row>
    <row r="16" spans="1:25" x14ac:dyDescent="0.25">
      <c r="A16">
        <v>1</v>
      </c>
      <c r="B16" s="107" t="s">
        <v>148</v>
      </c>
      <c r="C16" s="68">
        <v>4</v>
      </c>
      <c r="D16" s="68">
        <v>1</v>
      </c>
      <c r="E16" s="68">
        <v>35</v>
      </c>
      <c r="F16" s="68">
        <v>4</v>
      </c>
      <c r="G16" s="108">
        <v>231</v>
      </c>
      <c r="H16" s="68"/>
      <c r="I16" s="68">
        <v>2</v>
      </c>
      <c r="J16" s="94">
        <f>SUM(C16:I16)</f>
        <v>277</v>
      </c>
      <c r="L16" s="107" t="s">
        <v>148</v>
      </c>
      <c r="M16" s="70">
        <f t="shared" si="11"/>
        <v>277</v>
      </c>
      <c r="N16" s="70">
        <f t="shared" si="0"/>
        <v>268</v>
      </c>
      <c r="O16" s="70">
        <f t="shared" si="1"/>
        <v>264</v>
      </c>
      <c r="P16" s="70">
        <f t="shared" si="2"/>
        <v>276</v>
      </c>
      <c r="Q16" s="70">
        <f t="shared" si="3"/>
        <v>282</v>
      </c>
      <c r="R16" s="70">
        <f t="shared" si="4"/>
        <v>281</v>
      </c>
      <c r="S16" s="70">
        <f t="shared" si="5"/>
        <v>299</v>
      </c>
      <c r="T16" s="70">
        <f t="shared" si="6"/>
        <v>299</v>
      </c>
      <c r="U16" s="70">
        <f t="shared" si="7"/>
        <v>297</v>
      </c>
      <c r="V16" s="70">
        <f t="shared" si="8"/>
        <v>141</v>
      </c>
      <c r="W16" s="70">
        <f t="shared" si="9"/>
        <v>142</v>
      </c>
      <c r="X16" s="70">
        <f t="shared" si="10"/>
        <v>143</v>
      </c>
      <c r="Y16" s="70">
        <f t="shared" si="12"/>
        <v>2969</v>
      </c>
    </row>
    <row r="17" spans="1:25" x14ac:dyDescent="0.25">
      <c r="A17">
        <v>1</v>
      </c>
      <c r="B17" s="107" t="s">
        <v>135</v>
      </c>
      <c r="C17" s="68">
        <v>5</v>
      </c>
      <c r="D17" s="68">
        <v>3</v>
      </c>
      <c r="E17" s="68">
        <v>41</v>
      </c>
      <c r="F17" s="68">
        <v>12</v>
      </c>
      <c r="G17" s="108">
        <v>306</v>
      </c>
      <c r="H17" s="68"/>
      <c r="I17" s="68"/>
      <c r="J17" s="94">
        <f>SUM(C17:I17)</f>
        <v>367</v>
      </c>
      <c r="L17" s="107" t="s">
        <v>135</v>
      </c>
      <c r="M17" s="70">
        <f t="shared" si="11"/>
        <v>367</v>
      </c>
      <c r="N17" s="70">
        <f t="shared" si="0"/>
        <v>350</v>
      </c>
      <c r="O17" s="70">
        <f t="shared" si="1"/>
        <v>343</v>
      </c>
      <c r="P17" s="70">
        <f t="shared" si="2"/>
        <v>341</v>
      </c>
      <c r="Q17" s="70">
        <f t="shared" si="3"/>
        <v>328</v>
      </c>
      <c r="R17" s="70">
        <f t="shared" si="4"/>
        <v>322</v>
      </c>
      <c r="S17" s="70">
        <f t="shared" si="5"/>
        <v>321</v>
      </c>
      <c r="T17" s="70">
        <f t="shared" si="6"/>
        <v>317</v>
      </c>
      <c r="U17" s="70">
        <f t="shared" si="7"/>
        <v>313</v>
      </c>
      <c r="V17" s="70">
        <f t="shared" si="8"/>
        <v>311</v>
      </c>
      <c r="W17" s="70">
        <f t="shared" si="9"/>
        <v>322</v>
      </c>
      <c r="X17" s="70">
        <f t="shared" si="10"/>
        <v>321</v>
      </c>
      <c r="Y17" s="70">
        <f t="shared" si="12"/>
        <v>3956</v>
      </c>
    </row>
    <row r="18" spans="1:25" ht="15.75" thickBot="1" x14ac:dyDescent="0.3">
      <c r="A18">
        <v>1</v>
      </c>
      <c r="B18" s="107" t="s">
        <v>2</v>
      </c>
      <c r="C18" s="95">
        <f>SUM(C15:C17)</f>
        <v>12</v>
      </c>
      <c r="D18" s="95">
        <f>SUM(D15:D17)</f>
        <v>16</v>
      </c>
      <c r="E18" s="95">
        <f t="shared" ref="E18:J18" si="15">SUM(E14:E17)</f>
        <v>236</v>
      </c>
      <c r="F18" s="95">
        <f t="shared" si="15"/>
        <v>104</v>
      </c>
      <c r="G18" s="95">
        <f t="shared" si="15"/>
        <v>1279</v>
      </c>
      <c r="H18" s="95">
        <f t="shared" si="15"/>
        <v>3</v>
      </c>
      <c r="I18" s="95">
        <f t="shared" si="15"/>
        <v>26</v>
      </c>
      <c r="J18" s="94">
        <f t="shared" si="15"/>
        <v>1676</v>
      </c>
      <c r="L18" s="107" t="s">
        <v>2</v>
      </c>
      <c r="M18" s="73">
        <f t="shared" si="11"/>
        <v>1676</v>
      </c>
      <c r="N18" s="73">
        <f t="shared" si="0"/>
        <v>1656</v>
      </c>
      <c r="O18" s="73">
        <f t="shared" si="1"/>
        <v>1648</v>
      </c>
      <c r="P18" s="73">
        <f t="shared" si="2"/>
        <v>1650</v>
      </c>
      <c r="Q18" s="73">
        <f t="shared" si="3"/>
        <v>1659</v>
      </c>
      <c r="R18" s="73">
        <f t="shared" si="4"/>
        <v>1654</v>
      </c>
      <c r="S18" s="73">
        <f t="shared" si="5"/>
        <v>1677</v>
      </c>
      <c r="T18" s="73">
        <f t="shared" si="6"/>
        <v>1665</v>
      </c>
      <c r="U18" s="73">
        <f t="shared" si="7"/>
        <v>1657</v>
      </c>
      <c r="V18" s="73">
        <f t="shared" si="8"/>
        <v>1483</v>
      </c>
      <c r="W18" s="73">
        <f t="shared" si="9"/>
        <v>1498</v>
      </c>
      <c r="X18" s="73">
        <f t="shared" si="10"/>
        <v>1496</v>
      </c>
      <c r="Y18" s="73">
        <f t="shared" si="12"/>
        <v>19419</v>
      </c>
    </row>
    <row r="19" spans="1:25" ht="15.75" thickBot="1" x14ac:dyDescent="0.3">
      <c r="A19">
        <v>1</v>
      </c>
      <c r="B19" s="109" t="s">
        <v>92</v>
      </c>
      <c r="C19" s="97">
        <f t="shared" ref="C19:I19" si="16">SUM(C8,C12,C18)</f>
        <v>43</v>
      </c>
      <c r="D19" s="97">
        <f t="shared" si="16"/>
        <v>59</v>
      </c>
      <c r="E19" s="97">
        <f t="shared" si="16"/>
        <v>722</v>
      </c>
      <c r="F19" s="97">
        <f t="shared" si="16"/>
        <v>261</v>
      </c>
      <c r="G19" s="97">
        <f t="shared" si="16"/>
        <v>3545</v>
      </c>
      <c r="H19" s="97">
        <f t="shared" si="16"/>
        <v>3</v>
      </c>
      <c r="I19" s="97">
        <f t="shared" si="16"/>
        <v>26</v>
      </c>
      <c r="J19" s="98">
        <f>SUM(J8,J12,J18)</f>
        <v>4659</v>
      </c>
      <c r="L19" s="109" t="s">
        <v>92</v>
      </c>
      <c r="M19" s="70">
        <f>J19</f>
        <v>4659</v>
      </c>
      <c r="N19" s="70">
        <f>J37</f>
        <v>4636</v>
      </c>
      <c r="O19" s="70">
        <f>J55</f>
        <v>4638</v>
      </c>
      <c r="P19" s="70">
        <f>J73</f>
        <v>4657</v>
      </c>
      <c r="Q19" s="70">
        <f>J91</f>
        <v>4664</v>
      </c>
      <c r="R19" s="70">
        <f>J109</f>
        <v>4686</v>
      </c>
      <c r="S19" s="70">
        <f>J127</f>
        <v>4715</v>
      </c>
      <c r="T19" s="70">
        <f>J145</f>
        <v>4705</v>
      </c>
      <c r="U19" s="70">
        <f>J163</f>
        <v>4675</v>
      </c>
      <c r="V19" s="70">
        <f>J181</f>
        <v>4493</v>
      </c>
      <c r="W19" s="70">
        <f>J199</f>
        <v>4526</v>
      </c>
      <c r="X19" s="70">
        <f>J217</f>
        <v>4519</v>
      </c>
      <c r="Y19" s="70">
        <f t="shared" si="12"/>
        <v>55573</v>
      </c>
    </row>
    <row r="20" spans="1:25" ht="15.75" thickBot="1" x14ac:dyDescent="0.3"/>
    <row r="21" spans="1:25" x14ac:dyDescent="0.25">
      <c r="A21">
        <v>2</v>
      </c>
      <c r="B21" s="103" t="s">
        <v>93</v>
      </c>
      <c r="C21" s="62"/>
      <c r="D21" s="62"/>
      <c r="E21" s="62"/>
      <c r="F21" s="62"/>
      <c r="G21" s="62"/>
      <c r="H21" s="62"/>
      <c r="I21" s="62"/>
      <c r="J21" s="104"/>
      <c r="L21" s="64" t="s">
        <v>60</v>
      </c>
      <c r="M21" s="70" t="s">
        <v>94</v>
      </c>
      <c r="N21" s="70" t="s">
        <v>116</v>
      </c>
      <c r="O21" s="70" t="s">
        <v>96</v>
      </c>
      <c r="P21" s="80" t="s">
        <v>97</v>
      </c>
      <c r="Q21" s="80" t="s">
        <v>98</v>
      </c>
      <c r="R21" s="80" t="s">
        <v>99</v>
      </c>
      <c r="S21" s="80" t="s">
        <v>100</v>
      </c>
      <c r="T21" s="80" t="s">
        <v>117</v>
      </c>
      <c r="U21" s="80" t="s">
        <v>118</v>
      </c>
      <c r="V21" s="80" t="s">
        <v>103</v>
      </c>
      <c r="W21" s="80" t="s">
        <v>104</v>
      </c>
      <c r="X21" s="80" t="s">
        <v>119</v>
      </c>
      <c r="Y21" s="80" t="s">
        <v>2</v>
      </c>
    </row>
    <row r="22" spans="1:25" x14ac:dyDescent="0.25">
      <c r="A22">
        <v>2</v>
      </c>
      <c r="B22" s="105" t="s">
        <v>125</v>
      </c>
      <c r="C22" s="110">
        <v>5</v>
      </c>
      <c r="D22" s="110">
        <v>12</v>
      </c>
      <c r="E22" s="110">
        <v>62</v>
      </c>
      <c r="F22" s="110">
        <v>23</v>
      </c>
      <c r="G22" s="110">
        <v>305</v>
      </c>
      <c r="H22" s="110"/>
      <c r="I22" s="110"/>
      <c r="J22" s="69">
        <f>SUM(C22:I22)</f>
        <v>407</v>
      </c>
      <c r="L22" s="105" t="s">
        <v>125</v>
      </c>
      <c r="M22" s="70">
        <f>C4</f>
        <v>5</v>
      </c>
      <c r="N22" s="70">
        <f>C22</f>
        <v>5</v>
      </c>
      <c r="O22" s="70">
        <f>C40</f>
        <v>5</v>
      </c>
      <c r="P22" s="70">
        <f>C58</f>
        <v>5</v>
      </c>
      <c r="Q22" s="70">
        <f>C76</f>
        <v>5</v>
      </c>
      <c r="R22">
        <f>C94</f>
        <v>5</v>
      </c>
      <c r="S22" s="70">
        <f>C112</f>
        <v>6</v>
      </c>
      <c r="T22">
        <f>C130</f>
        <v>6</v>
      </c>
      <c r="U22" s="70">
        <f>C148</f>
        <v>6</v>
      </c>
      <c r="V22" s="70">
        <f>C166</f>
        <v>6</v>
      </c>
      <c r="W22" s="70">
        <f>C184</f>
        <v>6</v>
      </c>
      <c r="X22" s="70">
        <f>C202</f>
        <v>6</v>
      </c>
      <c r="Y22" s="70">
        <f>SUM(M22:X22)</f>
        <v>66</v>
      </c>
    </row>
    <row r="23" spans="1:25" x14ac:dyDescent="0.25">
      <c r="A23">
        <v>2</v>
      </c>
      <c r="B23" s="105" t="s">
        <v>126</v>
      </c>
      <c r="C23" s="110"/>
      <c r="D23" s="110">
        <v>1</v>
      </c>
      <c r="E23" s="110">
        <v>6</v>
      </c>
      <c r="F23" s="110"/>
      <c r="G23" s="110">
        <v>39</v>
      </c>
      <c r="H23" s="110"/>
      <c r="I23" s="110"/>
      <c r="J23" s="69">
        <f>SUM(C23:I23)</f>
        <v>46</v>
      </c>
      <c r="L23" s="105" t="s">
        <v>126</v>
      </c>
      <c r="M23" s="70">
        <f>C5</f>
        <v>0</v>
      </c>
      <c r="N23" s="70">
        <f t="shared" ref="N23:N37" si="17">C23</f>
        <v>0</v>
      </c>
      <c r="O23" s="70">
        <f>C41</f>
        <v>0</v>
      </c>
      <c r="P23" s="70">
        <f>C59</f>
        <v>0</v>
      </c>
      <c r="Q23" s="70">
        <f>C77</f>
        <v>0</v>
      </c>
      <c r="R23">
        <f>C95</f>
        <v>0</v>
      </c>
      <c r="S23" s="70">
        <f>C113</f>
        <v>0</v>
      </c>
      <c r="T23">
        <f>C131</f>
        <v>0</v>
      </c>
      <c r="U23" s="70">
        <f>C149</f>
        <v>0</v>
      </c>
      <c r="V23" s="70">
        <f>C167</f>
        <v>0</v>
      </c>
      <c r="W23" s="70">
        <f>C185</f>
        <v>0</v>
      </c>
      <c r="X23" s="70">
        <f>C203</f>
        <v>0</v>
      </c>
      <c r="Y23" s="70">
        <f t="shared" ref="Y23:Y37" si="18">SUM(M23:X23)</f>
        <v>0</v>
      </c>
    </row>
    <row r="24" spans="1:25" x14ac:dyDescent="0.25">
      <c r="A24">
        <v>2</v>
      </c>
      <c r="B24" s="105" t="s">
        <v>127</v>
      </c>
      <c r="C24" s="110">
        <v>22</v>
      </c>
      <c r="D24" s="110">
        <v>32</v>
      </c>
      <c r="E24" s="110">
        <v>362</v>
      </c>
      <c r="F24" s="110">
        <v>115</v>
      </c>
      <c r="G24" s="110">
        <v>1648</v>
      </c>
      <c r="H24" s="110"/>
      <c r="I24" s="110"/>
      <c r="J24" s="69">
        <f>SUM(C24:I24)</f>
        <v>2179</v>
      </c>
      <c r="L24" s="105" t="s">
        <v>127</v>
      </c>
      <c r="M24" s="70">
        <f>C6</f>
        <v>20</v>
      </c>
      <c r="N24" s="70">
        <f t="shared" si="17"/>
        <v>22</v>
      </c>
      <c r="O24" s="70">
        <f>C42</f>
        <v>23</v>
      </c>
      <c r="P24" s="70">
        <f>C60</f>
        <v>21</v>
      </c>
      <c r="Q24" s="70">
        <f>C78</f>
        <v>21</v>
      </c>
      <c r="R24">
        <f>C96</f>
        <v>22</v>
      </c>
      <c r="S24" s="70">
        <f>C114</f>
        <v>22</v>
      </c>
      <c r="T24">
        <f>C132</f>
        <v>20</v>
      </c>
      <c r="U24" s="70">
        <f>C150</f>
        <v>20</v>
      </c>
      <c r="V24" s="70">
        <f>C168</f>
        <v>19</v>
      </c>
      <c r="W24" s="70">
        <f>C186</f>
        <v>19</v>
      </c>
      <c r="X24" s="70">
        <f>C204</f>
        <v>19</v>
      </c>
      <c r="Y24" s="70">
        <f t="shared" si="18"/>
        <v>248</v>
      </c>
    </row>
    <row r="25" spans="1:25" x14ac:dyDescent="0.25">
      <c r="A25">
        <v>2</v>
      </c>
      <c r="B25" s="105" t="s">
        <v>128</v>
      </c>
      <c r="C25" s="110">
        <v>5</v>
      </c>
      <c r="D25" s="110"/>
      <c r="E25" s="110">
        <v>36</v>
      </c>
      <c r="F25" s="110">
        <v>15</v>
      </c>
      <c r="G25" s="110">
        <v>230</v>
      </c>
      <c r="H25" s="110"/>
      <c r="I25" s="110"/>
      <c r="J25" s="69">
        <f>SUM(C25:I25)</f>
        <v>286</v>
      </c>
      <c r="L25" s="105" t="s">
        <v>128</v>
      </c>
      <c r="M25" s="70">
        <f>C7</f>
        <v>6</v>
      </c>
      <c r="N25" s="70">
        <f t="shared" si="17"/>
        <v>5</v>
      </c>
      <c r="O25" s="70">
        <f>C43</f>
        <v>7</v>
      </c>
      <c r="P25" s="70">
        <f>C61</f>
        <v>7</v>
      </c>
      <c r="Q25" s="70">
        <f>C79</f>
        <v>7</v>
      </c>
      <c r="R25">
        <f>C97</f>
        <v>7</v>
      </c>
      <c r="S25" s="70">
        <f>C115</f>
        <v>6</v>
      </c>
      <c r="T25">
        <f>C133</f>
        <v>7</v>
      </c>
      <c r="U25" s="70">
        <f>C151</f>
        <v>6</v>
      </c>
      <c r="V25" s="70">
        <f>C169</f>
        <v>6</v>
      </c>
      <c r="W25" s="70">
        <f>C187</f>
        <v>6</v>
      </c>
      <c r="X25" s="70">
        <f>C205</f>
        <v>7</v>
      </c>
      <c r="Y25" s="70">
        <f t="shared" si="18"/>
        <v>77</v>
      </c>
    </row>
    <row r="26" spans="1:25" ht="15.75" thickBot="1" x14ac:dyDescent="0.3">
      <c r="A26">
        <v>2</v>
      </c>
      <c r="B26" s="105" t="s">
        <v>2</v>
      </c>
      <c r="C26" s="72">
        <f>SUM(C22:C25)</f>
        <v>32</v>
      </c>
      <c r="D26" s="72">
        <f t="shared" ref="D26:J26" si="19">SUM(D22:D25)</f>
        <v>45</v>
      </c>
      <c r="E26" s="72">
        <f t="shared" si="19"/>
        <v>466</v>
      </c>
      <c r="F26" s="72">
        <f t="shared" si="19"/>
        <v>153</v>
      </c>
      <c r="G26" s="72">
        <f t="shared" si="19"/>
        <v>2222</v>
      </c>
      <c r="H26" s="72">
        <f t="shared" si="19"/>
        <v>0</v>
      </c>
      <c r="I26" s="72">
        <f t="shared" si="19"/>
        <v>0</v>
      </c>
      <c r="J26" s="69">
        <f t="shared" si="19"/>
        <v>2918</v>
      </c>
      <c r="L26" s="105" t="s">
        <v>2</v>
      </c>
      <c r="M26" s="73">
        <f>C8</f>
        <v>31</v>
      </c>
      <c r="N26" s="73">
        <f t="shared" si="17"/>
        <v>32</v>
      </c>
      <c r="O26" s="73">
        <f>C44</f>
        <v>35</v>
      </c>
      <c r="P26" s="73">
        <f>C62</f>
        <v>33</v>
      </c>
      <c r="Q26" s="73">
        <f>C80</f>
        <v>33</v>
      </c>
      <c r="R26" s="99">
        <f>C98</f>
        <v>34</v>
      </c>
      <c r="S26" s="73">
        <f>C116</f>
        <v>34</v>
      </c>
      <c r="T26" s="99">
        <f>C134</f>
        <v>33</v>
      </c>
      <c r="U26" s="73">
        <f>C152</f>
        <v>32</v>
      </c>
      <c r="V26" s="73">
        <f>C170</f>
        <v>31</v>
      </c>
      <c r="W26" s="73">
        <f>C188</f>
        <v>31</v>
      </c>
      <c r="X26" s="73">
        <f>C206</f>
        <v>32</v>
      </c>
      <c r="Y26" s="73">
        <f t="shared" si="18"/>
        <v>391</v>
      </c>
    </row>
    <row r="27" spans="1:25" x14ac:dyDescent="0.25">
      <c r="A27">
        <v>2</v>
      </c>
      <c r="B27" s="106" t="s">
        <v>129</v>
      </c>
      <c r="C27" s="91"/>
      <c r="D27" s="91"/>
      <c r="E27" s="91"/>
      <c r="F27" s="91"/>
      <c r="G27" s="91"/>
      <c r="H27" s="91"/>
      <c r="I27" s="91"/>
      <c r="J27" s="75"/>
      <c r="L27" s="106" t="s">
        <v>129</v>
      </c>
      <c r="M27" s="70">
        <f>C9</f>
        <v>0</v>
      </c>
      <c r="N27" s="70">
        <f t="shared" si="17"/>
        <v>0</v>
      </c>
      <c r="O27" s="70">
        <f>C45</f>
        <v>0</v>
      </c>
      <c r="P27" s="70">
        <f>C63</f>
        <v>0</v>
      </c>
      <c r="Q27" s="70">
        <f>C81</f>
        <v>0</v>
      </c>
      <c r="R27">
        <f>C99</f>
        <v>0</v>
      </c>
      <c r="S27" s="70">
        <f>C117</f>
        <v>0</v>
      </c>
      <c r="T27">
        <f>C135</f>
        <v>0</v>
      </c>
      <c r="U27" s="70">
        <f>C153</f>
        <v>0</v>
      </c>
      <c r="V27" s="70">
        <f>C171</f>
        <v>0</v>
      </c>
      <c r="W27" s="70">
        <f>C189</f>
        <v>0</v>
      </c>
      <c r="X27" s="70">
        <f>C207</f>
        <v>0</v>
      </c>
      <c r="Y27" s="70">
        <f t="shared" si="18"/>
        <v>0</v>
      </c>
    </row>
    <row r="28" spans="1:25" x14ac:dyDescent="0.25">
      <c r="A28">
        <v>2</v>
      </c>
      <c r="B28" s="106" t="s">
        <v>130</v>
      </c>
      <c r="C28" s="91"/>
      <c r="D28" s="91"/>
      <c r="E28" s="91">
        <v>15</v>
      </c>
      <c r="F28" s="91">
        <v>3</v>
      </c>
      <c r="G28" s="91">
        <v>42</v>
      </c>
      <c r="H28" s="91"/>
      <c r="I28" s="91"/>
      <c r="J28" s="75">
        <f>SUM(C28:I28)</f>
        <v>60</v>
      </c>
      <c r="L28" s="106" t="s">
        <v>130</v>
      </c>
      <c r="M28" s="70">
        <f>C10</f>
        <v>0</v>
      </c>
      <c r="N28" s="70">
        <f t="shared" si="17"/>
        <v>0</v>
      </c>
      <c r="O28" s="70">
        <f>C46</f>
        <v>0</v>
      </c>
      <c r="P28" s="70">
        <f>C64</f>
        <v>0</v>
      </c>
      <c r="Q28" s="70">
        <f>C82</f>
        <v>0</v>
      </c>
      <c r="R28">
        <f>C100</f>
        <v>0</v>
      </c>
      <c r="S28" s="70">
        <f>C118</f>
        <v>0</v>
      </c>
      <c r="T28">
        <f>C136</f>
        <v>0</v>
      </c>
      <c r="U28" s="70">
        <f>C154</f>
        <v>0</v>
      </c>
      <c r="V28" s="70">
        <f>C172</f>
        <v>0</v>
      </c>
      <c r="W28" s="70">
        <f>C190</f>
        <v>0</v>
      </c>
      <c r="X28" s="70">
        <f>C208</f>
        <v>0</v>
      </c>
      <c r="Y28" s="70">
        <f t="shared" si="18"/>
        <v>0</v>
      </c>
    </row>
    <row r="29" spans="1:25" x14ac:dyDescent="0.25">
      <c r="A29">
        <v>2</v>
      </c>
      <c r="B29" s="106" t="s">
        <v>131</v>
      </c>
      <c r="C29" s="91"/>
      <c r="D29" s="91"/>
      <c r="E29" s="91"/>
      <c r="F29" s="91">
        <v>1</v>
      </c>
      <c r="G29" s="91">
        <v>1</v>
      </c>
      <c r="H29" s="91"/>
      <c r="I29" s="91"/>
      <c r="J29" s="75">
        <f>SUM(C29:I29)</f>
        <v>2</v>
      </c>
      <c r="L29" s="106" t="s">
        <v>131</v>
      </c>
      <c r="M29" s="70">
        <f>C11</f>
        <v>0</v>
      </c>
      <c r="N29" s="70">
        <f t="shared" si="17"/>
        <v>0</v>
      </c>
      <c r="O29" s="70">
        <f>C47</f>
        <v>0</v>
      </c>
      <c r="P29" s="70">
        <f>C65</f>
        <v>0</v>
      </c>
      <c r="Q29" s="70">
        <f>C83</f>
        <v>0</v>
      </c>
      <c r="R29">
        <f>C101</f>
        <v>0</v>
      </c>
      <c r="S29" s="70">
        <f>C119</f>
        <v>0</v>
      </c>
      <c r="T29">
        <f>C137</f>
        <v>0</v>
      </c>
      <c r="U29" s="70">
        <f>C155</f>
        <v>0</v>
      </c>
      <c r="V29" s="70">
        <f>C173</f>
        <v>0</v>
      </c>
      <c r="W29" s="70">
        <f>C191</f>
        <v>0</v>
      </c>
      <c r="X29" s="70">
        <f>C209</f>
        <v>0</v>
      </c>
      <c r="Y29" s="70">
        <f t="shared" si="18"/>
        <v>0</v>
      </c>
    </row>
    <row r="30" spans="1:25" ht="15.75" thickBot="1" x14ac:dyDescent="0.3">
      <c r="A30">
        <v>2</v>
      </c>
      <c r="B30" s="106" t="s">
        <v>2</v>
      </c>
      <c r="C30" s="81">
        <f>SUM(C28:C29)</f>
        <v>0</v>
      </c>
      <c r="D30" s="81">
        <f t="shared" ref="D30:J30" si="20">SUM(D28:D29)</f>
        <v>0</v>
      </c>
      <c r="E30" s="81">
        <f t="shared" si="20"/>
        <v>15</v>
      </c>
      <c r="F30" s="81">
        <f t="shared" si="20"/>
        <v>4</v>
      </c>
      <c r="G30" s="81">
        <f t="shared" si="20"/>
        <v>43</v>
      </c>
      <c r="H30" s="81">
        <f t="shared" si="20"/>
        <v>0</v>
      </c>
      <c r="I30" s="81">
        <f t="shared" si="20"/>
        <v>0</v>
      </c>
      <c r="J30" s="75">
        <f t="shared" si="20"/>
        <v>62</v>
      </c>
      <c r="L30" s="106" t="s">
        <v>2</v>
      </c>
      <c r="M30" s="73">
        <f>C12</f>
        <v>0</v>
      </c>
      <c r="N30" s="73">
        <f t="shared" si="17"/>
        <v>0</v>
      </c>
      <c r="O30" s="73">
        <f>C48</f>
        <v>0</v>
      </c>
      <c r="P30" s="73">
        <f>C66</f>
        <v>0</v>
      </c>
      <c r="Q30" s="73">
        <f>C84</f>
        <v>0</v>
      </c>
      <c r="R30" s="99">
        <f>C102</f>
        <v>0</v>
      </c>
      <c r="S30" s="73">
        <f>C120</f>
        <v>0</v>
      </c>
      <c r="T30" s="99">
        <f>C138</f>
        <v>0</v>
      </c>
      <c r="U30" s="73">
        <f>C156</f>
        <v>0</v>
      </c>
      <c r="V30" s="73">
        <f>C174</f>
        <v>0</v>
      </c>
      <c r="W30" s="73">
        <f>C192</f>
        <v>0</v>
      </c>
      <c r="X30" s="73">
        <f>C210</f>
        <v>0</v>
      </c>
      <c r="Y30" s="73">
        <f t="shared" si="18"/>
        <v>0</v>
      </c>
    </row>
    <row r="31" spans="1:25" x14ac:dyDescent="0.25">
      <c r="A31">
        <v>2</v>
      </c>
      <c r="B31" s="107" t="s">
        <v>132</v>
      </c>
      <c r="C31" s="93"/>
      <c r="D31" s="93"/>
      <c r="E31" s="93"/>
      <c r="F31" s="93"/>
      <c r="G31" s="93"/>
      <c r="H31" s="93"/>
      <c r="I31" s="93"/>
      <c r="J31" s="94"/>
      <c r="L31" s="107" t="s">
        <v>132</v>
      </c>
      <c r="M31" s="70">
        <f>C13</f>
        <v>0</v>
      </c>
      <c r="N31" s="70">
        <f t="shared" si="17"/>
        <v>0</v>
      </c>
      <c r="O31" s="70">
        <f>C49</f>
        <v>0</v>
      </c>
      <c r="P31" s="70">
        <f>C67</f>
        <v>0</v>
      </c>
      <c r="Q31" s="70">
        <f>C85</f>
        <v>0</v>
      </c>
      <c r="R31">
        <f>C103</f>
        <v>0</v>
      </c>
      <c r="S31" s="70">
        <f>C121</f>
        <v>0</v>
      </c>
      <c r="T31">
        <f>C139</f>
        <v>0</v>
      </c>
      <c r="U31" s="70">
        <f>C157</f>
        <v>0</v>
      </c>
      <c r="V31" s="70">
        <f>C175</f>
        <v>0</v>
      </c>
      <c r="W31" s="70">
        <f>C193</f>
        <v>0</v>
      </c>
      <c r="X31" s="70">
        <f>C211</f>
        <v>0</v>
      </c>
      <c r="Y31" s="70">
        <f t="shared" si="18"/>
        <v>0</v>
      </c>
    </row>
    <row r="32" spans="1:25" x14ac:dyDescent="0.25">
      <c r="A32">
        <v>2</v>
      </c>
      <c r="B32" s="107" t="s">
        <v>133</v>
      </c>
      <c r="C32" s="93"/>
      <c r="D32" s="93"/>
      <c r="E32" s="93">
        <v>3</v>
      </c>
      <c r="F32" s="93">
        <v>1</v>
      </c>
      <c r="G32" s="93">
        <v>3</v>
      </c>
      <c r="H32" s="93"/>
      <c r="I32" s="93"/>
      <c r="J32" s="94">
        <f>SUM(C32:I32)</f>
        <v>7</v>
      </c>
      <c r="L32" s="107" t="s">
        <v>133</v>
      </c>
      <c r="M32" s="70">
        <f>C14</f>
        <v>0</v>
      </c>
      <c r="N32" s="70">
        <f t="shared" si="17"/>
        <v>0</v>
      </c>
      <c r="O32" s="70">
        <f>C50</f>
        <v>0</v>
      </c>
      <c r="P32" s="70">
        <f>C68</f>
        <v>0</v>
      </c>
      <c r="Q32" s="70">
        <f>C86</f>
        <v>0</v>
      </c>
      <c r="R32">
        <f>C104</f>
        <v>0</v>
      </c>
      <c r="S32" s="70">
        <f>C122</f>
        <v>0</v>
      </c>
      <c r="T32">
        <f>C140</f>
        <v>0</v>
      </c>
      <c r="U32" s="70">
        <f>C158</f>
        <v>0</v>
      </c>
      <c r="V32" s="70">
        <f>C176</f>
        <v>0</v>
      </c>
      <c r="W32" s="70">
        <f>C194</f>
        <v>0</v>
      </c>
      <c r="X32" s="70">
        <f>C212</f>
        <v>0</v>
      </c>
      <c r="Y32" s="70">
        <f t="shared" si="18"/>
        <v>0</v>
      </c>
    </row>
    <row r="33" spans="1:25" x14ac:dyDescent="0.25">
      <c r="A33">
        <v>2</v>
      </c>
      <c r="B33" s="107" t="s">
        <v>134</v>
      </c>
      <c r="C33" s="93">
        <v>3</v>
      </c>
      <c r="D33" s="93">
        <v>12</v>
      </c>
      <c r="E33" s="93">
        <v>157</v>
      </c>
      <c r="F33" s="93">
        <v>87</v>
      </c>
      <c r="G33" s="93">
        <v>747</v>
      </c>
      <c r="H33" s="93">
        <v>2</v>
      </c>
      <c r="I33" s="93">
        <v>23</v>
      </c>
      <c r="J33" s="94">
        <f>SUM(C33:I33)</f>
        <v>1031</v>
      </c>
      <c r="L33" s="107" t="s">
        <v>134</v>
      </c>
      <c r="M33" s="70">
        <f t="shared" ref="M33:M37" si="21">C15</f>
        <v>3</v>
      </c>
      <c r="N33" s="70">
        <f t="shared" si="17"/>
        <v>3</v>
      </c>
      <c r="O33" s="70">
        <f t="shared" ref="O33:O37" si="22">C51</f>
        <v>3</v>
      </c>
      <c r="P33" s="70">
        <f t="shared" ref="P33:P37" si="23">C69</f>
        <v>3</v>
      </c>
      <c r="Q33" s="70">
        <f t="shared" ref="Q33:Q37" si="24">C87</f>
        <v>3</v>
      </c>
      <c r="R33">
        <f t="shared" ref="R33:R37" si="25">C105</f>
        <v>3</v>
      </c>
      <c r="S33" s="70">
        <f t="shared" ref="S33:S37" si="26">C123</f>
        <v>3</v>
      </c>
      <c r="T33">
        <f t="shared" ref="T33:T37" si="27">C141</f>
        <v>3</v>
      </c>
      <c r="U33" s="70">
        <f t="shared" ref="U33:U37" si="28">C159</f>
        <v>3</v>
      </c>
      <c r="V33" s="70">
        <f t="shared" ref="V33:V37" si="29">C177</f>
        <v>3</v>
      </c>
      <c r="W33" s="70">
        <f t="shared" ref="W33:W37" si="30">C195</f>
        <v>3</v>
      </c>
      <c r="X33" s="70">
        <f t="shared" ref="X33:X37" si="31">C213</f>
        <v>3</v>
      </c>
      <c r="Y33" s="70">
        <f t="shared" si="18"/>
        <v>36</v>
      </c>
    </row>
    <row r="34" spans="1:25" x14ac:dyDescent="0.25">
      <c r="A34">
        <v>2</v>
      </c>
      <c r="B34" s="107" t="s">
        <v>148</v>
      </c>
      <c r="C34" s="93">
        <v>4</v>
      </c>
      <c r="D34" s="93"/>
      <c r="E34" s="93">
        <v>40</v>
      </c>
      <c r="F34" s="93">
        <v>5</v>
      </c>
      <c r="G34" s="93">
        <v>218</v>
      </c>
      <c r="H34" s="93"/>
      <c r="I34" s="93">
        <v>1</v>
      </c>
      <c r="J34" s="94">
        <f>SUM(C34:I34)</f>
        <v>268</v>
      </c>
      <c r="L34" s="107" t="s">
        <v>148</v>
      </c>
      <c r="M34" s="70">
        <f t="shared" si="21"/>
        <v>4</v>
      </c>
      <c r="N34" s="70">
        <f t="shared" si="17"/>
        <v>4</v>
      </c>
      <c r="O34" s="70">
        <f t="shared" si="22"/>
        <v>4</v>
      </c>
      <c r="P34" s="70">
        <f t="shared" si="23"/>
        <v>4</v>
      </c>
      <c r="Q34" s="70">
        <f t="shared" si="24"/>
        <v>3</v>
      </c>
      <c r="R34">
        <f t="shared" si="25"/>
        <v>6</v>
      </c>
      <c r="S34" s="70">
        <f t="shared" si="26"/>
        <v>7</v>
      </c>
      <c r="T34">
        <f t="shared" si="27"/>
        <v>6</v>
      </c>
      <c r="U34" s="70">
        <f t="shared" si="28"/>
        <v>7</v>
      </c>
      <c r="V34" s="70">
        <f t="shared" si="29"/>
        <v>4</v>
      </c>
      <c r="W34" s="70">
        <f t="shared" si="30"/>
        <v>3</v>
      </c>
      <c r="X34" s="70">
        <f t="shared" si="31"/>
        <v>3</v>
      </c>
      <c r="Y34" s="70">
        <f t="shared" si="18"/>
        <v>55</v>
      </c>
    </row>
    <row r="35" spans="1:25" x14ac:dyDescent="0.25">
      <c r="A35">
        <v>2</v>
      </c>
      <c r="B35" s="107" t="s">
        <v>135</v>
      </c>
      <c r="C35" s="93">
        <v>5</v>
      </c>
      <c r="D35" s="93">
        <v>3</v>
      </c>
      <c r="E35" s="93">
        <v>39</v>
      </c>
      <c r="F35" s="93">
        <v>12</v>
      </c>
      <c r="G35" s="93">
        <v>291</v>
      </c>
      <c r="H35" s="93"/>
      <c r="I35" s="93"/>
      <c r="J35" s="94">
        <f>SUM(C35:I35)</f>
        <v>350</v>
      </c>
      <c r="L35" s="107" t="s">
        <v>135</v>
      </c>
      <c r="M35" s="70">
        <f t="shared" si="21"/>
        <v>5</v>
      </c>
      <c r="N35" s="70">
        <f t="shared" si="17"/>
        <v>5</v>
      </c>
      <c r="O35" s="70">
        <f t="shared" si="22"/>
        <v>5</v>
      </c>
      <c r="P35" s="70">
        <f t="shared" si="23"/>
        <v>5</v>
      </c>
      <c r="Q35" s="70">
        <f t="shared" si="24"/>
        <v>5</v>
      </c>
      <c r="R35">
        <f t="shared" si="25"/>
        <v>5</v>
      </c>
      <c r="S35" s="70">
        <f t="shared" si="26"/>
        <v>5</v>
      </c>
      <c r="T35">
        <f t="shared" si="27"/>
        <v>4</v>
      </c>
      <c r="U35" s="70">
        <f t="shared" si="28"/>
        <v>4</v>
      </c>
      <c r="V35" s="70">
        <f t="shared" si="29"/>
        <v>4</v>
      </c>
      <c r="W35" s="70">
        <f t="shared" si="30"/>
        <v>4</v>
      </c>
      <c r="X35" s="70">
        <f t="shared" si="31"/>
        <v>4</v>
      </c>
      <c r="Y35" s="70">
        <f t="shared" si="18"/>
        <v>55</v>
      </c>
    </row>
    <row r="36" spans="1:25" ht="15.75" thickBot="1" x14ac:dyDescent="0.3">
      <c r="A36">
        <v>2</v>
      </c>
      <c r="B36" s="107" t="s">
        <v>2</v>
      </c>
      <c r="C36" s="95">
        <f>SUM(C33:C35)</f>
        <v>12</v>
      </c>
      <c r="D36" s="95">
        <f>SUM(D33:D35)</f>
        <v>15</v>
      </c>
      <c r="E36" s="95">
        <f t="shared" ref="E36:J36" si="32">SUM(E32:E35)</f>
        <v>239</v>
      </c>
      <c r="F36" s="95">
        <f t="shared" si="32"/>
        <v>105</v>
      </c>
      <c r="G36" s="95">
        <f t="shared" si="32"/>
        <v>1259</v>
      </c>
      <c r="H36" s="95">
        <f t="shared" si="32"/>
        <v>2</v>
      </c>
      <c r="I36" s="95">
        <f t="shared" si="32"/>
        <v>24</v>
      </c>
      <c r="J36" s="94">
        <f t="shared" si="32"/>
        <v>1656</v>
      </c>
      <c r="L36" s="107" t="s">
        <v>2</v>
      </c>
      <c r="M36" s="73">
        <f t="shared" si="21"/>
        <v>12</v>
      </c>
      <c r="N36" s="73">
        <f t="shared" si="17"/>
        <v>12</v>
      </c>
      <c r="O36" s="73">
        <f t="shared" si="22"/>
        <v>12</v>
      </c>
      <c r="P36" s="73">
        <f t="shared" si="23"/>
        <v>12</v>
      </c>
      <c r="Q36" s="73">
        <f t="shared" si="24"/>
        <v>11</v>
      </c>
      <c r="R36" s="99">
        <f t="shared" si="25"/>
        <v>14</v>
      </c>
      <c r="S36" s="73">
        <f t="shared" si="26"/>
        <v>15</v>
      </c>
      <c r="T36" s="99">
        <f t="shared" si="27"/>
        <v>13</v>
      </c>
      <c r="U36" s="73">
        <f t="shared" si="28"/>
        <v>14</v>
      </c>
      <c r="V36" s="73">
        <f t="shared" si="29"/>
        <v>11</v>
      </c>
      <c r="W36" s="73">
        <f t="shared" si="30"/>
        <v>10</v>
      </c>
      <c r="X36" s="73">
        <f t="shared" si="31"/>
        <v>10</v>
      </c>
      <c r="Y36" s="73">
        <f t="shared" si="18"/>
        <v>146</v>
      </c>
    </row>
    <row r="37" spans="1:25" ht="15.75" thickBot="1" x14ac:dyDescent="0.3">
      <c r="A37">
        <v>2</v>
      </c>
      <c r="B37" s="109" t="s">
        <v>92</v>
      </c>
      <c r="C37" s="97">
        <f t="shared" ref="C37:I37" si="33">SUM(C26,C30,C36)</f>
        <v>44</v>
      </c>
      <c r="D37" s="97">
        <f t="shared" si="33"/>
        <v>60</v>
      </c>
      <c r="E37" s="97">
        <f t="shared" si="33"/>
        <v>720</v>
      </c>
      <c r="F37" s="97">
        <f t="shared" si="33"/>
        <v>262</v>
      </c>
      <c r="G37" s="97">
        <f t="shared" si="33"/>
        <v>3524</v>
      </c>
      <c r="H37" s="97">
        <f t="shared" si="33"/>
        <v>2</v>
      </c>
      <c r="I37" s="97">
        <f t="shared" si="33"/>
        <v>24</v>
      </c>
      <c r="J37" s="98">
        <f>SUM(J26,J30,J36)</f>
        <v>4636</v>
      </c>
      <c r="L37" s="109" t="s">
        <v>92</v>
      </c>
      <c r="M37" s="70">
        <f t="shared" si="21"/>
        <v>43</v>
      </c>
      <c r="N37" s="70">
        <f t="shared" si="17"/>
        <v>44</v>
      </c>
      <c r="O37" s="70">
        <f t="shared" si="22"/>
        <v>47</v>
      </c>
      <c r="P37" s="70">
        <f t="shared" si="23"/>
        <v>45</v>
      </c>
      <c r="Q37" s="70">
        <f t="shared" si="24"/>
        <v>44</v>
      </c>
      <c r="R37">
        <f t="shared" si="25"/>
        <v>48</v>
      </c>
      <c r="S37" s="70">
        <f t="shared" si="26"/>
        <v>49</v>
      </c>
      <c r="T37">
        <f t="shared" si="27"/>
        <v>46</v>
      </c>
      <c r="U37" s="70">
        <f t="shared" si="28"/>
        <v>46</v>
      </c>
      <c r="V37" s="70">
        <f t="shared" si="29"/>
        <v>42</v>
      </c>
      <c r="W37" s="70">
        <f t="shared" si="30"/>
        <v>41</v>
      </c>
      <c r="X37" s="70">
        <f t="shared" si="31"/>
        <v>42</v>
      </c>
      <c r="Y37" s="70">
        <f t="shared" si="18"/>
        <v>537</v>
      </c>
    </row>
    <row r="38" spans="1:25" ht="15.75" thickBot="1" x14ac:dyDescent="0.3">
      <c r="B38"/>
      <c r="C38"/>
      <c r="D38"/>
      <c r="E38"/>
      <c r="F38"/>
      <c r="G38"/>
      <c r="H38"/>
      <c r="I38"/>
      <c r="J38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 x14ac:dyDescent="0.25">
      <c r="A39">
        <v>3</v>
      </c>
      <c r="B39" s="103" t="s">
        <v>93</v>
      </c>
      <c r="C39" s="62"/>
      <c r="D39" s="62"/>
      <c r="E39" s="62"/>
      <c r="F39" s="62"/>
      <c r="G39" s="62"/>
      <c r="H39" s="62"/>
      <c r="I39" s="62"/>
      <c r="J39" s="104"/>
      <c r="L39" s="64" t="s">
        <v>61</v>
      </c>
      <c r="M39" s="70" t="s">
        <v>94</v>
      </c>
      <c r="N39" s="70" t="s">
        <v>116</v>
      </c>
      <c r="O39" s="70" t="s">
        <v>96</v>
      </c>
      <c r="P39" s="80" t="s">
        <v>97</v>
      </c>
      <c r="Q39" s="80" t="s">
        <v>98</v>
      </c>
      <c r="R39" s="80" t="s">
        <v>99</v>
      </c>
      <c r="S39" s="80" t="s">
        <v>100</v>
      </c>
      <c r="T39" s="80" t="s">
        <v>117</v>
      </c>
      <c r="U39" s="80" t="s">
        <v>118</v>
      </c>
      <c r="V39" s="80" t="s">
        <v>103</v>
      </c>
      <c r="W39" s="80" t="s">
        <v>104</v>
      </c>
      <c r="X39" s="80" t="s">
        <v>119</v>
      </c>
      <c r="Y39" s="80" t="s">
        <v>2</v>
      </c>
    </row>
    <row r="40" spans="1:25" x14ac:dyDescent="0.25">
      <c r="A40">
        <v>3</v>
      </c>
      <c r="B40" s="105" t="s">
        <v>125</v>
      </c>
      <c r="C40" s="110">
        <v>5</v>
      </c>
      <c r="D40" s="110">
        <v>13</v>
      </c>
      <c r="E40" s="110">
        <v>63</v>
      </c>
      <c r="F40" s="110">
        <v>23</v>
      </c>
      <c r="G40" s="110">
        <v>309</v>
      </c>
      <c r="H40" s="110"/>
      <c r="I40" s="110"/>
      <c r="J40" s="69">
        <f>SUM(C40:I40)</f>
        <v>413</v>
      </c>
      <c r="L40" s="105" t="s">
        <v>125</v>
      </c>
      <c r="M40" s="70">
        <f>D4</f>
        <v>11</v>
      </c>
      <c r="N40" s="70">
        <f>D22</f>
        <v>12</v>
      </c>
      <c r="O40" s="70">
        <f>D40</f>
        <v>13</v>
      </c>
      <c r="P40" s="70">
        <f>D58</f>
        <v>13</v>
      </c>
      <c r="Q40" s="70">
        <f>D76</f>
        <v>13</v>
      </c>
      <c r="R40" s="70">
        <f>D94</f>
        <v>13</v>
      </c>
      <c r="S40" s="70">
        <f>D112</f>
        <v>13</v>
      </c>
      <c r="T40" s="70">
        <f>D130</f>
        <v>12</v>
      </c>
      <c r="U40" s="70">
        <f>D148</f>
        <v>12</v>
      </c>
      <c r="V40" s="70">
        <f>D166</f>
        <v>12</v>
      </c>
      <c r="W40" s="70">
        <f>D184</f>
        <v>12</v>
      </c>
      <c r="X40" s="70">
        <f>D202</f>
        <v>12</v>
      </c>
      <c r="Y40" s="70">
        <f>SUM(M40:X40)</f>
        <v>148</v>
      </c>
    </row>
    <row r="41" spans="1:25" x14ac:dyDescent="0.25">
      <c r="A41">
        <v>3</v>
      </c>
      <c r="B41" s="105" t="s">
        <v>126</v>
      </c>
      <c r="C41" s="110"/>
      <c r="D41" s="110">
        <v>1</v>
      </c>
      <c r="E41" s="110">
        <v>5</v>
      </c>
      <c r="F41" s="110"/>
      <c r="G41" s="110">
        <v>39</v>
      </c>
      <c r="H41" s="110"/>
      <c r="I41" s="110"/>
      <c r="J41" s="69">
        <f>SUM(C41:I41)</f>
        <v>45</v>
      </c>
      <c r="L41" s="105" t="s">
        <v>126</v>
      </c>
      <c r="M41" s="70">
        <f>D5</f>
        <v>1</v>
      </c>
      <c r="N41" s="70">
        <f>D23</f>
        <v>1</v>
      </c>
      <c r="O41" s="70">
        <f t="shared" ref="O41:O55" si="34">D41</f>
        <v>1</v>
      </c>
      <c r="P41" s="70">
        <f>D59</f>
        <v>1</v>
      </c>
      <c r="Q41" s="70">
        <f>D77</f>
        <v>1</v>
      </c>
      <c r="R41" s="70">
        <f>D95</f>
        <v>1</v>
      </c>
      <c r="S41" s="70">
        <f>D113</f>
        <v>1</v>
      </c>
      <c r="T41" s="70">
        <f>D131</f>
        <v>1</v>
      </c>
      <c r="U41" s="70">
        <f>D149</f>
        <v>1</v>
      </c>
      <c r="V41" s="70">
        <f>D167</f>
        <v>1</v>
      </c>
      <c r="W41" s="70">
        <f>D185</f>
        <v>1</v>
      </c>
      <c r="X41" s="70">
        <f>D203</f>
        <v>1</v>
      </c>
      <c r="Y41" s="70">
        <f t="shared" ref="Y41:Y55" si="35">SUM(M41:X41)</f>
        <v>12</v>
      </c>
    </row>
    <row r="42" spans="1:25" x14ac:dyDescent="0.25">
      <c r="A42">
        <v>3</v>
      </c>
      <c r="B42" s="105" t="s">
        <v>127</v>
      </c>
      <c r="C42" s="110">
        <v>23</v>
      </c>
      <c r="D42" s="110">
        <v>32</v>
      </c>
      <c r="E42" s="110">
        <v>366</v>
      </c>
      <c r="F42" s="110">
        <v>117</v>
      </c>
      <c r="G42" s="110">
        <v>1642</v>
      </c>
      <c r="H42" s="110"/>
      <c r="I42" s="110"/>
      <c r="J42" s="69">
        <f>SUM(C42:I42)</f>
        <v>2180</v>
      </c>
      <c r="L42" s="105" t="s">
        <v>127</v>
      </c>
      <c r="M42" s="70">
        <f>D6</f>
        <v>31</v>
      </c>
      <c r="N42" s="70">
        <f>D24</f>
        <v>32</v>
      </c>
      <c r="O42" s="70">
        <f t="shared" si="34"/>
        <v>32</v>
      </c>
      <c r="P42" s="70">
        <f>D60</f>
        <v>32</v>
      </c>
      <c r="Q42" s="70">
        <f>D78</f>
        <v>33</v>
      </c>
      <c r="R42" s="70">
        <f>D96</f>
        <v>34</v>
      </c>
      <c r="S42" s="70">
        <f>D114</f>
        <v>33</v>
      </c>
      <c r="T42" s="70">
        <f>D132</f>
        <v>31</v>
      </c>
      <c r="U42" s="70">
        <f>D150</f>
        <v>31</v>
      </c>
      <c r="V42" s="70">
        <f>D168</f>
        <v>30</v>
      </c>
      <c r="W42" s="70">
        <f>D186</f>
        <v>28</v>
      </c>
      <c r="X42" s="70">
        <f>D204</f>
        <v>27</v>
      </c>
      <c r="Y42" s="70">
        <f t="shared" si="35"/>
        <v>374</v>
      </c>
    </row>
    <row r="43" spans="1:25" x14ac:dyDescent="0.25">
      <c r="A43">
        <v>3</v>
      </c>
      <c r="B43" s="105" t="s">
        <v>128</v>
      </c>
      <c r="C43" s="110">
        <v>7</v>
      </c>
      <c r="D43" s="110"/>
      <c r="E43" s="110">
        <v>39</v>
      </c>
      <c r="F43" s="110">
        <v>15</v>
      </c>
      <c r="G43" s="110">
        <v>228</v>
      </c>
      <c r="H43" s="110"/>
      <c r="I43" s="110"/>
      <c r="J43" s="69">
        <f>SUM(C43:I43)</f>
        <v>289</v>
      </c>
      <c r="L43" s="105" t="s">
        <v>128</v>
      </c>
      <c r="M43" s="70">
        <f>D7</f>
        <v>0</v>
      </c>
      <c r="N43" s="70">
        <f>D25</f>
        <v>0</v>
      </c>
      <c r="O43" s="70">
        <f t="shared" si="34"/>
        <v>0</v>
      </c>
      <c r="P43" s="70">
        <f>D61</f>
        <v>0</v>
      </c>
      <c r="Q43" s="70">
        <f>D79</f>
        <v>1</v>
      </c>
      <c r="R43" s="70">
        <f>D97</f>
        <v>0</v>
      </c>
      <c r="S43" s="70">
        <f>D115</f>
        <v>1</v>
      </c>
      <c r="T43" s="70">
        <f>D133</f>
        <v>0</v>
      </c>
      <c r="U43" s="70">
        <f>D151</f>
        <v>1</v>
      </c>
      <c r="V43" s="70">
        <f>D169</f>
        <v>2</v>
      </c>
      <c r="W43" s="70">
        <f>D187</f>
        <v>0</v>
      </c>
      <c r="X43" s="70">
        <f>D205</f>
        <v>0</v>
      </c>
      <c r="Y43" s="70">
        <f t="shared" si="35"/>
        <v>5</v>
      </c>
    </row>
    <row r="44" spans="1:25" ht="15.75" thickBot="1" x14ac:dyDescent="0.3">
      <c r="A44">
        <v>3</v>
      </c>
      <c r="B44" s="105" t="s">
        <v>2</v>
      </c>
      <c r="C44" s="72">
        <f>SUM(C40:C43)</f>
        <v>35</v>
      </c>
      <c r="D44" s="72">
        <f t="shared" ref="D44:J44" si="36">SUM(D40:D43)</f>
        <v>46</v>
      </c>
      <c r="E44" s="72">
        <f t="shared" si="36"/>
        <v>473</v>
      </c>
      <c r="F44" s="72">
        <f t="shared" si="36"/>
        <v>155</v>
      </c>
      <c r="G44" s="72">
        <f t="shared" si="36"/>
        <v>2218</v>
      </c>
      <c r="H44" s="72">
        <f t="shared" si="36"/>
        <v>0</v>
      </c>
      <c r="I44" s="72">
        <f t="shared" si="36"/>
        <v>0</v>
      </c>
      <c r="J44" s="69">
        <f t="shared" si="36"/>
        <v>2927</v>
      </c>
      <c r="L44" s="105" t="s">
        <v>2</v>
      </c>
      <c r="M44" s="73">
        <f>D8</f>
        <v>43</v>
      </c>
      <c r="N44" s="73">
        <f>D26</f>
        <v>45</v>
      </c>
      <c r="O44" s="73">
        <f t="shared" si="34"/>
        <v>46</v>
      </c>
      <c r="P44" s="73">
        <f>D62</f>
        <v>46</v>
      </c>
      <c r="Q44" s="73">
        <f>D80</f>
        <v>48</v>
      </c>
      <c r="R44" s="73">
        <f>D98</f>
        <v>48</v>
      </c>
      <c r="S44" s="73">
        <f>D116</f>
        <v>48</v>
      </c>
      <c r="T44" s="73">
        <f>D134</f>
        <v>44</v>
      </c>
      <c r="U44" s="73">
        <f>D152</f>
        <v>45</v>
      </c>
      <c r="V44" s="73">
        <f>D170</f>
        <v>45</v>
      </c>
      <c r="W44" s="73">
        <f>D188</f>
        <v>41</v>
      </c>
      <c r="X44" s="73">
        <f>D206</f>
        <v>40</v>
      </c>
      <c r="Y44" s="73">
        <f t="shared" si="35"/>
        <v>539</v>
      </c>
    </row>
    <row r="45" spans="1:25" x14ac:dyDescent="0.25">
      <c r="A45">
        <v>3</v>
      </c>
      <c r="B45" s="106" t="s">
        <v>129</v>
      </c>
      <c r="C45" s="91"/>
      <c r="D45" s="91"/>
      <c r="E45" s="91"/>
      <c r="F45" s="91"/>
      <c r="G45" s="91"/>
      <c r="H45" s="91"/>
      <c r="I45" s="91"/>
      <c r="J45" s="75"/>
      <c r="L45" s="106" t="s">
        <v>129</v>
      </c>
      <c r="M45" s="70">
        <f>D9</f>
        <v>0</v>
      </c>
      <c r="N45" s="70">
        <f>D27</f>
        <v>0</v>
      </c>
      <c r="O45" s="70">
        <f t="shared" si="34"/>
        <v>0</v>
      </c>
      <c r="P45" s="70">
        <f>D63</f>
        <v>0</v>
      </c>
      <c r="Q45" s="70">
        <f>D81</f>
        <v>0</v>
      </c>
      <c r="R45" s="70">
        <f>D99</f>
        <v>0</v>
      </c>
      <c r="S45" s="70">
        <f>D117</f>
        <v>0</v>
      </c>
      <c r="T45" s="70">
        <f>D135</f>
        <v>0</v>
      </c>
      <c r="U45" s="70">
        <f>D153</f>
        <v>0</v>
      </c>
      <c r="V45" s="70">
        <f>D171</f>
        <v>0</v>
      </c>
      <c r="W45" s="70">
        <f>D189</f>
        <v>0</v>
      </c>
      <c r="X45" s="70">
        <f>D207</f>
        <v>0</v>
      </c>
      <c r="Y45" s="70">
        <f t="shared" si="35"/>
        <v>0</v>
      </c>
    </row>
    <row r="46" spans="1:25" x14ac:dyDescent="0.25">
      <c r="A46">
        <v>3</v>
      </c>
      <c r="B46" s="106" t="s">
        <v>130</v>
      </c>
      <c r="C46" s="91"/>
      <c r="D46" s="91"/>
      <c r="E46" s="91">
        <v>15</v>
      </c>
      <c r="F46" s="91">
        <v>3</v>
      </c>
      <c r="G46" s="91">
        <v>42</v>
      </c>
      <c r="H46" s="91"/>
      <c r="I46" s="91"/>
      <c r="J46" s="75">
        <f>SUM(C46:I46)</f>
        <v>60</v>
      </c>
      <c r="L46" s="106" t="s">
        <v>130</v>
      </c>
      <c r="M46" s="70">
        <f>D10</f>
        <v>0</v>
      </c>
      <c r="N46" s="70">
        <f>D28</f>
        <v>0</v>
      </c>
      <c r="O46" s="70">
        <f t="shared" si="34"/>
        <v>0</v>
      </c>
      <c r="P46" s="70">
        <f>D64</f>
        <v>0</v>
      </c>
      <c r="Q46" s="70">
        <f>D82</f>
        <v>0</v>
      </c>
      <c r="R46" s="70">
        <f>D100</f>
        <v>0</v>
      </c>
      <c r="S46" s="70">
        <f>D118</f>
        <v>0</v>
      </c>
      <c r="T46" s="70">
        <f>D136</f>
        <v>0</v>
      </c>
      <c r="U46" s="70">
        <f>D154</f>
        <v>0</v>
      </c>
      <c r="V46" s="70">
        <f>D172</f>
        <v>0</v>
      </c>
      <c r="W46" s="70">
        <f>D190</f>
        <v>0</v>
      </c>
      <c r="X46" s="70">
        <f>D208</f>
        <v>1</v>
      </c>
      <c r="Y46" s="70">
        <f t="shared" si="35"/>
        <v>1</v>
      </c>
    </row>
    <row r="47" spans="1:25" x14ac:dyDescent="0.25">
      <c r="A47">
        <v>3</v>
      </c>
      <c r="B47" s="106" t="s">
        <v>131</v>
      </c>
      <c r="C47" s="91"/>
      <c r="D47" s="91"/>
      <c r="E47" s="91"/>
      <c r="F47" s="91">
        <v>1</v>
      </c>
      <c r="G47" s="91">
        <v>2</v>
      </c>
      <c r="H47" s="91"/>
      <c r="I47" s="91"/>
      <c r="J47" s="75">
        <f>SUM(C47:I47)</f>
        <v>3</v>
      </c>
      <c r="L47" s="106" t="s">
        <v>131</v>
      </c>
      <c r="M47" s="70">
        <f>D11</f>
        <v>0</v>
      </c>
      <c r="N47" s="70">
        <f>D29</f>
        <v>0</v>
      </c>
      <c r="O47" s="70">
        <f t="shared" si="34"/>
        <v>0</v>
      </c>
      <c r="P47" s="70">
        <f>D65</f>
        <v>0</v>
      </c>
      <c r="Q47" s="70">
        <f>D83</f>
        <v>0</v>
      </c>
      <c r="R47" s="70">
        <f>D101</f>
        <v>0</v>
      </c>
      <c r="S47" s="70">
        <f>D119</f>
        <v>0</v>
      </c>
      <c r="T47" s="70">
        <f>D137</f>
        <v>0</v>
      </c>
      <c r="U47" s="70">
        <f>D155</f>
        <v>0</v>
      </c>
      <c r="V47" s="70">
        <f>D173</f>
        <v>0</v>
      </c>
      <c r="W47" s="70">
        <f>D191</f>
        <v>0</v>
      </c>
      <c r="X47" s="70">
        <f>D209</f>
        <v>0</v>
      </c>
      <c r="Y47" s="70">
        <f t="shared" si="35"/>
        <v>0</v>
      </c>
    </row>
    <row r="48" spans="1:25" ht="15.75" thickBot="1" x14ac:dyDescent="0.3">
      <c r="A48">
        <v>3</v>
      </c>
      <c r="B48" s="106" t="s">
        <v>2</v>
      </c>
      <c r="C48" s="81">
        <f>SUM(C46:C47)</f>
        <v>0</v>
      </c>
      <c r="D48" s="81">
        <f t="shared" ref="D48:J48" si="37">SUM(D46:D47)</f>
        <v>0</v>
      </c>
      <c r="E48" s="81">
        <f t="shared" si="37"/>
        <v>15</v>
      </c>
      <c r="F48" s="81">
        <f t="shared" si="37"/>
        <v>4</v>
      </c>
      <c r="G48" s="81">
        <f t="shared" si="37"/>
        <v>44</v>
      </c>
      <c r="H48" s="81">
        <f t="shared" si="37"/>
        <v>0</v>
      </c>
      <c r="I48" s="81">
        <f t="shared" si="37"/>
        <v>0</v>
      </c>
      <c r="J48" s="75">
        <f t="shared" si="37"/>
        <v>63</v>
      </c>
      <c r="L48" s="106" t="s">
        <v>2</v>
      </c>
      <c r="M48" s="73">
        <f>D12</f>
        <v>0</v>
      </c>
      <c r="N48" s="73">
        <f>D30</f>
        <v>0</v>
      </c>
      <c r="O48" s="73">
        <f t="shared" si="34"/>
        <v>0</v>
      </c>
      <c r="P48" s="73">
        <f>D66</f>
        <v>0</v>
      </c>
      <c r="Q48" s="73">
        <f>D84</f>
        <v>0</v>
      </c>
      <c r="R48" s="73">
        <f>D102</f>
        <v>0</v>
      </c>
      <c r="S48" s="73">
        <f>D120</f>
        <v>0</v>
      </c>
      <c r="T48" s="73">
        <f>D138</f>
        <v>0</v>
      </c>
      <c r="U48" s="73">
        <f>D156</f>
        <v>0</v>
      </c>
      <c r="V48" s="73">
        <f>D174</f>
        <v>0</v>
      </c>
      <c r="W48" s="73">
        <f>D192</f>
        <v>0</v>
      </c>
      <c r="X48" s="73">
        <f>D210</f>
        <v>1</v>
      </c>
      <c r="Y48" s="73">
        <f t="shared" si="35"/>
        <v>1</v>
      </c>
    </row>
    <row r="49" spans="1:25" x14ac:dyDescent="0.25">
      <c r="A49">
        <v>3</v>
      </c>
      <c r="B49" s="107" t="s">
        <v>132</v>
      </c>
      <c r="C49" s="93"/>
      <c r="D49" s="93"/>
      <c r="E49" s="93"/>
      <c r="F49" s="93"/>
      <c r="G49" s="93"/>
      <c r="H49" s="93"/>
      <c r="I49" s="93"/>
      <c r="J49" s="94"/>
      <c r="L49" s="107" t="s">
        <v>132</v>
      </c>
      <c r="M49" s="70">
        <f>D13</f>
        <v>0</v>
      </c>
      <c r="N49" s="70">
        <f>D31</f>
        <v>0</v>
      </c>
      <c r="O49" s="70">
        <f t="shared" si="34"/>
        <v>0</v>
      </c>
      <c r="P49" s="70">
        <f>D67</f>
        <v>0</v>
      </c>
      <c r="Q49" s="70">
        <f>D85</f>
        <v>0</v>
      </c>
      <c r="R49" s="70">
        <f>D103</f>
        <v>0</v>
      </c>
      <c r="S49" s="70">
        <f>D121</f>
        <v>0</v>
      </c>
      <c r="T49" s="70">
        <f>D139</f>
        <v>0</v>
      </c>
      <c r="U49" s="70">
        <f>D157</f>
        <v>0</v>
      </c>
      <c r="V49" s="70">
        <f>D175</f>
        <v>0</v>
      </c>
      <c r="W49" s="70">
        <f>D193</f>
        <v>0</v>
      </c>
      <c r="X49" s="70">
        <f>D211</f>
        <v>0</v>
      </c>
      <c r="Y49" s="70">
        <f t="shared" si="35"/>
        <v>0</v>
      </c>
    </row>
    <row r="50" spans="1:25" x14ac:dyDescent="0.25">
      <c r="A50">
        <v>3</v>
      </c>
      <c r="B50" s="107" t="s">
        <v>133</v>
      </c>
      <c r="C50" s="93"/>
      <c r="D50" s="93"/>
      <c r="E50" s="93">
        <v>3</v>
      </c>
      <c r="F50" s="93">
        <v>1</v>
      </c>
      <c r="G50" s="93">
        <v>5</v>
      </c>
      <c r="H50" s="93"/>
      <c r="I50" s="93"/>
      <c r="J50" s="94">
        <f>SUM(C50:I50)</f>
        <v>9</v>
      </c>
      <c r="L50" s="107" t="s">
        <v>133</v>
      </c>
      <c r="M50" s="70">
        <f>D14</f>
        <v>0</v>
      </c>
      <c r="N50" s="70">
        <f>D32</f>
        <v>0</v>
      </c>
      <c r="O50" s="70">
        <f t="shared" si="34"/>
        <v>0</v>
      </c>
      <c r="P50" s="70">
        <f>D68</f>
        <v>0</v>
      </c>
      <c r="Q50" s="70">
        <f>D86</f>
        <v>0</v>
      </c>
      <c r="R50" s="70">
        <f>D104</f>
        <v>0</v>
      </c>
      <c r="S50" s="70">
        <f>D122</f>
        <v>0</v>
      </c>
      <c r="T50" s="70">
        <f>D140</f>
        <v>0</v>
      </c>
      <c r="U50" s="70">
        <f>D158</f>
        <v>0</v>
      </c>
      <c r="V50" s="70">
        <f>D176</f>
        <v>0</v>
      </c>
      <c r="W50" s="70">
        <f>D194</f>
        <v>0</v>
      </c>
      <c r="X50" s="70">
        <f>D212</f>
        <v>0</v>
      </c>
      <c r="Y50" s="70">
        <f t="shared" si="35"/>
        <v>0</v>
      </c>
    </row>
    <row r="51" spans="1:25" x14ac:dyDescent="0.25">
      <c r="A51">
        <v>3</v>
      </c>
      <c r="B51" s="107" t="s">
        <v>134</v>
      </c>
      <c r="C51" s="93">
        <v>3</v>
      </c>
      <c r="D51" s="93">
        <v>12</v>
      </c>
      <c r="E51" s="93">
        <v>156</v>
      </c>
      <c r="F51" s="93">
        <v>87</v>
      </c>
      <c r="G51" s="93">
        <v>749</v>
      </c>
      <c r="H51" s="93">
        <v>2</v>
      </c>
      <c r="I51" s="93">
        <v>23</v>
      </c>
      <c r="J51" s="94">
        <f>SUM(C51:I51)</f>
        <v>1032</v>
      </c>
      <c r="L51" s="107" t="s">
        <v>134</v>
      </c>
      <c r="M51" s="70">
        <f>D15</f>
        <v>12</v>
      </c>
      <c r="N51" s="70">
        <f>D33</f>
        <v>12</v>
      </c>
      <c r="O51" s="70">
        <f t="shared" si="34"/>
        <v>12</v>
      </c>
      <c r="P51" s="70">
        <f>D69</f>
        <v>12</v>
      </c>
      <c r="Q51" s="70">
        <f>D87</f>
        <v>12</v>
      </c>
      <c r="R51" s="70">
        <f>D105</f>
        <v>12</v>
      </c>
      <c r="S51" s="70">
        <f>D123</f>
        <v>12</v>
      </c>
      <c r="T51" s="70">
        <f>D141</f>
        <v>12</v>
      </c>
      <c r="U51" s="70">
        <f>D159</f>
        <v>12</v>
      </c>
      <c r="V51" s="70">
        <f>D177</f>
        <v>12</v>
      </c>
      <c r="W51" s="70">
        <f>D195</f>
        <v>12</v>
      </c>
      <c r="X51" s="70">
        <f>D213</f>
        <v>12</v>
      </c>
      <c r="Y51" s="70">
        <f t="shared" si="35"/>
        <v>144</v>
      </c>
    </row>
    <row r="52" spans="1:25" x14ac:dyDescent="0.25">
      <c r="A52">
        <v>3</v>
      </c>
      <c r="B52" s="107" t="s">
        <v>148</v>
      </c>
      <c r="C52" s="93">
        <v>4</v>
      </c>
      <c r="D52" s="93">
        <v>1</v>
      </c>
      <c r="E52" s="93">
        <v>33</v>
      </c>
      <c r="F52" s="93">
        <v>8</v>
      </c>
      <c r="G52" s="93">
        <v>217</v>
      </c>
      <c r="H52" s="93"/>
      <c r="I52" s="93">
        <v>1</v>
      </c>
      <c r="J52" s="94">
        <f>SUM(C52:I52)</f>
        <v>264</v>
      </c>
      <c r="L52" s="107" t="s">
        <v>148</v>
      </c>
      <c r="M52" s="70">
        <f t="shared" ref="M52:M55" si="38">D16</f>
        <v>1</v>
      </c>
      <c r="N52" s="70">
        <f t="shared" ref="N52:N55" si="39">D34</f>
        <v>0</v>
      </c>
      <c r="O52" s="70">
        <f t="shared" si="34"/>
        <v>1</v>
      </c>
      <c r="P52" s="70">
        <f t="shared" ref="P52:P55" si="40">D70</f>
        <v>0</v>
      </c>
      <c r="Q52" s="70">
        <f t="shared" ref="Q52:Q55" si="41">D88</f>
        <v>0</v>
      </c>
      <c r="R52" s="70">
        <f t="shared" ref="R52:R55" si="42">D106</f>
        <v>1</v>
      </c>
      <c r="S52" s="70">
        <f t="shared" ref="S52:S55" si="43">D124</f>
        <v>1</v>
      </c>
      <c r="T52" s="70">
        <f t="shared" ref="T52:T55" si="44">D142</f>
        <v>0</v>
      </c>
      <c r="U52" s="70">
        <f t="shared" ref="U52:U55" si="45">D160</f>
        <v>0</v>
      </c>
      <c r="V52" s="70">
        <f t="shared" ref="V52:V55" si="46">D178</f>
        <v>0</v>
      </c>
      <c r="W52" s="70">
        <f t="shared" ref="W52:W55" si="47">D196</f>
        <v>0</v>
      </c>
      <c r="X52" s="70">
        <f t="shared" ref="X52:X55" si="48">D214</f>
        <v>0</v>
      </c>
      <c r="Y52" s="70">
        <f t="shared" si="35"/>
        <v>4</v>
      </c>
    </row>
    <row r="53" spans="1:25" x14ac:dyDescent="0.25">
      <c r="A53">
        <v>3</v>
      </c>
      <c r="B53" s="107" t="s">
        <v>135</v>
      </c>
      <c r="C53" s="93">
        <v>5</v>
      </c>
      <c r="D53" s="93">
        <v>3</v>
      </c>
      <c r="E53" s="93">
        <v>38</v>
      </c>
      <c r="F53" s="93">
        <v>12</v>
      </c>
      <c r="G53" s="93">
        <v>285</v>
      </c>
      <c r="H53" s="93"/>
      <c r="I53" s="93"/>
      <c r="J53" s="94">
        <f>SUM(C53:I53)</f>
        <v>343</v>
      </c>
      <c r="L53" s="107" t="s">
        <v>135</v>
      </c>
      <c r="M53" s="70">
        <f t="shared" si="38"/>
        <v>3</v>
      </c>
      <c r="N53" s="70">
        <f t="shared" si="39"/>
        <v>3</v>
      </c>
      <c r="O53" s="70">
        <f t="shared" si="34"/>
        <v>3</v>
      </c>
      <c r="P53" s="70">
        <f t="shared" si="40"/>
        <v>3</v>
      </c>
      <c r="Q53" s="70">
        <f t="shared" si="41"/>
        <v>3</v>
      </c>
      <c r="R53" s="70">
        <f t="shared" si="42"/>
        <v>3</v>
      </c>
      <c r="S53" s="70">
        <f t="shared" si="43"/>
        <v>3</v>
      </c>
      <c r="T53" s="70">
        <f t="shared" si="44"/>
        <v>2</v>
      </c>
      <c r="U53" s="70">
        <f t="shared" si="45"/>
        <v>2</v>
      </c>
      <c r="V53" s="70">
        <f t="shared" si="46"/>
        <v>2</v>
      </c>
      <c r="W53" s="70">
        <f t="shared" si="47"/>
        <v>2</v>
      </c>
      <c r="X53" s="70">
        <f t="shared" si="48"/>
        <v>2</v>
      </c>
      <c r="Y53" s="70">
        <f t="shared" si="35"/>
        <v>31</v>
      </c>
    </row>
    <row r="54" spans="1:25" ht="15.75" thickBot="1" x14ac:dyDescent="0.3">
      <c r="A54">
        <v>3</v>
      </c>
      <c r="B54" s="107" t="s">
        <v>2</v>
      </c>
      <c r="C54" s="95">
        <f>SUM(C51:C53)</f>
        <v>12</v>
      </c>
      <c r="D54" s="95">
        <f>SUM(D51:D53)</f>
        <v>16</v>
      </c>
      <c r="E54" s="95">
        <f t="shared" ref="E54:J54" si="49">SUM(E50:E53)</f>
        <v>230</v>
      </c>
      <c r="F54" s="95">
        <f t="shared" si="49"/>
        <v>108</v>
      </c>
      <c r="G54" s="95">
        <f t="shared" si="49"/>
        <v>1256</v>
      </c>
      <c r="H54" s="95">
        <f t="shared" si="49"/>
        <v>2</v>
      </c>
      <c r="I54" s="95">
        <f t="shared" si="49"/>
        <v>24</v>
      </c>
      <c r="J54" s="94">
        <f t="shared" si="49"/>
        <v>1648</v>
      </c>
      <c r="L54" s="107" t="s">
        <v>2</v>
      </c>
      <c r="M54" s="73">
        <f t="shared" si="38"/>
        <v>16</v>
      </c>
      <c r="N54" s="73">
        <f t="shared" si="39"/>
        <v>15</v>
      </c>
      <c r="O54" s="73">
        <f t="shared" si="34"/>
        <v>16</v>
      </c>
      <c r="P54" s="73">
        <f t="shared" si="40"/>
        <v>15</v>
      </c>
      <c r="Q54" s="73">
        <f t="shared" si="41"/>
        <v>15</v>
      </c>
      <c r="R54" s="73">
        <f t="shared" si="42"/>
        <v>16</v>
      </c>
      <c r="S54" s="73">
        <f t="shared" si="43"/>
        <v>16</v>
      </c>
      <c r="T54" s="73">
        <f t="shared" si="44"/>
        <v>14</v>
      </c>
      <c r="U54" s="73">
        <f t="shared" si="45"/>
        <v>14</v>
      </c>
      <c r="V54" s="73">
        <f t="shared" si="46"/>
        <v>14</v>
      </c>
      <c r="W54" s="73">
        <f t="shared" si="47"/>
        <v>14</v>
      </c>
      <c r="X54" s="73">
        <f t="shared" si="48"/>
        <v>14</v>
      </c>
      <c r="Y54" s="73">
        <f t="shared" si="35"/>
        <v>179</v>
      </c>
    </row>
    <row r="55" spans="1:25" ht="15.75" thickBot="1" x14ac:dyDescent="0.3">
      <c r="A55">
        <v>3</v>
      </c>
      <c r="B55" s="109" t="s">
        <v>92</v>
      </c>
      <c r="C55" s="97">
        <f t="shared" ref="C55:I55" si="50">SUM(C44,C48,C54)</f>
        <v>47</v>
      </c>
      <c r="D55" s="97">
        <f t="shared" si="50"/>
        <v>62</v>
      </c>
      <c r="E55" s="97">
        <f t="shared" si="50"/>
        <v>718</v>
      </c>
      <c r="F55" s="97">
        <f t="shared" si="50"/>
        <v>267</v>
      </c>
      <c r="G55" s="97">
        <f t="shared" si="50"/>
        <v>3518</v>
      </c>
      <c r="H55" s="97">
        <f t="shared" si="50"/>
        <v>2</v>
      </c>
      <c r="I55" s="97">
        <f t="shared" si="50"/>
        <v>24</v>
      </c>
      <c r="J55" s="98">
        <f>SUM(J44,J48,J54)</f>
        <v>4638</v>
      </c>
      <c r="L55" s="109" t="s">
        <v>92</v>
      </c>
      <c r="M55" s="70">
        <f t="shared" si="38"/>
        <v>59</v>
      </c>
      <c r="N55" s="70">
        <f t="shared" si="39"/>
        <v>60</v>
      </c>
      <c r="O55" s="70">
        <f t="shared" si="34"/>
        <v>62</v>
      </c>
      <c r="P55" s="70">
        <f t="shared" si="40"/>
        <v>61</v>
      </c>
      <c r="Q55" s="70">
        <f t="shared" si="41"/>
        <v>63</v>
      </c>
      <c r="R55" s="70">
        <f t="shared" si="42"/>
        <v>64</v>
      </c>
      <c r="S55" s="70">
        <f t="shared" si="43"/>
        <v>64</v>
      </c>
      <c r="T55" s="70">
        <f t="shared" si="44"/>
        <v>58</v>
      </c>
      <c r="U55" s="70">
        <f t="shared" si="45"/>
        <v>59</v>
      </c>
      <c r="V55" s="70">
        <f t="shared" si="46"/>
        <v>59</v>
      </c>
      <c r="W55" s="70">
        <f t="shared" si="47"/>
        <v>55</v>
      </c>
      <c r="X55" s="70">
        <f t="shared" si="48"/>
        <v>55</v>
      </c>
      <c r="Y55" s="70">
        <f t="shared" si="35"/>
        <v>719</v>
      </c>
    </row>
    <row r="56" spans="1:25" ht="15.75" thickBot="1" x14ac:dyDescent="0.3">
      <c r="B56"/>
      <c r="C56"/>
      <c r="D56"/>
      <c r="E56"/>
      <c r="F56"/>
      <c r="G56"/>
      <c r="H56"/>
      <c r="I56"/>
      <c r="J56"/>
      <c r="M56" s="70"/>
      <c r="Y56" s="70"/>
    </row>
    <row r="57" spans="1:25" x14ac:dyDescent="0.25">
      <c r="A57">
        <v>4</v>
      </c>
      <c r="B57" s="103" t="s">
        <v>93</v>
      </c>
      <c r="C57" s="62"/>
      <c r="D57" s="62"/>
      <c r="E57" s="62"/>
      <c r="F57" s="62"/>
      <c r="G57" s="62"/>
      <c r="H57" s="62"/>
      <c r="I57" s="62"/>
      <c r="J57" s="104"/>
      <c r="L57" s="64" t="s">
        <v>62</v>
      </c>
      <c r="M57" s="70" t="s">
        <v>94</v>
      </c>
      <c r="N57" s="70" t="s">
        <v>116</v>
      </c>
      <c r="O57" s="70" t="s">
        <v>96</v>
      </c>
      <c r="P57" s="80" t="s">
        <v>97</v>
      </c>
      <c r="Q57" s="80" t="s">
        <v>98</v>
      </c>
      <c r="R57" s="80" t="s">
        <v>99</v>
      </c>
      <c r="S57" s="80" t="s">
        <v>100</v>
      </c>
      <c r="T57" s="80" t="s">
        <v>117</v>
      </c>
      <c r="U57" s="80" t="s">
        <v>118</v>
      </c>
      <c r="V57" s="80" t="s">
        <v>103</v>
      </c>
      <c r="W57" s="80" t="s">
        <v>104</v>
      </c>
      <c r="X57" s="80" t="s">
        <v>119</v>
      </c>
      <c r="Y57" s="80" t="s">
        <v>2</v>
      </c>
    </row>
    <row r="58" spans="1:25" x14ac:dyDescent="0.25">
      <c r="A58">
        <v>4</v>
      </c>
      <c r="B58" s="105" t="s">
        <v>125</v>
      </c>
      <c r="C58" s="110">
        <v>5</v>
      </c>
      <c r="D58" s="110">
        <v>13</v>
      </c>
      <c r="E58" s="110">
        <v>63</v>
      </c>
      <c r="F58" s="110">
        <v>22</v>
      </c>
      <c r="G58" s="110">
        <v>307</v>
      </c>
      <c r="H58" s="110"/>
      <c r="I58" s="110"/>
      <c r="J58" s="69">
        <f>SUM(C58:I58)</f>
        <v>410</v>
      </c>
      <c r="L58" s="105" t="s">
        <v>125</v>
      </c>
      <c r="M58" s="70">
        <f>E4</f>
        <v>60</v>
      </c>
      <c r="N58" s="70">
        <f>E22</f>
        <v>62</v>
      </c>
      <c r="O58" s="70">
        <f>E40</f>
        <v>63</v>
      </c>
      <c r="P58" s="70">
        <f>E58</f>
        <v>63</v>
      </c>
      <c r="Q58" s="70">
        <f>E76</f>
        <v>63</v>
      </c>
      <c r="R58" s="70">
        <f>E94</f>
        <v>63</v>
      </c>
      <c r="S58" s="70">
        <f>E112</f>
        <v>62</v>
      </c>
      <c r="T58" s="70">
        <f>E130</f>
        <v>63</v>
      </c>
      <c r="U58" s="70">
        <f>E148</f>
        <v>63</v>
      </c>
      <c r="V58" s="70">
        <f>E166</f>
        <v>62</v>
      </c>
      <c r="W58" s="70">
        <f>E184</f>
        <v>62</v>
      </c>
      <c r="X58" s="70">
        <f>E202</f>
        <v>62</v>
      </c>
      <c r="Y58" s="70">
        <f>SUM(M58:X58)</f>
        <v>748</v>
      </c>
    </row>
    <row r="59" spans="1:25" x14ac:dyDescent="0.25">
      <c r="A59">
        <v>4</v>
      </c>
      <c r="B59" s="105" t="s">
        <v>126</v>
      </c>
      <c r="C59" s="110"/>
      <c r="D59" s="110">
        <v>1</v>
      </c>
      <c r="E59" s="110">
        <v>5</v>
      </c>
      <c r="F59" s="110"/>
      <c r="G59" s="110">
        <v>40</v>
      </c>
      <c r="H59" s="110"/>
      <c r="I59" s="110"/>
      <c r="J59" s="69">
        <f>SUM(C59:I59)</f>
        <v>46</v>
      </c>
      <c r="L59" s="105" t="s">
        <v>126</v>
      </c>
      <c r="M59" s="70">
        <f>E5</f>
        <v>6</v>
      </c>
      <c r="N59" s="70">
        <f>E23</f>
        <v>6</v>
      </c>
      <c r="O59" s="70">
        <f>E41</f>
        <v>5</v>
      </c>
      <c r="P59" s="70">
        <f t="shared" ref="P59:P73" si="51">E59</f>
        <v>5</v>
      </c>
      <c r="Q59" s="70">
        <f>E77</f>
        <v>5</v>
      </c>
      <c r="R59" s="70">
        <f>E95</f>
        <v>5</v>
      </c>
      <c r="S59" s="70">
        <f>E113</f>
        <v>5</v>
      </c>
      <c r="T59" s="70">
        <f>E131</f>
        <v>5</v>
      </c>
      <c r="U59" s="70">
        <f>E149</f>
        <v>5</v>
      </c>
      <c r="V59" s="70">
        <f>E167</f>
        <v>5</v>
      </c>
      <c r="W59" s="70">
        <f>E185</f>
        <v>5</v>
      </c>
      <c r="X59" s="70">
        <f>E203</f>
        <v>5</v>
      </c>
      <c r="Y59" s="70">
        <f t="shared" ref="Y59:Y73" si="52">SUM(M59:X59)</f>
        <v>62</v>
      </c>
    </row>
    <row r="60" spans="1:25" x14ac:dyDescent="0.25">
      <c r="A60">
        <v>4</v>
      </c>
      <c r="B60" s="105" t="s">
        <v>127</v>
      </c>
      <c r="C60" s="110">
        <v>21</v>
      </c>
      <c r="D60" s="110">
        <v>32</v>
      </c>
      <c r="E60" s="110">
        <v>373</v>
      </c>
      <c r="F60" s="110">
        <v>120</v>
      </c>
      <c r="G60" s="110">
        <v>1645</v>
      </c>
      <c r="H60" s="110"/>
      <c r="I60" s="110"/>
      <c r="J60" s="69">
        <f>SUM(C60:I60)</f>
        <v>2191</v>
      </c>
      <c r="L60" s="105" t="s">
        <v>127</v>
      </c>
      <c r="M60" s="70">
        <f>E6</f>
        <v>365</v>
      </c>
      <c r="N60" s="70">
        <f>E24</f>
        <v>362</v>
      </c>
      <c r="O60" s="70">
        <f>E42</f>
        <v>366</v>
      </c>
      <c r="P60" s="70">
        <f t="shared" si="51"/>
        <v>373</v>
      </c>
      <c r="Q60" s="70">
        <f>E78</f>
        <v>376</v>
      </c>
      <c r="R60" s="70">
        <f>E96</f>
        <v>378</v>
      </c>
      <c r="S60" s="70">
        <f>E114</f>
        <v>379</v>
      </c>
      <c r="T60" s="70">
        <f>E132</f>
        <v>389</v>
      </c>
      <c r="U60" s="70">
        <f>E150</f>
        <v>379</v>
      </c>
      <c r="V60" s="70">
        <f>E168</f>
        <v>380</v>
      </c>
      <c r="W60" s="70">
        <f>E186</f>
        <v>387</v>
      </c>
      <c r="X60" s="70">
        <f>E204</f>
        <v>384</v>
      </c>
      <c r="Y60" s="70">
        <f t="shared" si="52"/>
        <v>4518</v>
      </c>
    </row>
    <row r="61" spans="1:25" x14ac:dyDescent="0.25">
      <c r="A61">
        <v>4</v>
      </c>
      <c r="B61" s="105" t="s">
        <v>128</v>
      </c>
      <c r="C61" s="110">
        <v>7</v>
      </c>
      <c r="D61" s="110"/>
      <c r="E61" s="110">
        <v>42</v>
      </c>
      <c r="F61" s="110">
        <v>16</v>
      </c>
      <c r="G61" s="110">
        <v>233</v>
      </c>
      <c r="H61" s="110"/>
      <c r="I61" s="110"/>
      <c r="J61" s="69">
        <f>SUM(C61:I61)</f>
        <v>298</v>
      </c>
      <c r="L61" s="105" t="s">
        <v>128</v>
      </c>
      <c r="M61" s="70">
        <f>E7</f>
        <v>39</v>
      </c>
      <c r="N61" s="70">
        <f>E25</f>
        <v>36</v>
      </c>
      <c r="O61" s="70">
        <f>E43</f>
        <v>39</v>
      </c>
      <c r="P61" s="70">
        <f t="shared" si="51"/>
        <v>42</v>
      </c>
      <c r="Q61" s="70">
        <f>E79</f>
        <v>42</v>
      </c>
      <c r="R61" s="70">
        <f>E97</f>
        <v>38</v>
      </c>
      <c r="S61" s="70">
        <f>E115</f>
        <v>46</v>
      </c>
      <c r="T61" s="70">
        <f>E133</f>
        <v>40</v>
      </c>
      <c r="U61" s="70">
        <f>E151</f>
        <v>39</v>
      </c>
      <c r="V61" s="70">
        <f>E169</f>
        <v>44</v>
      </c>
      <c r="W61" s="70">
        <f>E187</f>
        <v>36</v>
      </c>
      <c r="X61" s="70">
        <f>E205</f>
        <v>37</v>
      </c>
      <c r="Y61" s="70">
        <f t="shared" si="52"/>
        <v>478</v>
      </c>
    </row>
    <row r="62" spans="1:25" ht="15.75" thickBot="1" x14ac:dyDescent="0.3">
      <c r="A62">
        <v>4</v>
      </c>
      <c r="B62" s="105" t="s">
        <v>2</v>
      </c>
      <c r="C62" s="72">
        <f>SUM(C58:C61)</f>
        <v>33</v>
      </c>
      <c r="D62" s="72">
        <f t="shared" ref="D62:J62" si="53">SUM(D58:D61)</f>
        <v>46</v>
      </c>
      <c r="E62" s="72">
        <f t="shared" si="53"/>
        <v>483</v>
      </c>
      <c r="F62" s="72">
        <f t="shared" si="53"/>
        <v>158</v>
      </c>
      <c r="G62" s="72">
        <f t="shared" si="53"/>
        <v>2225</v>
      </c>
      <c r="H62" s="72">
        <f t="shared" si="53"/>
        <v>0</v>
      </c>
      <c r="I62" s="72">
        <f t="shared" si="53"/>
        <v>0</v>
      </c>
      <c r="J62" s="69">
        <f t="shared" si="53"/>
        <v>2945</v>
      </c>
      <c r="L62" s="105" t="s">
        <v>2</v>
      </c>
      <c r="M62" s="73">
        <f>E8</f>
        <v>470</v>
      </c>
      <c r="N62" s="73">
        <f>E26</f>
        <v>466</v>
      </c>
      <c r="O62" s="73">
        <f>E44</f>
        <v>473</v>
      </c>
      <c r="P62" s="73">
        <f t="shared" si="51"/>
        <v>483</v>
      </c>
      <c r="Q62" s="73">
        <f>E80</f>
        <v>486</v>
      </c>
      <c r="R62" s="73">
        <f>E98</f>
        <v>484</v>
      </c>
      <c r="S62" s="73">
        <f>E116</f>
        <v>492</v>
      </c>
      <c r="T62" s="73">
        <f>E134</f>
        <v>497</v>
      </c>
      <c r="U62" s="73">
        <f>E152</f>
        <v>486</v>
      </c>
      <c r="V62" s="73">
        <f>E170</f>
        <v>491</v>
      </c>
      <c r="W62" s="73">
        <f>E188</f>
        <v>490</v>
      </c>
      <c r="X62" s="73">
        <f>E206</f>
        <v>488</v>
      </c>
      <c r="Y62" s="73">
        <f t="shared" si="52"/>
        <v>5806</v>
      </c>
    </row>
    <row r="63" spans="1:25" x14ac:dyDescent="0.25">
      <c r="A63">
        <v>4</v>
      </c>
      <c r="B63" s="106" t="s">
        <v>129</v>
      </c>
      <c r="C63" s="91"/>
      <c r="D63" s="91"/>
      <c r="E63" s="91"/>
      <c r="F63" s="91"/>
      <c r="G63" s="91"/>
      <c r="H63" s="91"/>
      <c r="I63" s="91"/>
      <c r="J63" s="75"/>
      <c r="L63" s="106" t="s">
        <v>129</v>
      </c>
      <c r="M63" s="70">
        <f>E9</f>
        <v>0</v>
      </c>
      <c r="N63" s="70">
        <f>E27</f>
        <v>0</v>
      </c>
      <c r="O63" s="70">
        <f>E45</f>
        <v>0</v>
      </c>
      <c r="P63" s="70">
        <f t="shared" si="51"/>
        <v>0</v>
      </c>
      <c r="Q63" s="70">
        <f>E81</f>
        <v>0</v>
      </c>
      <c r="R63" s="70">
        <f>E99</f>
        <v>0</v>
      </c>
      <c r="S63" s="70">
        <f>E117</f>
        <v>0</v>
      </c>
      <c r="T63" s="70">
        <f>E135</f>
        <v>0</v>
      </c>
      <c r="U63" s="70">
        <f>E153</f>
        <v>0</v>
      </c>
      <c r="V63" s="70">
        <f>E171</f>
        <v>0</v>
      </c>
      <c r="W63" s="70">
        <f>E189</f>
        <v>0</v>
      </c>
      <c r="X63" s="70">
        <f>E207</f>
        <v>0</v>
      </c>
      <c r="Y63" s="70">
        <f t="shared" si="52"/>
        <v>0</v>
      </c>
    </row>
    <row r="64" spans="1:25" x14ac:dyDescent="0.25">
      <c r="A64">
        <v>4</v>
      </c>
      <c r="B64" s="106" t="s">
        <v>130</v>
      </c>
      <c r="C64" s="91"/>
      <c r="D64" s="91"/>
      <c r="E64" s="91">
        <v>15</v>
      </c>
      <c r="F64" s="91">
        <v>3</v>
      </c>
      <c r="G64" s="91">
        <v>41</v>
      </c>
      <c r="H64" s="91"/>
      <c r="I64" s="91"/>
      <c r="J64" s="75">
        <f>SUM(C64:I64)</f>
        <v>59</v>
      </c>
      <c r="L64" s="106" t="s">
        <v>130</v>
      </c>
      <c r="M64" s="70">
        <f>E10</f>
        <v>16</v>
      </c>
      <c r="N64" s="70">
        <f>E28</f>
        <v>15</v>
      </c>
      <c r="O64" s="70">
        <f>E46</f>
        <v>15</v>
      </c>
      <c r="P64" s="70">
        <f t="shared" si="51"/>
        <v>15</v>
      </c>
      <c r="Q64" s="70">
        <f>E82</f>
        <v>15</v>
      </c>
      <c r="R64" s="70">
        <f>E100</f>
        <v>15</v>
      </c>
      <c r="S64" s="70">
        <f>E118</f>
        <v>15</v>
      </c>
      <c r="T64" s="70">
        <f>E136</f>
        <v>14</v>
      </c>
      <c r="U64" s="70">
        <f>E154</f>
        <v>14</v>
      </c>
      <c r="V64" s="70">
        <f>E172</f>
        <v>15</v>
      </c>
      <c r="W64" s="70">
        <f>E190</f>
        <v>15</v>
      </c>
      <c r="X64" s="70">
        <f>E208</f>
        <v>15</v>
      </c>
      <c r="Y64" s="70">
        <f t="shared" si="52"/>
        <v>179</v>
      </c>
    </row>
    <row r="65" spans="1:25" x14ac:dyDescent="0.25">
      <c r="A65">
        <v>4</v>
      </c>
      <c r="B65" s="106" t="s">
        <v>131</v>
      </c>
      <c r="C65" s="91"/>
      <c r="D65" s="91"/>
      <c r="E65" s="91"/>
      <c r="F65" s="91">
        <v>1</v>
      </c>
      <c r="G65" s="91">
        <v>2</v>
      </c>
      <c r="H65" s="91"/>
      <c r="I65" s="91"/>
      <c r="J65" s="75">
        <f>SUM(C65:I65)</f>
        <v>3</v>
      </c>
      <c r="L65" s="106" t="s">
        <v>131</v>
      </c>
      <c r="M65" s="70">
        <f>E11</f>
        <v>0</v>
      </c>
      <c r="N65" s="70">
        <f>E29</f>
        <v>0</v>
      </c>
      <c r="O65" s="70">
        <f>E47</f>
        <v>0</v>
      </c>
      <c r="P65" s="70">
        <f t="shared" si="51"/>
        <v>0</v>
      </c>
      <c r="Q65" s="70">
        <f>E83</f>
        <v>0</v>
      </c>
      <c r="R65" s="70">
        <f>E101</f>
        <v>0</v>
      </c>
      <c r="S65" s="70">
        <f>E119</f>
        <v>0</v>
      </c>
      <c r="T65" s="70">
        <f>E137</f>
        <v>1</v>
      </c>
      <c r="U65" s="70">
        <f>E155</f>
        <v>1</v>
      </c>
      <c r="V65" s="70">
        <f>E173</f>
        <v>1</v>
      </c>
      <c r="W65" s="70">
        <f>E191</f>
        <v>1</v>
      </c>
      <c r="X65" s="70">
        <f>E209</f>
        <v>1</v>
      </c>
      <c r="Y65" s="70">
        <f t="shared" si="52"/>
        <v>5</v>
      </c>
    </row>
    <row r="66" spans="1:25" ht="15.75" thickBot="1" x14ac:dyDescent="0.3">
      <c r="A66">
        <v>4</v>
      </c>
      <c r="B66" s="106" t="s">
        <v>2</v>
      </c>
      <c r="C66" s="81">
        <f>SUM(C64:C65)</f>
        <v>0</v>
      </c>
      <c r="D66" s="81">
        <f t="shared" ref="D66:J66" si="54">SUM(D64:D65)</f>
        <v>0</v>
      </c>
      <c r="E66" s="81">
        <f t="shared" si="54"/>
        <v>15</v>
      </c>
      <c r="F66" s="81">
        <f t="shared" si="54"/>
        <v>4</v>
      </c>
      <c r="G66" s="81">
        <f t="shared" si="54"/>
        <v>43</v>
      </c>
      <c r="H66" s="81">
        <f t="shared" si="54"/>
        <v>0</v>
      </c>
      <c r="I66" s="81">
        <f t="shared" si="54"/>
        <v>0</v>
      </c>
      <c r="J66" s="75">
        <f t="shared" si="54"/>
        <v>62</v>
      </c>
      <c r="L66" s="106" t="s">
        <v>2</v>
      </c>
      <c r="M66" s="73">
        <f>E12</f>
        <v>16</v>
      </c>
      <c r="N66" s="73">
        <f>E30</f>
        <v>15</v>
      </c>
      <c r="O66" s="73">
        <f>E48</f>
        <v>15</v>
      </c>
      <c r="P66" s="73">
        <f t="shared" si="51"/>
        <v>15</v>
      </c>
      <c r="Q66" s="73">
        <f>E84</f>
        <v>15</v>
      </c>
      <c r="R66" s="73">
        <f>E102</f>
        <v>15</v>
      </c>
      <c r="S66" s="73">
        <f>E120</f>
        <v>15</v>
      </c>
      <c r="T66" s="73">
        <f>E138</f>
        <v>15</v>
      </c>
      <c r="U66" s="73">
        <f>E156</f>
        <v>15</v>
      </c>
      <c r="V66" s="73">
        <f>E174</f>
        <v>16</v>
      </c>
      <c r="W66" s="73">
        <f>E192</f>
        <v>16</v>
      </c>
      <c r="X66" s="73">
        <f>E210</f>
        <v>16</v>
      </c>
      <c r="Y66" s="73">
        <f t="shared" si="52"/>
        <v>184</v>
      </c>
    </row>
    <row r="67" spans="1:25" x14ac:dyDescent="0.25">
      <c r="A67">
        <v>4</v>
      </c>
      <c r="B67" s="107" t="s">
        <v>132</v>
      </c>
      <c r="C67" s="93"/>
      <c r="D67" s="93"/>
      <c r="E67" s="93"/>
      <c r="F67" s="93"/>
      <c r="G67" s="93"/>
      <c r="H67" s="93"/>
      <c r="I67" s="93"/>
      <c r="J67" s="94"/>
      <c r="L67" s="107" t="s">
        <v>132</v>
      </c>
      <c r="M67" s="70">
        <f>E13</f>
        <v>0</v>
      </c>
      <c r="N67" s="70">
        <f>E31</f>
        <v>0</v>
      </c>
      <c r="O67" s="70">
        <f>E49</f>
        <v>0</v>
      </c>
      <c r="P67" s="70">
        <f t="shared" si="51"/>
        <v>0</v>
      </c>
      <c r="Q67" s="70">
        <f>E85</f>
        <v>0</v>
      </c>
      <c r="R67" s="70">
        <f>E103</f>
        <v>0</v>
      </c>
      <c r="S67" s="70">
        <f>E121</f>
        <v>0</v>
      </c>
      <c r="T67" s="70">
        <f>E139</f>
        <v>0</v>
      </c>
      <c r="U67" s="70">
        <f>E157</f>
        <v>0</v>
      </c>
      <c r="V67" s="70">
        <f>E175</f>
        <v>0</v>
      </c>
      <c r="W67" s="70">
        <f>E193</f>
        <v>0</v>
      </c>
      <c r="X67" s="70">
        <f>E211</f>
        <v>0</v>
      </c>
      <c r="Y67" s="70">
        <f t="shared" si="52"/>
        <v>0</v>
      </c>
    </row>
    <row r="68" spans="1:25" x14ac:dyDescent="0.25">
      <c r="A68">
        <v>4</v>
      </c>
      <c r="B68" s="107" t="s">
        <v>133</v>
      </c>
      <c r="C68" s="93"/>
      <c r="D68" s="93"/>
      <c r="E68" s="93">
        <v>3</v>
      </c>
      <c r="F68" s="93">
        <v>1</v>
      </c>
      <c r="G68" s="93">
        <v>3</v>
      </c>
      <c r="H68" s="93"/>
      <c r="I68" s="93"/>
      <c r="J68" s="94">
        <f>SUM(C68:I68)</f>
        <v>7</v>
      </c>
      <c r="L68" s="107" t="s">
        <v>133</v>
      </c>
      <c r="M68" s="70">
        <f>E14</f>
        <v>3</v>
      </c>
      <c r="N68" s="70">
        <f>E32</f>
        <v>3</v>
      </c>
      <c r="O68" s="70">
        <f>E50</f>
        <v>3</v>
      </c>
      <c r="P68" s="70">
        <f t="shared" si="51"/>
        <v>3</v>
      </c>
      <c r="Q68" s="70">
        <f>E86</f>
        <v>3</v>
      </c>
      <c r="R68" s="70">
        <f>E104</f>
        <v>3</v>
      </c>
      <c r="S68" s="70">
        <f>E122</f>
        <v>3</v>
      </c>
      <c r="T68" s="70">
        <f>E140</f>
        <v>3</v>
      </c>
      <c r="U68" s="70">
        <f>E158</f>
        <v>3</v>
      </c>
      <c r="V68" s="70">
        <f>E176</f>
        <v>3</v>
      </c>
      <c r="W68" s="70">
        <f>E194</f>
        <v>3</v>
      </c>
      <c r="X68" s="70">
        <f>E212</f>
        <v>3</v>
      </c>
      <c r="Y68" s="70">
        <f t="shared" si="52"/>
        <v>36</v>
      </c>
    </row>
    <row r="69" spans="1:25" x14ac:dyDescent="0.25">
      <c r="A69">
        <v>4</v>
      </c>
      <c r="B69" s="107" t="s">
        <v>134</v>
      </c>
      <c r="C69" s="93">
        <v>3</v>
      </c>
      <c r="D69" s="93">
        <v>12</v>
      </c>
      <c r="E69" s="93">
        <v>157</v>
      </c>
      <c r="F69" s="93">
        <v>88</v>
      </c>
      <c r="G69" s="93">
        <v>742</v>
      </c>
      <c r="H69" s="93">
        <v>1</v>
      </c>
      <c r="I69" s="93">
        <v>23</v>
      </c>
      <c r="J69" s="94">
        <f>SUM(C69:I69)</f>
        <v>1026</v>
      </c>
      <c r="L69" s="107" t="s">
        <v>134</v>
      </c>
      <c r="M69" s="70">
        <f>E15</f>
        <v>157</v>
      </c>
      <c r="N69" s="70">
        <f>E33</f>
        <v>157</v>
      </c>
      <c r="O69" s="70">
        <f>E51</f>
        <v>156</v>
      </c>
      <c r="P69" s="70">
        <f t="shared" si="51"/>
        <v>157</v>
      </c>
      <c r="Q69" s="70">
        <f>E87</f>
        <v>159</v>
      </c>
      <c r="R69" s="70">
        <f>E105</f>
        <v>160</v>
      </c>
      <c r="S69" s="70">
        <f>E123</f>
        <v>159</v>
      </c>
      <c r="T69" s="70">
        <f>E141</f>
        <v>158</v>
      </c>
      <c r="U69" s="70">
        <f>E159</f>
        <v>160</v>
      </c>
      <c r="V69" s="70">
        <f>E177</f>
        <v>160</v>
      </c>
      <c r="W69" s="70">
        <f>E195</f>
        <v>160</v>
      </c>
      <c r="X69" s="70">
        <f>E213</f>
        <v>159</v>
      </c>
      <c r="Y69" s="70">
        <f t="shared" si="52"/>
        <v>1902</v>
      </c>
    </row>
    <row r="70" spans="1:25" x14ac:dyDescent="0.25">
      <c r="A70">
        <v>4</v>
      </c>
      <c r="B70" s="107" t="s">
        <v>148</v>
      </c>
      <c r="C70" s="93">
        <v>4</v>
      </c>
      <c r="D70" s="93"/>
      <c r="E70" s="93">
        <v>37</v>
      </c>
      <c r="F70" s="93">
        <v>8</v>
      </c>
      <c r="G70" s="93">
        <v>226</v>
      </c>
      <c r="H70" s="93"/>
      <c r="I70" s="93">
        <v>1</v>
      </c>
      <c r="J70" s="94">
        <f>SUM(C70:I70)</f>
        <v>276</v>
      </c>
      <c r="L70" s="107" t="s">
        <v>148</v>
      </c>
      <c r="M70" s="70">
        <f t="shared" ref="M70:M73" si="55">E16</f>
        <v>35</v>
      </c>
      <c r="N70" s="70">
        <f t="shared" ref="N70:N73" si="56">E34</f>
        <v>40</v>
      </c>
      <c r="O70" s="70">
        <f t="shared" ref="O70:O73" si="57">E52</f>
        <v>33</v>
      </c>
      <c r="P70" s="70">
        <f t="shared" si="51"/>
        <v>37</v>
      </c>
      <c r="Q70" s="70">
        <f t="shared" ref="Q70:Q73" si="58">E88</f>
        <v>40</v>
      </c>
      <c r="R70" s="70">
        <f t="shared" ref="R70:R73" si="59">E106</f>
        <v>43</v>
      </c>
      <c r="S70" s="70">
        <f t="shared" ref="S70:S73" si="60">E124</f>
        <v>50</v>
      </c>
      <c r="T70" s="70">
        <f t="shared" ref="T70:T73" si="61">E142</f>
        <v>52</v>
      </c>
      <c r="U70" s="70">
        <f t="shared" ref="U70:U73" si="62">E160</f>
        <v>52</v>
      </c>
      <c r="V70" s="70">
        <f t="shared" ref="V70:V73" si="63">E178</f>
        <v>12</v>
      </c>
      <c r="W70" s="70">
        <f t="shared" ref="W70:W73" si="64">E196</f>
        <v>11</v>
      </c>
      <c r="X70" s="70">
        <f t="shared" ref="X70:X73" si="65">E214</f>
        <v>10</v>
      </c>
      <c r="Y70" s="70">
        <f t="shared" si="52"/>
        <v>415</v>
      </c>
    </row>
    <row r="71" spans="1:25" x14ac:dyDescent="0.25">
      <c r="A71">
        <v>4</v>
      </c>
      <c r="B71" s="107" t="s">
        <v>135</v>
      </c>
      <c r="C71" s="93">
        <v>5</v>
      </c>
      <c r="D71" s="93">
        <v>3</v>
      </c>
      <c r="E71" s="93">
        <v>39</v>
      </c>
      <c r="F71" s="93">
        <v>12</v>
      </c>
      <c r="G71" s="93">
        <v>282</v>
      </c>
      <c r="H71" s="93"/>
      <c r="I71" s="93"/>
      <c r="J71" s="94">
        <f>SUM(C71:I71)</f>
        <v>341</v>
      </c>
      <c r="L71" s="107" t="s">
        <v>135</v>
      </c>
      <c r="M71" s="70">
        <f t="shared" si="55"/>
        <v>41</v>
      </c>
      <c r="N71" s="70">
        <f t="shared" si="56"/>
        <v>39</v>
      </c>
      <c r="O71" s="70">
        <f t="shared" si="57"/>
        <v>38</v>
      </c>
      <c r="P71" s="70">
        <f t="shared" si="51"/>
        <v>39</v>
      </c>
      <c r="Q71" s="70">
        <f t="shared" si="58"/>
        <v>38</v>
      </c>
      <c r="R71" s="70">
        <f t="shared" si="59"/>
        <v>38</v>
      </c>
      <c r="S71" s="70">
        <f t="shared" si="60"/>
        <v>38</v>
      </c>
      <c r="T71" s="70">
        <f t="shared" si="61"/>
        <v>39</v>
      </c>
      <c r="U71" s="70">
        <f t="shared" si="62"/>
        <v>38</v>
      </c>
      <c r="V71" s="70">
        <f t="shared" si="63"/>
        <v>39</v>
      </c>
      <c r="W71" s="70">
        <f t="shared" si="64"/>
        <v>39</v>
      </c>
      <c r="X71" s="70">
        <f t="shared" si="65"/>
        <v>39</v>
      </c>
      <c r="Y71" s="70">
        <f t="shared" si="52"/>
        <v>465</v>
      </c>
    </row>
    <row r="72" spans="1:25" ht="15.75" thickBot="1" x14ac:dyDescent="0.3">
      <c r="A72">
        <v>4</v>
      </c>
      <c r="B72" s="107" t="s">
        <v>2</v>
      </c>
      <c r="C72" s="95">
        <f>SUM(C69:C71)</f>
        <v>12</v>
      </c>
      <c r="D72" s="95">
        <f>SUM(D69:D71)</f>
        <v>15</v>
      </c>
      <c r="E72" s="95">
        <f t="shared" ref="E72:J72" si="66">SUM(E68:E71)</f>
        <v>236</v>
      </c>
      <c r="F72" s="95">
        <f t="shared" si="66"/>
        <v>109</v>
      </c>
      <c r="G72" s="95">
        <f t="shared" si="66"/>
        <v>1253</v>
      </c>
      <c r="H72" s="95">
        <f t="shared" si="66"/>
        <v>1</v>
      </c>
      <c r="I72" s="95">
        <f t="shared" si="66"/>
        <v>24</v>
      </c>
      <c r="J72" s="94">
        <f t="shared" si="66"/>
        <v>1650</v>
      </c>
      <c r="L72" s="107" t="s">
        <v>2</v>
      </c>
      <c r="M72" s="73">
        <f t="shared" si="55"/>
        <v>236</v>
      </c>
      <c r="N72" s="73">
        <f t="shared" si="56"/>
        <v>239</v>
      </c>
      <c r="O72" s="73">
        <f t="shared" si="57"/>
        <v>230</v>
      </c>
      <c r="P72" s="73">
        <f t="shared" si="51"/>
        <v>236</v>
      </c>
      <c r="Q72" s="73">
        <f t="shared" si="58"/>
        <v>240</v>
      </c>
      <c r="R72" s="73">
        <f t="shared" si="59"/>
        <v>244</v>
      </c>
      <c r="S72" s="73">
        <f t="shared" si="60"/>
        <v>250</v>
      </c>
      <c r="T72" s="73">
        <f t="shared" si="61"/>
        <v>252</v>
      </c>
      <c r="U72" s="73">
        <f t="shared" si="62"/>
        <v>253</v>
      </c>
      <c r="V72" s="73">
        <f t="shared" si="63"/>
        <v>214</v>
      </c>
      <c r="W72" s="73">
        <f t="shared" si="64"/>
        <v>213</v>
      </c>
      <c r="X72" s="73">
        <f t="shared" si="65"/>
        <v>211</v>
      </c>
      <c r="Y72" s="73">
        <f t="shared" si="52"/>
        <v>2818</v>
      </c>
    </row>
    <row r="73" spans="1:25" ht="15.75" thickBot="1" x14ac:dyDescent="0.3">
      <c r="A73">
        <v>4</v>
      </c>
      <c r="B73" s="109" t="s">
        <v>92</v>
      </c>
      <c r="C73" s="97">
        <f t="shared" ref="C73:I73" si="67">SUM(C62,C66,C72)</f>
        <v>45</v>
      </c>
      <c r="D73" s="97">
        <f t="shared" si="67"/>
        <v>61</v>
      </c>
      <c r="E73" s="97">
        <f t="shared" si="67"/>
        <v>734</v>
      </c>
      <c r="F73" s="97">
        <f t="shared" si="67"/>
        <v>271</v>
      </c>
      <c r="G73" s="97">
        <f t="shared" si="67"/>
        <v>3521</v>
      </c>
      <c r="H73" s="97">
        <f t="shared" si="67"/>
        <v>1</v>
      </c>
      <c r="I73" s="97">
        <f t="shared" si="67"/>
        <v>24</v>
      </c>
      <c r="J73" s="98">
        <f>SUM(J62,J66,J72)</f>
        <v>4657</v>
      </c>
      <c r="L73" s="109" t="s">
        <v>92</v>
      </c>
      <c r="M73" s="70">
        <f t="shared" si="55"/>
        <v>722</v>
      </c>
      <c r="N73" s="70">
        <f t="shared" si="56"/>
        <v>720</v>
      </c>
      <c r="O73" s="70">
        <f t="shared" si="57"/>
        <v>718</v>
      </c>
      <c r="P73" s="70">
        <f t="shared" si="51"/>
        <v>734</v>
      </c>
      <c r="Q73" s="70">
        <f t="shared" si="58"/>
        <v>741</v>
      </c>
      <c r="R73" s="70">
        <f t="shared" si="59"/>
        <v>743</v>
      </c>
      <c r="S73" s="70">
        <f t="shared" si="60"/>
        <v>757</v>
      </c>
      <c r="T73" s="70">
        <f t="shared" si="61"/>
        <v>764</v>
      </c>
      <c r="U73" s="70">
        <f t="shared" si="62"/>
        <v>754</v>
      </c>
      <c r="V73" s="70">
        <f t="shared" si="63"/>
        <v>721</v>
      </c>
      <c r="W73" s="70">
        <f t="shared" si="64"/>
        <v>719</v>
      </c>
      <c r="X73" s="70">
        <f t="shared" si="65"/>
        <v>715</v>
      </c>
      <c r="Y73" s="70">
        <f t="shared" si="52"/>
        <v>8808</v>
      </c>
    </row>
    <row r="74" spans="1:25" ht="15.75" thickBot="1" x14ac:dyDescent="0.3">
      <c r="B74"/>
      <c r="C74"/>
      <c r="D74"/>
      <c r="E74"/>
      <c r="F74"/>
      <c r="G74"/>
      <c r="H74"/>
      <c r="I74"/>
      <c r="J74"/>
      <c r="M74" s="70"/>
      <c r="Y74" s="70"/>
    </row>
    <row r="75" spans="1:25" x14ac:dyDescent="0.25">
      <c r="A75">
        <v>5</v>
      </c>
      <c r="B75" s="103" t="s">
        <v>93</v>
      </c>
      <c r="C75" s="62"/>
      <c r="D75" s="62"/>
      <c r="E75" s="62"/>
      <c r="F75" s="62"/>
      <c r="G75" s="62"/>
      <c r="H75" s="62"/>
      <c r="I75" s="62"/>
      <c r="J75" s="104"/>
      <c r="L75" s="64" t="s">
        <v>63</v>
      </c>
      <c r="M75" s="70" t="s">
        <v>94</v>
      </c>
      <c r="N75" s="70" t="s">
        <v>116</v>
      </c>
      <c r="O75" s="70" t="s">
        <v>96</v>
      </c>
      <c r="P75" s="80" t="s">
        <v>97</v>
      </c>
      <c r="Q75" s="80" t="s">
        <v>98</v>
      </c>
      <c r="R75" s="80" t="s">
        <v>99</v>
      </c>
      <c r="S75" s="80" t="s">
        <v>100</v>
      </c>
      <c r="T75" s="80" t="s">
        <v>117</v>
      </c>
      <c r="U75" s="80" t="s">
        <v>118</v>
      </c>
      <c r="V75" s="80" t="s">
        <v>103</v>
      </c>
      <c r="W75" s="80" t="s">
        <v>104</v>
      </c>
      <c r="X75" s="80" t="s">
        <v>119</v>
      </c>
      <c r="Y75" s="80" t="s">
        <v>2</v>
      </c>
    </row>
    <row r="76" spans="1:25" x14ac:dyDescent="0.25">
      <c r="A76">
        <v>5</v>
      </c>
      <c r="B76" s="105" t="s">
        <v>125</v>
      </c>
      <c r="C76" s="110">
        <v>5</v>
      </c>
      <c r="D76" s="110">
        <v>13</v>
      </c>
      <c r="E76" s="110">
        <v>63</v>
      </c>
      <c r="F76" s="110">
        <v>23</v>
      </c>
      <c r="G76" s="110">
        <v>307</v>
      </c>
      <c r="H76" s="110"/>
      <c r="I76" s="110"/>
      <c r="J76" s="69">
        <f>SUM(C76:I76)</f>
        <v>411</v>
      </c>
      <c r="L76" s="105" t="s">
        <v>125</v>
      </c>
      <c r="M76" s="70">
        <f>F4</f>
        <v>23</v>
      </c>
      <c r="N76" s="70">
        <f>F22</f>
        <v>23</v>
      </c>
      <c r="O76" s="70">
        <f>F40</f>
        <v>23</v>
      </c>
      <c r="P76" s="70">
        <f>F58</f>
        <v>22</v>
      </c>
      <c r="Q76" s="70">
        <f>F76</f>
        <v>23</v>
      </c>
      <c r="R76" s="70">
        <f>F94</f>
        <v>23</v>
      </c>
      <c r="S76" s="70">
        <f>F112</f>
        <v>21</v>
      </c>
      <c r="T76" s="70">
        <f>F130</f>
        <v>21</v>
      </c>
      <c r="U76" s="70">
        <f>F148</f>
        <v>20</v>
      </c>
      <c r="V76" s="70">
        <f>F166</f>
        <v>21</v>
      </c>
      <c r="W76" s="70">
        <f>F184</f>
        <v>23</v>
      </c>
      <c r="X76" s="70">
        <f>F202</f>
        <v>23</v>
      </c>
      <c r="Y76" s="70">
        <f>SUM(M76:X76)</f>
        <v>266</v>
      </c>
    </row>
    <row r="77" spans="1:25" x14ac:dyDescent="0.25">
      <c r="A77">
        <v>5</v>
      </c>
      <c r="B77" s="105" t="s">
        <v>126</v>
      </c>
      <c r="C77" s="110"/>
      <c r="D77" s="110">
        <v>1</v>
      </c>
      <c r="E77" s="110">
        <v>5</v>
      </c>
      <c r="F77" s="110"/>
      <c r="G77" s="110">
        <v>40</v>
      </c>
      <c r="H77" s="110"/>
      <c r="I77" s="110"/>
      <c r="J77" s="69">
        <f>SUM(C77:I77)</f>
        <v>46</v>
      </c>
      <c r="L77" s="105" t="s">
        <v>126</v>
      </c>
      <c r="M77" s="70">
        <f>F5</f>
        <v>0</v>
      </c>
      <c r="N77" s="70">
        <f>F23</f>
        <v>0</v>
      </c>
      <c r="O77" s="70">
        <f>F41</f>
        <v>0</v>
      </c>
      <c r="P77" s="70">
        <f>F59</f>
        <v>0</v>
      </c>
      <c r="Q77" s="70">
        <f t="shared" ref="Q77:Q91" si="68">F77</f>
        <v>0</v>
      </c>
      <c r="R77" s="70">
        <f>F95</f>
        <v>0</v>
      </c>
      <c r="S77" s="70">
        <f>F113</f>
        <v>0</v>
      </c>
      <c r="T77" s="70">
        <f>F131</f>
        <v>0</v>
      </c>
      <c r="U77" s="70">
        <f>F149</f>
        <v>0</v>
      </c>
      <c r="V77" s="70">
        <f>F167</f>
        <v>0</v>
      </c>
      <c r="W77" s="70">
        <f>F185</f>
        <v>0</v>
      </c>
      <c r="X77" s="70">
        <f>F203</f>
        <v>0</v>
      </c>
      <c r="Y77" s="70">
        <f t="shared" ref="Y77:Y91" si="69">SUM(M77:X77)</f>
        <v>0</v>
      </c>
    </row>
    <row r="78" spans="1:25" x14ac:dyDescent="0.25">
      <c r="A78">
        <v>5</v>
      </c>
      <c r="B78" s="105" t="s">
        <v>127</v>
      </c>
      <c r="C78" s="110">
        <v>21</v>
      </c>
      <c r="D78" s="110">
        <v>33</v>
      </c>
      <c r="E78" s="110">
        <v>376</v>
      </c>
      <c r="F78" s="110">
        <v>118</v>
      </c>
      <c r="G78" s="110">
        <v>1644</v>
      </c>
      <c r="H78" s="110"/>
      <c r="I78" s="110"/>
      <c r="J78" s="69">
        <f>SUM(C78:I78)</f>
        <v>2192</v>
      </c>
      <c r="L78" s="105" t="s">
        <v>127</v>
      </c>
      <c r="M78" s="70">
        <f>F6</f>
        <v>115</v>
      </c>
      <c r="N78" s="70">
        <f>F24</f>
        <v>115</v>
      </c>
      <c r="O78" s="70">
        <f>F42</f>
        <v>117</v>
      </c>
      <c r="P78" s="70">
        <f>F60</f>
        <v>120</v>
      </c>
      <c r="Q78" s="70">
        <f t="shared" si="68"/>
        <v>118</v>
      </c>
      <c r="R78" s="70">
        <f>F96</f>
        <v>117</v>
      </c>
      <c r="S78" s="70">
        <f>F114</f>
        <v>117</v>
      </c>
      <c r="T78" s="70">
        <f>F132</f>
        <v>118</v>
      </c>
      <c r="U78" s="70">
        <f>F150</f>
        <v>116</v>
      </c>
      <c r="V78" s="70">
        <f>F168</f>
        <v>117</v>
      </c>
      <c r="W78" s="70">
        <f>F186</f>
        <v>121</v>
      </c>
      <c r="X78" s="70">
        <f>F204</f>
        <v>121</v>
      </c>
      <c r="Y78" s="70">
        <f t="shared" si="69"/>
        <v>1412</v>
      </c>
    </row>
    <row r="79" spans="1:25" x14ac:dyDescent="0.25">
      <c r="A79">
        <v>5</v>
      </c>
      <c r="B79" s="105" t="s">
        <v>128</v>
      </c>
      <c r="C79" s="110">
        <v>7</v>
      </c>
      <c r="D79" s="110">
        <v>1</v>
      </c>
      <c r="E79" s="110">
        <v>42</v>
      </c>
      <c r="F79" s="110">
        <v>16</v>
      </c>
      <c r="G79" s="110">
        <v>229</v>
      </c>
      <c r="H79" s="110"/>
      <c r="I79" s="110"/>
      <c r="J79" s="69">
        <f>SUM(C79:I79)</f>
        <v>295</v>
      </c>
      <c r="L79" s="105" t="s">
        <v>128</v>
      </c>
      <c r="M79" s="70">
        <f>F7</f>
        <v>15</v>
      </c>
      <c r="N79" s="70">
        <f>F25</f>
        <v>15</v>
      </c>
      <c r="O79" s="70">
        <f>F43</f>
        <v>15</v>
      </c>
      <c r="P79" s="70">
        <f>F61</f>
        <v>16</v>
      </c>
      <c r="Q79" s="70">
        <f t="shared" si="68"/>
        <v>16</v>
      </c>
      <c r="R79" s="70">
        <f>F97</f>
        <v>18</v>
      </c>
      <c r="S79" s="70">
        <f>F115</f>
        <v>16</v>
      </c>
      <c r="T79" s="70">
        <f>F133</f>
        <v>15</v>
      </c>
      <c r="U79" s="70">
        <f>F151</f>
        <v>18</v>
      </c>
      <c r="V79" s="70">
        <f>F169</f>
        <v>16</v>
      </c>
      <c r="W79" s="70">
        <f>F187</f>
        <v>15</v>
      </c>
      <c r="X79" s="70">
        <f>F205</f>
        <v>15</v>
      </c>
      <c r="Y79" s="70">
        <f t="shared" si="69"/>
        <v>190</v>
      </c>
    </row>
    <row r="80" spans="1:25" ht="15.75" thickBot="1" x14ac:dyDescent="0.3">
      <c r="A80">
        <v>5</v>
      </c>
      <c r="B80" s="105" t="s">
        <v>2</v>
      </c>
      <c r="C80" s="72">
        <f>SUM(C76:C79)</f>
        <v>33</v>
      </c>
      <c r="D80" s="72">
        <f t="shared" ref="D80:J80" si="70">SUM(D76:D79)</f>
        <v>48</v>
      </c>
      <c r="E80" s="72">
        <f t="shared" si="70"/>
        <v>486</v>
      </c>
      <c r="F80" s="72">
        <f t="shared" si="70"/>
        <v>157</v>
      </c>
      <c r="G80" s="72">
        <f t="shared" si="70"/>
        <v>2220</v>
      </c>
      <c r="H80" s="72">
        <f t="shared" si="70"/>
        <v>0</v>
      </c>
      <c r="I80" s="72">
        <f t="shared" si="70"/>
        <v>0</v>
      </c>
      <c r="J80" s="69">
        <f t="shared" si="70"/>
        <v>2944</v>
      </c>
      <c r="L80" s="105" t="s">
        <v>2</v>
      </c>
      <c r="M80" s="73">
        <f>F8</f>
        <v>153</v>
      </c>
      <c r="N80" s="73">
        <f>F26</f>
        <v>153</v>
      </c>
      <c r="O80" s="73">
        <f>F44</f>
        <v>155</v>
      </c>
      <c r="P80" s="73">
        <f>F62</f>
        <v>158</v>
      </c>
      <c r="Q80" s="73">
        <f t="shared" si="68"/>
        <v>157</v>
      </c>
      <c r="R80" s="73">
        <f>F98</f>
        <v>158</v>
      </c>
      <c r="S80" s="73">
        <f>F116</f>
        <v>154</v>
      </c>
      <c r="T80" s="73">
        <f>F134</f>
        <v>154</v>
      </c>
      <c r="U80" s="73">
        <f>F152</f>
        <v>154</v>
      </c>
      <c r="V80" s="73">
        <f>F170</f>
        <v>154</v>
      </c>
      <c r="W80" s="73">
        <f>F188</f>
        <v>159</v>
      </c>
      <c r="X80" s="73">
        <f>F206</f>
        <v>159</v>
      </c>
      <c r="Y80" s="73">
        <f t="shared" si="69"/>
        <v>1868</v>
      </c>
    </row>
    <row r="81" spans="1:25" x14ac:dyDescent="0.25">
      <c r="A81">
        <v>5</v>
      </c>
      <c r="B81" s="106" t="s">
        <v>129</v>
      </c>
      <c r="C81" s="91"/>
      <c r="D81" s="91"/>
      <c r="E81" s="91"/>
      <c r="F81" s="91"/>
      <c r="G81" s="91"/>
      <c r="H81" s="91"/>
      <c r="I81" s="91"/>
      <c r="J81" s="75"/>
      <c r="L81" s="106" t="s">
        <v>129</v>
      </c>
      <c r="M81" s="70">
        <f>F9</f>
        <v>0</v>
      </c>
      <c r="N81" s="70">
        <f>F27</f>
        <v>0</v>
      </c>
      <c r="O81" s="70">
        <f>F45</f>
        <v>0</v>
      </c>
      <c r="P81" s="70">
        <f>F63</f>
        <v>0</v>
      </c>
      <c r="Q81" s="70">
        <f t="shared" si="68"/>
        <v>0</v>
      </c>
      <c r="R81" s="70">
        <f>F99</f>
        <v>0</v>
      </c>
      <c r="S81" s="70">
        <f>F117</f>
        <v>0</v>
      </c>
      <c r="T81" s="70">
        <f>F135</f>
        <v>0</v>
      </c>
      <c r="U81" s="70">
        <f>F153</f>
        <v>0</v>
      </c>
      <c r="V81" s="70">
        <f>F171</f>
        <v>0</v>
      </c>
      <c r="W81" s="70">
        <f>F189</f>
        <v>0</v>
      </c>
      <c r="X81" s="70">
        <f>F207</f>
        <v>0</v>
      </c>
      <c r="Y81" s="70">
        <f t="shared" si="69"/>
        <v>0</v>
      </c>
    </row>
    <row r="82" spans="1:25" x14ac:dyDescent="0.25">
      <c r="A82">
        <v>5</v>
      </c>
      <c r="B82" s="106" t="s">
        <v>130</v>
      </c>
      <c r="C82" s="91"/>
      <c r="D82" s="91"/>
      <c r="E82" s="91">
        <v>15</v>
      </c>
      <c r="F82" s="91">
        <v>3</v>
      </c>
      <c r="G82" s="91">
        <v>40</v>
      </c>
      <c r="H82" s="91"/>
      <c r="I82" s="91"/>
      <c r="J82" s="75">
        <f>SUM(C82:I82)</f>
        <v>58</v>
      </c>
      <c r="L82" s="106" t="s">
        <v>130</v>
      </c>
      <c r="M82" s="70">
        <f>F10</f>
        <v>3</v>
      </c>
      <c r="N82" s="70">
        <f>F28</f>
        <v>3</v>
      </c>
      <c r="O82" s="70">
        <f>F46</f>
        <v>3</v>
      </c>
      <c r="P82" s="70">
        <f>F64</f>
        <v>3</v>
      </c>
      <c r="Q82" s="70">
        <f t="shared" si="68"/>
        <v>3</v>
      </c>
      <c r="R82" s="70">
        <f>F100</f>
        <v>3</v>
      </c>
      <c r="S82" s="70">
        <f>F118</f>
        <v>2</v>
      </c>
      <c r="T82" s="70">
        <f>F136</f>
        <v>2</v>
      </c>
      <c r="U82" s="70">
        <f>F154</f>
        <v>2</v>
      </c>
      <c r="V82" s="70">
        <f>F172</f>
        <v>2</v>
      </c>
      <c r="W82" s="70">
        <f>F190</f>
        <v>2</v>
      </c>
      <c r="X82" s="70">
        <f>F208</f>
        <v>2</v>
      </c>
      <c r="Y82" s="70">
        <f t="shared" si="69"/>
        <v>30</v>
      </c>
    </row>
    <row r="83" spans="1:25" x14ac:dyDescent="0.25">
      <c r="A83">
        <v>5</v>
      </c>
      <c r="B83" s="106" t="s">
        <v>131</v>
      </c>
      <c r="C83" s="91"/>
      <c r="D83" s="91"/>
      <c r="E83" s="91"/>
      <c r="F83" s="91">
        <v>1</v>
      </c>
      <c r="G83" s="91">
        <v>2</v>
      </c>
      <c r="H83" s="91"/>
      <c r="I83" s="91"/>
      <c r="J83" s="75">
        <f>SUM(C83:I83)</f>
        <v>3</v>
      </c>
      <c r="L83" s="106" t="s">
        <v>131</v>
      </c>
      <c r="M83" s="70">
        <f>F11</f>
        <v>1</v>
      </c>
      <c r="N83" s="70">
        <f>F29</f>
        <v>1</v>
      </c>
      <c r="O83" s="70">
        <f>F47</f>
        <v>1</v>
      </c>
      <c r="P83" s="70">
        <f>F65</f>
        <v>1</v>
      </c>
      <c r="Q83" s="70">
        <f t="shared" si="68"/>
        <v>1</v>
      </c>
      <c r="R83" s="70">
        <f>F101</f>
        <v>1</v>
      </c>
      <c r="S83" s="70">
        <f>F119</f>
        <v>1</v>
      </c>
      <c r="T83" s="70">
        <f>F137</f>
        <v>1</v>
      </c>
      <c r="U83" s="70">
        <f>F155</f>
        <v>1</v>
      </c>
      <c r="V83" s="70">
        <f>F173</f>
        <v>1</v>
      </c>
      <c r="W83" s="70">
        <f>F191</f>
        <v>1</v>
      </c>
      <c r="X83" s="70">
        <f>F209</f>
        <v>1</v>
      </c>
      <c r="Y83" s="70">
        <f t="shared" si="69"/>
        <v>12</v>
      </c>
    </row>
    <row r="84" spans="1:25" ht="15.75" thickBot="1" x14ac:dyDescent="0.3">
      <c r="A84">
        <v>5</v>
      </c>
      <c r="B84" s="106" t="s">
        <v>2</v>
      </c>
      <c r="C84" s="81">
        <f>SUM(C82:C83)</f>
        <v>0</v>
      </c>
      <c r="D84" s="81">
        <f t="shared" ref="D84:J84" si="71">SUM(D82:D83)</f>
        <v>0</v>
      </c>
      <c r="E84" s="81">
        <f t="shared" si="71"/>
        <v>15</v>
      </c>
      <c r="F84" s="81">
        <f t="shared" si="71"/>
        <v>4</v>
      </c>
      <c r="G84" s="81">
        <f t="shared" si="71"/>
        <v>42</v>
      </c>
      <c r="H84" s="81">
        <f t="shared" si="71"/>
        <v>0</v>
      </c>
      <c r="I84" s="81">
        <f t="shared" si="71"/>
        <v>0</v>
      </c>
      <c r="J84" s="75">
        <f t="shared" si="71"/>
        <v>61</v>
      </c>
      <c r="L84" s="106" t="s">
        <v>2</v>
      </c>
      <c r="M84" s="73">
        <f>F12</f>
        <v>4</v>
      </c>
      <c r="N84" s="73">
        <f>F30</f>
        <v>4</v>
      </c>
      <c r="O84" s="73">
        <f>F48</f>
        <v>4</v>
      </c>
      <c r="P84" s="73">
        <f>F66</f>
        <v>4</v>
      </c>
      <c r="Q84" s="73">
        <f t="shared" si="68"/>
        <v>4</v>
      </c>
      <c r="R84" s="73">
        <f>F102</f>
        <v>4</v>
      </c>
      <c r="S84" s="73">
        <f>F120</f>
        <v>3</v>
      </c>
      <c r="T84" s="73">
        <f>F138</f>
        <v>3</v>
      </c>
      <c r="U84" s="73">
        <f>F156</f>
        <v>3</v>
      </c>
      <c r="V84" s="73">
        <f>F174</f>
        <v>3</v>
      </c>
      <c r="W84" s="73">
        <f>F192</f>
        <v>3</v>
      </c>
      <c r="X84" s="73">
        <f>F210</f>
        <v>3</v>
      </c>
      <c r="Y84" s="73">
        <f t="shared" si="69"/>
        <v>42</v>
      </c>
    </row>
    <row r="85" spans="1:25" x14ac:dyDescent="0.25">
      <c r="A85">
        <v>5</v>
      </c>
      <c r="B85" s="107" t="s">
        <v>132</v>
      </c>
      <c r="C85" s="93"/>
      <c r="D85" s="93"/>
      <c r="E85" s="93"/>
      <c r="F85" s="93"/>
      <c r="G85" s="93"/>
      <c r="H85" s="93"/>
      <c r="I85" s="93"/>
      <c r="J85" s="94"/>
      <c r="L85" s="107" t="s">
        <v>132</v>
      </c>
      <c r="M85" s="70">
        <f>F13</f>
        <v>0</v>
      </c>
      <c r="N85" s="70">
        <f>F31</f>
        <v>0</v>
      </c>
      <c r="O85" s="70">
        <f>F49</f>
        <v>0</v>
      </c>
      <c r="P85" s="70">
        <f>F67</f>
        <v>0</v>
      </c>
      <c r="Q85" s="70">
        <f t="shared" si="68"/>
        <v>0</v>
      </c>
      <c r="R85" s="70">
        <f>F103</f>
        <v>0</v>
      </c>
      <c r="S85" s="70">
        <f>F121</f>
        <v>0</v>
      </c>
      <c r="T85" s="70">
        <f>F139</f>
        <v>0</v>
      </c>
      <c r="U85" s="70">
        <f>F157</f>
        <v>0</v>
      </c>
      <c r="V85" s="70">
        <f>F175</f>
        <v>0</v>
      </c>
      <c r="W85" s="70">
        <f>F193</f>
        <v>0</v>
      </c>
      <c r="X85" s="70">
        <f>F211</f>
        <v>0</v>
      </c>
      <c r="Y85" s="70">
        <f t="shared" si="69"/>
        <v>0</v>
      </c>
    </row>
    <row r="86" spans="1:25" x14ac:dyDescent="0.25">
      <c r="A86">
        <v>5</v>
      </c>
      <c r="B86" s="107" t="s">
        <v>133</v>
      </c>
      <c r="C86" s="93"/>
      <c r="D86" s="93"/>
      <c r="E86" s="93">
        <v>3</v>
      </c>
      <c r="F86" s="93">
        <v>1</v>
      </c>
      <c r="G86" s="93">
        <v>3</v>
      </c>
      <c r="H86" s="93"/>
      <c r="I86" s="93"/>
      <c r="J86" s="94">
        <f>SUM(C86:I86)</f>
        <v>7</v>
      </c>
      <c r="L86" s="107" t="s">
        <v>133</v>
      </c>
      <c r="M86" s="70">
        <f>F14</f>
        <v>1</v>
      </c>
      <c r="N86" s="70">
        <f>F32</f>
        <v>1</v>
      </c>
      <c r="O86" s="70">
        <f>F50</f>
        <v>1</v>
      </c>
      <c r="P86" s="70">
        <f>F68</f>
        <v>1</v>
      </c>
      <c r="Q86" s="70">
        <f t="shared" si="68"/>
        <v>1</v>
      </c>
      <c r="R86" s="70">
        <f>F104</f>
        <v>1</v>
      </c>
      <c r="S86" s="70">
        <f>F122</f>
        <v>1</v>
      </c>
      <c r="T86" s="70">
        <f>F140</f>
        <v>1</v>
      </c>
      <c r="U86" s="70">
        <f>F158</f>
        <v>1</v>
      </c>
      <c r="V86" s="70">
        <f>F176</f>
        <v>1</v>
      </c>
      <c r="W86" s="70">
        <f>F194</f>
        <v>1</v>
      </c>
      <c r="X86" s="70">
        <f>F212</f>
        <v>1</v>
      </c>
      <c r="Y86" s="70">
        <f t="shared" si="69"/>
        <v>12</v>
      </c>
    </row>
    <row r="87" spans="1:25" x14ac:dyDescent="0.25">
      <c r="A87">
        <v>5</v>
      </c>
      <c r="B87" s="107" t="s">
        <v>134</v>
      </c>
      <c r="C87" s="93">
        <v>3</v>
      </c>
      <c r="D87" s="93">
        <v>12</v>
      </c>
      <c r="E87" s="93">
        <v>159</v>
      </c>
      <c r="F87" s="93">
        <v>89</v>
      </c>
      <c r="G87" s="93">
        <v>755</v>
      </c>
      <c r="H87" s="93">
        <v>1</v>
      </c>
      <c r="I87" s="93">
        <v>23</v>
      </c>
      <c r="J87" s="94">
        <f>SUM(C87:I87)</f>
        <v>1042</v>
      </c>
      <c r="L87" s="107" t="s">
        <v>134</v>
      </c>
      <c r="M87" s="70">
        <f>F15</f>
        <v>87</v>
      </c>
      <c r="N87" s="70">
        <f>F33</f>
        <v>87</v>
      </c>
      <c r="O87" s="70">
        <f>F51</f>
        <v>87</v>
      </c>
      <c r="P87" s="70">
        <f>F69</f>
        <v>88</v>
      </c>
      <c r="Q87" s="70">
        <f t="shared" si="68"/>
        <v>89</v>
      </c>
      <c r="R87" s="70">
        <f>F105</f>
        <v>89</v>
      </c>
      <c r="S87" s="70">
        <f>F123</f>
        <v>88</v>
      </c>
      <c r="T87" s="70">
        <f>F141</f>
        <v>89</v>
      </c>
      <c r="U87" s="70">
        <f>F159</f>
        <v>89</v>
      </c>
      <c r="V87" s="70">
        <f>F177</f>
        <v>87</v>
      </c>
      <c r="W87" s="70">
        <f>F195</f>
        <v>87</v>
      </c>
      <c r="X87" s="70">
        <f>F213</f>
        <v>87</v>
      </c>
      <c r="Y87" s="70">
        <f t="shared" si="69"/>
        <v>1054</v>
      </c>
    </row>
    <row r="88" spans="1:25" x14ac:dyDescent="0.25">
      <c r="A88">
        <v>5</v>
      </c>
      <c r="B88" s="107" t="s">
        <v>148</v>
      </c>
      <c r="C88" s="93">
        <v>3</v>
      </c>
      <c r="D88" s="93"/>
      <c r="E88" s="93">
        <v>40</v>
      </c>
      <c r="F88" s="93">
        <v>11</v>
      </c>
      <c r="G88" s="93">
        <v>227</v>
      </c>
      <c r="H88" s="93"/>
      <c r="I88" s="93">
        <v>1</v>
      </c>
      <c r="J88" s="94">
        <f>SUM(C88:I88)</f>
        <v>282</v>
      </c>
      <c r="L88" s="107" t="s">
        <v>148</v>
      </c>
      <c r="M88" s="70">
        <f t="shared" ref="M88:M91" si="72">F16</f>
        <v>4</v>
      </c>
      <c r="N88" s="70">
        <f t="shared" ref="N88:N91" si="73">F34</f>
        <v>5</v>
      </c>
      <c r="O88" s="70">
        <f t="shared" ref="O88:O91" si="74">F52</f>
        <v>8</v>
      </c>
      <c r="P88" s="70">
        <f t="shared" ref="P88:P91" si="75">F70</f>
        <v>8</v>
      </c>
      <c r="Q88" s="70">
        <f t="shared" si="68"/>
        <v>11</v>
      </c>
      <c r="R88" s="70">
        <f t="shared" ref="R88:R91" si="76">F106</f>
        <v>6</v>
      </c>
      <c r="S88" s="70">
        <f t="shared" ref="S88:S91" si="77">F124</f>
        <v>8</v>
      </c>
      <c r="T88" s="70">
        <f t="shared" ref="T88:T91" si="78">F142</f>
        <v>7</v>
      </c>
      <c r="U88" s="70">
        <f t="shared" ref="U88:U91" si="79">F160</f>
        <v>8</v>
      </c>
      <c r="V88" s="70">
        <f t="shared" ref="V88:V91" si="80">F178</f>
        <v>4</v>
      </c>
      <c r="W88" s="70">
        <f t="shared" ref="W88:W91" si="81">F196</f>
        <v>5</v>
      </c>
      <c r="X88" s="70">
        <f t="shared" ref="X88:X91" si="82">F214</f>
        <v>5</v>
      </c>
      <c r="Y88" s="70">
        <f t="shared" si="69"/>
        <v>79</v>
      </c>
    </row>
    <row r="89" spans="1:25" x14ac:dyDescent="0.25">
      <c r="A89">
        <v>5</v>
      </c>
      <c r="B89" s="107" t="s">
        <v>135</v>
      </c>
      <c r="C89" s="93">
        <v>5</v>
      </c>
      <c r="D89" s="93">
        <v>3</v>
      </c>
      <c r="E89" s="93">
        <v>38</v>
      </c>
      <c r="F89" s="93">
        <v>13</v>
      </c>
      <c r="G89" s="93">
        <v>269</v>
      </c>
      <c r="H89" s="93"/>
      <c r="I89" s="93"/>
      <c r="J89" s="94">
        <f>SUM(C89:I89)</f>
        <v>328</v>
      </c>
      <c r="L89" s="107" t="s">
        <v>135</v>
      </c>
      <c r="M89" s="70">
        <f t="shared" si="72"/>
        <v>12</v>
      </c>
      <c r="N89" s="70">
        <f t="shared" si="73"/>
        <v>12</v>
      </c>
      <c r="O89" s="70">
        <f t="shared" si="74"/>
        <v>12</v>
      </c>
      <c r="P89" s="70">
        <f t="shared" si="75"/>
        <v>12</v>
      </c>
      <c r="Q89" s="70">
        <f t="shared" si="68"/>
        <v>13</v>
      </c>
      <c r="R89" s="70">
        <f t="shared" si="76"/>
        <v>13</v>
      </c>
      <c r="S89" s="70">
        <f t="shared" si="77"/>
        <v>12</v>
      </c>
      <c r="T89" s="70">
        <f t="shared" si="78"/>
        <v>12</v>
      </c>
      <c r="U89" s="70">
        <f t="shared" si="79"/>
        <v>11</v>
      </c>
      <c r="V89" s="70">
        <f t="shared" si="80"/>
        <v>12</v>
      </c>
      <c r="W89" s="70">
        <f t="shared" si="81"/>
        <v>14</v>
      </c>
      <c r="X89" s="70">
        <f t="shared" si="82"/>
        <v>14</v>
      </c>
      <c r="Y89" s="70">
        <f t="shared" si="69"/>
        <v>149</v>
      </c>
    </row>
    <row r="90" spans="1:25" ht="15.75" thickBot="1" x14ac:dyDescent="0.3">
      <c r="A90">
        <v>5</v>
      </c>
      <c r="B90" s="107" t="s">
        <v>2</v>
      </c>
      <c r="C90" s="95">
        <f>SUM(C87:C89)</f>
        <v>11</v>
      </c>
      <c r="D90" s="95">
        <f>SUM(D87:D89)</f>
        <v>15</v>
      </c>
      <c r="E90" s="95">
        <f t="shared" ref="E90:J90" si="83">SUM(E86:E89)</f>
        <v>240</v>
      </c>
      <c r="F90" s="95">
        <f t="shared" si="83"/>
        <v>114</v>
      </c>
      <c r="G90" s="95">
        <f t="shared" si="83"/>
        <v>1254</v>
      </c>
      <c r="H90" s="95">
        <f t="shared" si="83"/>
        <v>1</v>
      </c>
      <c r="I90" s="95">
        <f t="shared" si="83"/>
        <v>24</v>
      </c>
      <c r="J90" s="94">
        <f t="shared" si="83"/>
        <v>1659</v>
      </c>
      <c r="L90" s="107" t="s">
        <v>2</v>
      </c>
      <c r="M90" s="73">
        <f t="shared" si="72"/>
        <v>104</v>
      </c>
      <c r="N90" s="73">
        <f t="shared" si="73"/>
        <v>105</v>
      </c>
      <c r="O90" s="73">
        <f t="shared" si="74"/>
        <v>108</v>
      </c>
      <c r="P90" s="73">
        <f t="shared" si="75"/>
        <v>109</v>
      </c>
      <c r="Q90" s="73">
        <f t="shared" si="68"/>
        <v>114</v>
      </c>
      <c r="R90" s="73">
        <f t="shared" si="76"/>
        <v>109</v>
      </c>
      <c r="S90" s="73">
        <f t="shared" si="77"/>
        <v>109</v>
      </c>
      <c r="T90" s="73">
        <f t="shared" si="78"/>
        <v>109</v>
      </c>
      <c r="U90" s="73">
        <f t="shared" si="79"/>
        <v>109</v>
      </c>
      <c r="V90" s="73">
        <f t="shared" si="80"/>
        <v>104</v>
      </c>
      <c r="W90" s="73">
        <f t="shared" si="81"/>
        <v>107</v>
      </c>
      <c r="X90" s="73">
        <f t="shared" si="82"/>
        <v>107</v>
      </c>
      <c r="Y90" s="73">
        <f t="shared" si="69"/>
        <v>1294</v>
      </c>
    </row>
    <row r="91" spans="1:25" ht="15.75" thickBot="1" x14ac:dyDescent="0.3">
      <c r="A91">
        <v>5</v>
      </c>
      <c r="B91" s="109" t="s">
        <v>92</v>
      </c>
      <c r="C91" s="97">
        <f t="shared" ref="C91:I91" si="84">SUM(C80,C84,C90)</f>
        <v>44</v>
      </c>
      <c r="D91" s="97">
        <f t="shared" si="84"/>
        <v>63</v>
      </c>
      <c r="E91" s="97">
        <f t="shared" si="84"/>
        <v>741</v>
      </c>
      <c r="F91" s="97">
        <f t="shared" si="84"/>
        <v>275</v>
      </c>
      <c r="G91" s="97">
        <f t="shared" si="84"/>
        <v>3516</v>
      </c>
      <c r="H91" s="97">
        <f t="shared" si="84"/>
        <v>1</v>
      </c>
      <c r="I91" s="97">
        <f t="shared" si="84"/>
        <v>24</v>
      </c>
      <c r="J91" s="98">
        <f>SUM(J80,J84,J90)</f>
        <v>4664</v>
      </c>
      <c r="L91" s="109" t="s">
        <v>92</v>
      </c>
      <c r="M91" s="70">
        <f t="shared" si="72"/>
        <v>261</v>
      </c>
      <c r="N91" s="70">
        <f t="shared" si="73"/>
        <v>262</v>
      </c>
      <c r="O91" s="70">
        <f t="shared" si="74"/>
        <v>267</v>
      </c>
      <c r="P91" s="70">
        <f t="shared" si="75"/>
        <v>271</v>
      </c>
      <c r="Q91" s="70">
        <f t="shared" si="68"/>
        <v>275</v>
      </c>
      <c r="R91" s="70">
        <f t="shared" si="76"/>
        <v>271</v>
      </c>
      <c r="S91" s="70">
        <f t="shared" si="77"/>
        <v>266</v>
      </c>
      <c r="T91" s="70">
        <f t="shared" si="78"/>
        <v>266</v>
      </c>
      <c r="U91" s="70">
        <f t="shared" si="79"/>
        <v>266</v>
      </c>
      <c r="V91" s="70">
        <f t="shared" si="80"/>
        <v>261</v>
      </c>
      <c r="W91" s="70">
        <f t="shared" si="81"/>
        <v>269</v>
      </c>
      <c r="X91" s="70">
        <f t="shared" si="82"/>
        <v>269</v>
      </c>
      <c r="Y91" s="70">
        <f t="shared" si="69"/>
        <v>3204</v>
      </c>
    </row>
    <row r="92" spans="1:25" ht="15.75" thickBot="1" x14ac:dyDescent="0.3">
      <c r="M92" s="70"/>
      <c r="Y92" s="70"/>
    </row>
    <row r="93" spans="1:25" x14ac:dyDescent="0.25">
      <c r="A93">
        <v>6</v>
      </c>
      <c r="B93" s="103" t="s">
        <v>93</v>
      </c>
      <c r="C93" s="62"/>
      <c r="D93" s="62"/>
      <c r="E93" s="62"/>
      <c r="F93" s="62"/>
      <c r="G93" s="62"/>
      <c r="H93" s="62"/>
      <c r="I93" s="62"/>
      <c r="J93" s="104"/>
      <c r="L93" s="64" t="s">
        <v>120</v>
      </c>
      <c r="M93" s="70" t="s">
        <v>94</v>
      </c>
      <c r="N93" s="70" t="s">
        <v>116</v>
      </c>
      <c r="O93" s="70" t="s">
        <v>96</v>
      </c>
      <c r="P93" s="80" t="s">
        <v>97</v>
      </c>
      <c r="Q93" s="80" t="s">
        <v>98</v>
      </c>
      <c r="R93" s="80" t="s">
        <v>99</v>
      </c>
      <c r="S93" s="80" t="s">
        <v>100</v>
      </c>
      <c r="T93" s="80" t="s">
        <v>117</v>
      </c>
      <c r="U93" s="80" t="s">
        <v>118</v>
      </c>
      <c r="V93" s="80" t="s">
        <v>103</v>
      </c>
      <c r="W93" s="80" t="s">
        <v>104</v>
      </c>
      <c r="X93" s="80" t="s">
        <v>119</v>
      </c>
      <c r="Y93" s="80" t="s">
        <v>2</v>
      </c>
    </row>
    <row r="94" spans="1:25" x14ac:dyDescent="0.25">
      <c r="A94">
        <v>6</v>
      </c>
      <c r="B94" s="105" t="s">
        <v>125</v>
      </c>
      <c r="C94" s="110">
        <v>5</v>
      </c>
      <c r="D94" s="110">
        <v>13</v>
      </c>
      <c r="E94" s="110">
        <v>63</v>
      </c>
      <c r="F94" s="110">
        <v>23</v>
      </c>
      <c r="G94" s="110">
        <v>306</v>
      </c>
      <c r="H94" s="110"/>
      <c r="I94" s="110"/>
      <c r="J94" s="69">
        <f>SUM(C94:I94)</f>
        <v>410</v>
      </c>
      <c r="L94" s="105" t="s">
        <v>125</v>
      </c>
      <c r="M94" s="70">
        <f>G4</f>
        <v>304</v>
      </c>
      <c r="N94" s="70">
        <f>G22</f>
        <v>305</v>
      </c>
      <c r="O94" s="70">
        <f>G40</f>
        <v>309</v>
      </c>
      <c r="P94" s="70">
        <f>G58</f>
        <v>307</v>
      </c>
      <c r="Q94" s="70">
        <f>G76</f>
        <v>307</v>
      </c>
      <c r="R94" s="70">
        <f>G94</f>
        <v>306</v>
      </c>
      <c r="S94" s="70">
        <f>G112</f>
        <v>304</v>
      </c>
      <c r="T94" s="70">
        <f>G130</f>
        <v>302</v>
      </c>
      <c r="U94" s="70">
        <f>G148</f>
        <v>297</v>
      </c>
      <c r="V94" s="70">
        <f>G166</f>
        <v>297</v>
      </c>
      <c r="W94" s="70">
        <f>G184</f>
        <v>303</v>
      </c>
      <c r="X94" s="70">
        <f>G202</f>
        <v>303</v>
      </c>
      <c r="Y94" s="70">
        <f>SUM(M94:X94)</f>
        <v>3644</v>
      </c>
    </row>
    <row r="95" spans="1:25" x14ac:dyDescent="0.25">
      <c r="A95">
        <v>6</v>
      </c>
      <c r="B95" s="105" t="s">
        <v>126</v>
      </c>
      <c r="C95" s="110"/>
      <c r="D95" s="110">
        <v>1</v>
      </c>
      <c r="E95" s="110">
        <v>5</v>
      </c>
      <c r="F95" s="110"/>
      <c r="G95" s="110">
        <v>40</v>
      </c>
      <c r="H95" s="110"/>
      <c r="I95" s="110"/>
      <c r="J95" s="69">
        <f>SUM(C95:I95)</f>
        <v>46</v>
      </c>
      <c r="L95" s="105" t="s">
        <v>126</v>
      </c>
      <c r="M95" s="70">
        <f>G5</f>
        <v>39</v>
      </c>
      <c r="N95" s="70">
        <f>G23</f>
        <v>39</v>
      </c>
      <c r="O95" s="70">
        <f>G41</f>
        <v>39</v>
      </c>
      <c r="P95" s="70">
        <f>G59</f>
        <v>40</v>
      </c>
      <c r="Q95" s="70">
        <f>G77</f>
        <v>40</v>
      </c>
      <c r="R95" s="70">
        <f t="shared" ref="R95:R109" si="85">G95</f>
        <v>40</v>
      </c>
      <c r="S95" s="70">
        <f>G113</f>
        <v>40</v>
      </c>
      <c r="T95" s="70">
        <f>G131</f>
        <v>40</v>
      </c>
      <c r="U95" s="70">
        <f>G149</f>
        <v>40</v>
      </c>
      <c r="V95" s="70">
        <f>G167</f>
        <v>40</v>
      </c>
      <c r="W95" s="70">
        <f>G185</f>
        <v>40</v>
      </c>
      <c r="X95" s="70">
        <f>G203</f>
        <v>40</v>
      </c>
      <c r="Y95" s="70">
        <f t="shared" ref="Y95:Y109" si="86">SUM(M95:X95)</f>
        <v>477</v>
      </c>
    </row>
    <row r="96" spans="1:25" x14ac:dyDescent="0.25">
      <c r="A96">
        <v>6</v>
      </c>
      <c r="B96" s="105" t="s">
        <v>127</v>
      </c>
      <c r="C96" s="110">
        <v>22</v>
      </c>
      <c r="D96" s="110">
        <v>34</v>
      </c>
      <c r="E96" s="110">
        <v>378</v>
      </c>
      <c r="F96" s="110">
        <v>117</v>
      </c>
      <c r="G96" s="110">
        <v>1661</v>
      </c>
      <c r="H96" s="110"/>
      <c r="I96" s="110"/>
      <c r="J96" s="69">
        <f>SUM(C96:I96)</f>
        <v>2212</v>
      </c>
      <c r="L96" s="105" t="s">
        <v>127</v>
      </c>
      <c r="M96" s="70">
        <f>G6</f>
        <v>1647</v>
      </c>
      <c r="N96" s="70">
        <f>G24</f>
        <v>1648</v>
      </c>
      <c r="O96" s="70">
        <f>G42</f>
        <v>1642</v>
      </c>
      <c r="P96" s="70">
        <f>G60</f>
        <v>1645</v>
      </c>
      <c r="Q96" s="70">
        <f>G78</f>
        <v>1644</v>
      </c>
      <c r="R96" s="70">
        <f t="shared" si="85"/>
        <v>1661</v>
      </c>
      <c r="S96" s="70">
        <f>G114</f>
        <v>1666</v>
      </c>
      <c r="T96" s="70">
        <f>G132</f>
        <v>1667</v>
      </c>
      <c r="U96" s="70">
        <f>G150</f>
        <v>1668</v>
      </c>
      <c r="V96" s="70">
        <f>G168</f>
        <v>1659</v>
      </c>
      <c r="W96" s="70">
        <f>G186</f>
        <v>1666</v>
      </c>
      <c r="X96" s="70">
        <f>G204</f>
        <v>1667</v>
      </c>
      <c r="Y96" s="70">
        <f t="shared" si="86"/>
        <v>19880</v>
      </c>
    </row>
    <row r="97" spans="1:25" x14ac:dyDescent="0.25">
      <c r="A97">
        <v>6</v>
      </c>
      <c r="B97" s="105" t="s">
        <v>128</v>
      </c>
      <c r="C97" s="110">
        <v>7</v>
      </c>
      <c r="D97" s="110"/>
      <c r="E97" s="110">
        <v>38</v>
      </c>
      <c r="F97" s="110">
        <v>18</v>
      </c>
      <c r="G97" s="110">
        <v>239</v>
      </c>
      <c r="H97" s="110"/>
      <c r="I97" s="110"/>
      <c r="J97" s="69">
        <f>SUM(C97:I97)</f>
        <v>302</v>
      </c>
      <c r="L97" s="105" t="s">
        <v>128</v>
      </c>
      <c r="M97" s="70">
        <f>G7</f>
        <v>233</v>
      </c>
      <c r="N97" s="70">
        <f>G25</f>
        <v>230</v>
      </c>
      <c r="O97" s="70">
        <f>G43</f>
        <v>228</v>
      </c>
      <c r="P97" s="70">
        <f>G61</f>
        <v>233</v>
      </c>
      <c r="Q97" s="70">
        <f>G79</f>
        <v>229</v>
      </c>
      <c r="R97" s="70">
        <f t="shared" si="85"/>
        <v>239</v>
      </c>
      <c r="S97" s="70">
        <f>G115</f>
        <v>238</v>
      </c>
      <c r="T97" s="70">
        <f>G133</f>
        <v>241</v>
      </c>
      <c r="U97" s="70">
        <f>G151</f>
        <v>234</v>
      </c>
      <c r="V97" s="70">
        <f>G169</f>
        <v>230</v>
      </c>
      <c r="W97" s="70">
        <f>G187</f>
        <v>233</v>
      </c>
      <c r="X97" s="70">
        <f>G205</f>
        <v>228</v>
      </c>
      <c r="Y97" s="70">
        <f t="shared" si="86"/>
        <v>2796</v>
      </c>
    </row>
    <row r="98" spans="1:25" ht="15.75" thickBot="1" x14ac:dyDescent="0.3">
      <c r="A98">
        <v>6</v>
      </c>
      <c r="B98" s="105" t="s">
        <v>2</v>
      </c>
      <c r="C98" s="72">
        <f>SUM(C94:C97)</f>
        <v>34</v>
      </c>
      <c r="D98" s="72">
        <f t="shared" ref="D98:J98" si="87">SUM(D94:D97)</f>
        <v>48</v>
      </c>
      <c r="E98" s="72">
        <f t="shared" si="87"/>
        <v>484</v>
      </c>
      <c r="F98" s="72">
        <f t="shared" si="87"/>
        <v>158</v>
      </c>
      <c r="G98" s="72">
        <f t="shared" si="87"/>
        <v>2246</v>
      </c>
      <c r="H98" s="72">
        <f t="shared" si="87"/>
        <v>0</v>
      </c>
      <c r="I98" s="72">
        <f t="shared" si="87"/>
        <v>0</v>
      </c>
      <c r="J98" s="69">
        <f t="shared" si="87"/>
        <v>2970</v>
      </c>
      <c r="L98" s="105" t="s">
        <v>2</v>
      </c>
      <c r="M98" s="73">
        <f>G8</f>
        <v>2223</v>
      </c>
      <c r="N98" s="73">
        <f>G26</f>
        <v>2222</v>
      </c>
      <c r="O98" s="73">
        <f>G44</f>
        <v>2218</v>
      </c>
      <c r="P98" s="73">
        <f>G62</f>
        <v>2225</v>
      </c>
      <c r="Q98" s="73">
        <f>G80</f>
        <v>2220</v>
      </c>
      <c r="R98" s="73">
        <f t="shared" si="85"/>
        <v>2246</v>
      </c>
      <c r="S98" s="73">
        <f>G116</f>
        <v>2248</v>
      </c>
      <c r="T98" s="73">
        <f>G134</f>
        <v>2250</v>
      </c>
      <c r="U98" s="73">
        <f>G152</f>
        <v>2239</v>
      </c>
      <c r="V98" s="73">
        <f>G170</f>
        <v>2226</v>
      </c>
      <c r="W98" s="73">
        <f>G188</f>
        <v>2242</v>
      </c>
      <c r="X98" s="73">
        <f>G206</f>
        <v>2238</v>
      </c>
      <c r="Y98" s="73">
        <f t="shared" si="86"/>
        <v>26797</v>
      </c>
    </row>
    <row r="99" spans="1:25" x14ac:dyDescent="0.25">
      <c r="A99">
        <v>6</v>
      </c>
      <c r="B99" s="106" t="s">
        <v>129</v>
      </c>
      <c r="C99" s="91"/>
      <c r="D99" s="91"/>
      <c r="E99" s="91"/>
      <c r="F99" s="91"/>
      <c r="G99" s="91"/>
      <c r="H99" s="91"/>
      <c r="I99" s="91"/>
      <c r="J99" s="75"/>
      <c r="L99" s="106" t="s">
        <v>129</v>
      </c>
      <c r="M99" s="70">
        <f>G9</f>
        <v>0</v>
      </c>
      <c r="N99" s="70">
        <f>G27</f>
        <v>0</v>
      </c>
      <c r="O99" s="70">
        <f>G45</f>
        <v>0</v>
      </c>
      <c r="P99" s="70">
        <f>G63</f>
        <v>0</v>
      </c>
      <c r="Q99" s="70">
        <f>G81</f>
        <v>0</v>
      </c>
      <c r="R99" s="70">
        <f t="shared" si="85"/>
        <v>0</v>
      </c>
      <c r="S99" s="70">
        <f>G117</f>
        <v>0</v>
      </c>
      <c r="T99" s="70">
        <f>G135</f>
        <v>0</v>
      </c>
      <c r="U99" s="70">
        <f>G153</f>
        <v>0</v>
      </c>
      <c r="V99" s="70">
        <f>G171</f>
        <v>0</v>
      </c>
      <c r="W99" s="70">
        <f>G189</f>
        <v>0</v>
      </c>
      <c r="X99" s="70">
        <f>G207</f>
        <v>0</v>
      </c>
      <c r="Y99" s="70">
        <f t="shared" si="86"/>
        <v>0</v>
      </c>
    </row>
    <row r="100" spans="1:25" x14ac:dyDescent="0.25">
      <c r="A100">
        <v>6</v>
      </c>
      <c r="B100" s="106" t="s">
        <v>130</v>
      </c>
      <c r="C100" s="91"/>
      <c r="D100" s="91"/>
      <c r="E100" s="91">
        <v>15</v>
      </c>
      <c r="F100" s="91">
        <v>3</v>
      </c>
      <c r="G100" s="91">
        <v>41</v>
      </c>
      <c r="H100" s="91"/>
      <c r="I100" s="91"/>
      <c r="J100" s="75">
        <f>SUM(C100:I100)</f>
        <v>59</v>
      </c>
      <c r="L100" s="106" t="s">
        <v>130</v>
      </c>
      <c r="M100" s="70">
        <f>G10</f>
        <v>42</v>
      </c>
      <c r="N100" s="70">
        <f>G28</f>
        <v>42</v>
      </c>
      <c r="O100" s="70">
        <f>G46</f>
        <v>42</v>
      </c>
      <c r="P100" s="70">
        <f>G64</f>
        <v>41</v>
      </c>
      <c r="Q100" s="70">
        <f>G82</f>
        <v>40</v>
      </c>
      <c r="R100" s="70">
        <f t="shared" si="85"/>
        <v>41</v>
      </c>
      <c r="S100" s="70">
        <f>G118</f>
        <v>40</v>
      </c>
      <c r="T100" s="70">
        <f>G136</f>
        <v>40</v>
      </c>
      <c r="U100" s="70">
        <f>G154</f>
        <v>40</v>
      </c>
      <c r="V100" s="70">
        <f>G172</f>
        <v>40</v>
      </c>
      <c r="W100" s="70">
        <f>G190</f>
        <v>42</v>
      </c>
      <c r="X100" s="70">
        <f>G208</f>
        <v>42</v>
      </c>
      <c r="Y100" s="70">
        <f t="shared" si="86"/>
        <v>492</v>
      </c>
    </row>
    <row r="101" spans="1:25" x14ac:dyDescent="0.25">
      <c r="A101">
        <v>6</v>
      </c>
      <c r="B101" s="106" t="s">
        <v>131</v>
      </c>
      <c r="C101" s="91"/>
      <c r="D101" s="91"/>
      <c r="E101" s="91"/>
      <c r="F101" s="91">
        <v>1</v>
      </c>
      <c r="G101" s="91">
        <v>2</v>
      </c>
      <c r="H101" s="91"/>
      <c r="I101" s="91"/>
      <c r="J101" s="75">
        <f>SUM(C101:I101)</f>
        <v>3</v>
      </c>
      <c r="L101" s="106" t="s">
        <v>131</v>
      </c>
      <c r="M101" s="70">
        <f>G11</f>
        <v>1</v>
      </c>
      <c r="N101" s="70">
        <f>G29</f>
        <v>1</v>
      </c>
      <c r="O101" s="70">
        <f>G47</f>
        <v>2</v>
      </c>
      <c r="P101" s="70">
        <f>G65</f>
        <v>2</v>
      </c>
      <c r="Q101" s="70">
        <f>G83</f>
        <v>2</v>
      </c>
      <c r="R101" s="70">
        <f t="shared" si="85"/>
        <v>2</v>
      </c>
      <c r="S101" s="70">
        <f>G119</f>
        <v>4</v>
      </c>
      <c r="T101" s="70">
        <f>G137</f>
        <v>4</v>
      </c>
      <c r="U101" s="70">
        <f>G155</f>
        <v>4</v>
      </c>
      <c r="V101" s="70">
        <f>G173</f>
        <v>4</v>
      </c>
      <c r="W101" s="70">
        <f>G191</f>
        <v>4</v>
      </c>
      <c r="X101" s="70">
        <f>G209</f>
        <v>4</v>
      </c>
      <c r="Y101" s="70">
        <f t="shared" si="86"/>
        <v>34</v>
      </c>
    </row>
    <row r="102" spans="1:25" ht="15.75" thickBot="1" x14ac:dyDescent="0.3">
      <c r="A102">
        <v>6</v>
      </c>
      <c r="B102" s="106" t="s">
        <v>2</v>
      </c>
      <c r="C102" s="81">
        <f>SUM(C100:C101)</f>
        <v>0</v>
      </c>
      <c r="D102" s="81">
        <f t="shared" ref="D102:J102" si="88">SUM(D100:D101)</f>
        <v>0</v>
      </c>
      <c r="E102" s="81">
        <f t="shared" si="88"/>
        <v>15</v>
      </c>
      <c r="F102" s="81">
        <f t="shared" si="88"/>
        <v>4</v>
      </c>
      <c r="G102" s="81">
        <f t="shared" si="88"/>
        <v>43</v>
      </c>
      <c r="H102" s="81">
        <f t="shared" si="88"/>
        <v>0</v>
      </c>
      <c r="I102" s="81">
        <f t="shared" si="88"/>
        <v>0</v>
      </c>
      <c r="J102" s="75">
        <f t="shared" si="88"/>
        <v>62</v>
      </c>
      <c r="L102" s="106" t="s">
        <v>2</v>
      </c>
      <c r="M102" s="73">
        <f>G12</f>
        <v>43</v>
      </c>
      <c r="N102" s="73">
        <f>G30</f>
        <v>43</v>
      </c>
      <c r="O102" s="73">
        <f>G48</f>
        <v>44</v>
      </c>
      <c r="P102" s="73">
        <f>G66</f>
        <v>43</v>
      </c>
      <c r="Q102" s="73">
        <f>G84</f>
        <v>42</v>
      </c>
      <c r="R102" s="73">
        <f t="shared" si="85"/>
        <v>43</v>
      </c>
      <c r="S102" s="73">
        <f>G120</f>
        <v>44</v>
      </c>
      <c r="T102" s="73">
        <f>G138</f>
        <v>44</v>
      </c>
      <c r="U102" s="73">
        <f>G156</f>
        <v>44</v>
      </c>
      <c r="V102" s="73">
        <f>G174</f>
        <v>44</v>
      </c>
      <c r="W102" s="73">
        <f>G192</f>
        <v>46</v>
      </c>
      <c r="X102" s="73">
        <f>G210</f>
        <v>46</v>
      </c>
      <c r="Y102" s="73">
        <f t="shared" si="86"/>
        <v>526</v>
      </c>
    </row>
    <row r="103" spans="1:25" x14ac:dyDescent="0.25">
      <c r="A103">
        <v>6</v>
      </c>
      <c r="B103" s="107" t="s">
        <v>132</v>
      </c>
      <c r="C103" s="93"/>
      <c r="D103" s="93"/>
      <c r="E103" s="93"/>
      <c r="F103" s="93"/>
      <c r="G103" s="93"/>
      <c r="H103" s="93"/>
      <c r="I103" s="93"/>
      <c r="J103" s="94"/>
      <c r="L103" s="107" t="s">
        <v>132</v>
      </c>
      <c r="M103" s="70">
        <f>G13</f>
        <v>0</v>
      </c>
      <c r="N103" s="70">
        <f>G31</f>
        <v>0</v>
      </c>
      <c r="O103" s="70">
        <f>G49</f>
        <v>0</v>
      </c>
      <c r="P103" s="70">
        <f>G67</f>
        <v>0</v>
      </c>
      <c r="Q103" s="70">
        <f>G85</f>
        <v>0</v>
      </c>
      <c r="R103" s="70">
        <f t="shared" si="85"/>
        <v>0</v>
      </c>
      <c r="S103" s="70">
        <f>G121</f>
        <v>0</v>
      </c>
      <c r="T103" s="70">
        <f>G139</f>
        <v>0</v>
      </c>
      <c r="U103" s="70">
        <f>G157</f>
        <v>0</v>
      </c>
      <c r="V103" s="70">
        <f>G175</f>
        <v>0</v>
      </c>
      <c r="W103" s="70">
        <f>G193</f>
        <v>0</v>
      </c>
      <c r="X103" s="70">
        <f>G211</f>
        <v>0</v>
      </c>
      <c r="Y103" s="70">
        <f t="shared" si="86"/>
        <v>0</v>
      </c>
    </row>
    <row r="104" spans="1:25" x14ac:dyDescent="0.25">
      <c r="A104">
        <v>6</v>
      </c>
      <c r="B104" s="107" t="s">
        <v>133</v>
      </c>
      <c r="C104" s="93"/>
      <c r="D104" s="93"/>
      <c r="E104" s="93">
        <v>3</v>
      </c>
      <c r="F104" s="93">
        <v>1</v>
      </c>
      <c r="G104" s="93">
        <v>3</v>
      </c>
      <c r="H104" s="93"/>
      <c r="I104" s="93"/>
      <c r="J104" s="94">
        <f>SUM(C104:I104)</f>
        <v>7</v>
      </c>
      <c r="L104" s="107" t="s">
        <v>133</v>
      </c>
      <c r="M104" s="70">
        <f>G14</f>
        <v>3</v>
      </c>
      <c r="N104" s="70">
        <f>G32</f>
        <v>3</v>
      </c>
      <c r="O104" s="70">
        <f>G50</f>
        <v>5</v>
      </c>
      <c r="P104" s="70">
        <f>G68</f>
        <v>3</v>
      </c>
      <c r="Q104" s="70">
        <f>G86</f>
        <v>3</v>
      </c>
      <c r="R104" s="70">
        <f t="shared" si="85"/>
        <v>3</v>
      </c>
      <c r="S104" s="70">
        <f>G122</f>
        <v>3</v>
      </c>
      <c r="T104" s="70">
        <f>G140</f>
        <v>3</v>
      </c>
      <c r="U104" s="70">
        <f>G158</f>
        <v>3</v>
      </c>
      <c r="V104" s="70">
        <f>G176</f>
        <v>3</v>
      </c>
      <c r="W104" s="70">
        <f>G194</f>
        <v>3</v>
      </c>
      <c r="X104" s="70">
        <f>G212</f>
        <v>3</v>
      </c>
      <c r="Y104" s="70">
        <f t="shared" si="86"/>
        <v>38</v>
      </c>
    </row>
    <row r="105" spans="1:25" x14ac:dyDescent="0.25">
      <c r="A105">
        <v>6</v>
      </c>
      <c r="B105" s="107" t="s">
        <v>134</v>
      </c>
      <c r="C105" s="93">
        <v>3</v>
      </c>
      <c r="D105" s="93">
        <v>12</v>
      </c>
      <c r="E105" s="93">
        <v>160</v>
      </c>
      <c r="F105" s="93">
        <v>89</v>
      </c>
      <c r="G105" s="93">
        <v>756</v>
      </c>
      <c r="H105" s="93">
        <v>1</v>
      </c>
      <c r="I105" s="93">
        <v>23</v>
      </c>
      <c r="J105" s="94">
        <f>SUM(C105:I105)</f>
        <v>1044</v>
      </c>
      <c r="L105" s="107" t="s">
        <v>134</v>
      </c>
      <c r="M105" s="70">
        <f>G15</f>
        <v>739</v>
      </c>
      <c r="N105" s="70">
        <f>G33</f>
        <v>747</v>
      </c>
      <c r="O105" s="70">
        <f>G51</f>
        <v>749</v>
      </c>
      <c r="P105" s="70">
        <f>G69</f>
        <v>742</v>
      </c>
      <c r="Q105" s="70">
        <f>G87</f>
        <v>755</v>
      </c>
      <c r="R105" s="70">
        <f t="shared" si="85"/>
        <v>756</v>
      </c>
      <c r="S105" s="70">
        <f>G123</f>
        <v>764</v>
      </c>
      <c r="T105" s="70">
        <f>G141</f>
        <v>757</v>
      </c>
      <c r="U105" s="70">
        <f>G159</f>
        <v>754</v>
      </c>
      <c r="V105" s="70">
        <f>G177</f>
        <v>741</v>
      </c>
      <c r="W105" s="70">
        <f>G195</f>
        <v>744</v>
      </c>
      <c r="X105" s="70">
        <f>G213</f>
        <v>743</v>
      </c>
      <c r="Y105" s="70">
        <f t="shared" si="86"/>
        <v>8991</v>
      </c>
    </row>
    <row r="106" spans="1:25" x14ac:dyDescent="0.25">
      <c r="A106">
        <v>6</v>
      </c>
      <c r="B106" s="107" t="s">
        <v>148</v>
      </c>
      <c r="C106" s="93">
        <v>6</v>
      </c>
      <c r="D106" s="93">
        <v>1</v>
      </c>
      <c r="E106" s="93">
        <v>43</v>
      </c>
      <c r="F106" s="93">
        <v>6</v>
      </c>
      <c r="G106" s="93">
        <v>224</v>
      </c>
      <c r="H106" s="93"/>
      <c r="I106" s="93">
        <v>1</v>
      </c>
      <c r="J106" s="94">
        <f>SUM(C106:I106)</f>
        <v>281</v>
      </c>
      <c r="L106" s="107" t="s">
        <v>148</v>
      </c>
      <c r="M106" s="70">
        <f t="shared" ref="M106:M109" si="89">G16</f>
        <v>231</v>
      </c>
      <c r="N106" s="70">
        <f t="shared" ref="N106:N109" si="90">G34</f>
        <v>218</v>
      </c>
      <c r="O106" s="70">
        <f t="shared" ref="O106:O109" si="91">G52</f>
        <v>217</v>
      </c>
      <c r="P106" s="70">
        <f t="shared" ref="P106:P109" si="92">G70</f>
        <v>226</v>
      </c>
      <c r="Q106" s="70">
        <f t="shared" ref="Q106:Q109" si="93">G88</f>
        <v>227</v>
      </c>
      <c r="R106" s="70">
        <f t="shared" si="85"/>
        <v>224</v>
      </c>
      <c r="S106" s="70">
        <f t="shared" ref="S106:S109" si="94">G124</f>
        <v>232</v>
      </c>
      <c r="T106" s="70">
        <f t="shared" ref="T106:T109" si="95">G142</f>
        <v>233</v>
      </c>
      <c r="U106" s="70">
        <f t="shared" ref="U106:U109" si="96">G160</f>
        <v>229</v>
      </c>
      <c r="V106" s="70">
        <f t="shared" ref="V106:V109" si="97">G178</f>
        <v>121</v>
      </c>
      <c r="W106" s="70">
        <f t="shared" ref="W106:W109" si="98">G196</f>
        <v>123</v>
      </c>
      <c r="X106" s="70">
        <f t="shared" ref="X106:X109" si="99">G214</f>
        <v>125</v>
      </c>
      <c r="Y106" s="70">
        <f t="shared" si="86"/>
        <v>2406</v>
      </c>
    </row>
    <row r="107" spans="1:25" x14ac:dyDescent="0.25">
      <c r="A107">
        <v>6</v>
      </c>
      <c r="B107" s="107" t="s">
        <v>135</v>
      </c>
      <c r="C107" s="93">
        <v>5</v>
      </c>
      <c r="D107" s="93">
        <v>3</v>
      </c>
      <c r="E107" s="93">
        <v>38</v>
      </c>
      <c r="F107" s="93">
        <v>13</v>
      </c>
      <c r="G107" s="93">
        <v>263</v>
      </c>
      <c r="H107" s="93"/>
      <c r="I107" s="93"/>
      <c r="J107" s="94">
        <f>SUM(C107:I107)</f>
        <v>322</v>
      </c>
      <c r="L107" s="107" t="s">
        <v>135</v>
      </c>
      <c r="M107" s="70">
        <f t="shared" si="89"/>
        <v>306</v>
      </c>
      <c r="N107" s="70">
        <f t="shared" si="90"/>
        <v>291</v>
      </c>
      <c r="O107" s="70">
        <f t="shared" si="91"/>
        <v>285</v>
      </c>
      <c r="P107" s="70">
        <f t="shared" si="92"/>
        <v>282</v>
      </c>
      <c r="Q107" s="70">
        <f t="shared" si="93"/>
        <v>269</v>
      </c>
      <c r="R107" s="70">
        <f t="shared" si="85"/>
        <v>263</v>
      </c>
      <c r="S107" s="70">
        <f t="shared" si="94"/>
        <v>262</v>
      </c>
      <c r="T107" s="70">
        <f t="shared" si="95"/>
        <v>260</v>
      </c>
      <c r="U107" s="70">
        <f t="shared" si="96"/>
        <v>258</v>
      </c>
      <c r="V107" s="70">
        <f t="shared" si="97"/>
        <v>254</v>
      </c>
      <c r="W107" s="70">
        <f t="shared" si="98"/>
        <v>263</v>
      </c>
      <c r="X107" s="70">
        <f t="shared" si="99"/>
        <v>262</v>
      </c>
      <c r="Y107" s="70">
        <f t="shared" si="86"/>
        <v>3255</v>
      </c>
    </row>
    <row r="108" spans="1:25" ht="15.75" thickBot="1" x14ac:dyDescent="0.3">
      <c r="A108">
        <v>6</v>
      </c>
      <c r="B108" s="107" t="s">
        <v>2</v>
      </c>
      <c r="C108" s="95">
        <f>SUM(C105:C107)</f>
        <v>14</v>
      </c>
      <c r="D108" s="95">
        <f>SUM(D105:D107)</f>
        <v>16</v>
      </c>
      <c r="E108" s="95">
        <f t="shared" ref="E108:J108" si="100">SUM(E104:E107)</f>
        <v>244</v>
      </c>
      <c r="F108" s="95">
        <f t="shared" si="100"/>
        <v>109</v>
      </c>
      <c r="G108" s="95">
        <f t="shared" si="100"/>
        <v>1246</v>
      </c>
      <c r="H108" s="95">
        <f t="shared" si="100"/>
        <v>1</v>
      </c>
      <c r="I108" s="95">
        <f t="shared" si="100"/>
        <v>24</v>
      </c>
      <c r="J108" s="94">
        <f t="shared" si="100"/>
        <v>1654</v>
      </c>
      <c r="L108" s="107" t="s">
        <v>2</v>
      </c>
      <c r="M108" s="73">
        <f t="shared" si="89"/>
        <v>1279</v>
      </c>
      <c r="N108" s="73">
        <f t="shared" si="90"/>
        <v>1259</v>
      </c>
      <c r="O108" s="73">
        <f t="shared" si="91"/>
        <v>1256</v>
      </c>
      <c r="P108" s="73">
        <f t="shared" si="92"/>
        <v>1253</v>
      </c>
      <c r="Q108" s="73">
        <f t="shared" si="93"/>
        <v>1254</v>
      </c>
      <c r="R108" s="73">
        <f t="shared" si="85"/>
        <v>1246</v>
      </c>
      <c r="S108" s="73">
        <f t="shared" si="94"/>
        <v>1261</v>
      </c>
      <c r="T108" s="73">
        <f t="shared" si="95"/>
        <v>1253</v>
      </c>
      <c r="U108" s="73">
        <f t="shared" si="96"/>
        <v>1244</v>
      </c>
      <c r="V108" s="73">
        <f t="shared" si="97"/>
        <v>1119</v>
      </c>
      <c r="W108" s="73">
        <f t="shared" si="98"/>
        <v>1133</v>
      </c>
      <c r="X108" s="73">
        <f t="shared" si="99"/>
        <v>1133</v>
      </c>
      <c r="Y108" s="73">
        <f t="shared" si="86"/>
        <v>14690</v>
      </c>
    </row>
    <row r="109" spans="1:25" ht="15.75" thickBot="1" x14ac:dyDescent="0.3">
      <c r="A109">
        <v>6</v>
      </c>
      <c r="B109" s="109" t="s">
        <v>92</v>
      </c>
      <c r="C109" s="97">
        <f t="shared" ref="C109:I109" si="101">SUM(C98,C102,C108)</f>
        <v>48</v>
      </c>
      <c r="D109" s="97">
        <f t="shared" si="101"/>
        <v>64</v>
      </c>
      <c r="E109" s="97">
        <f t="shared" si="101"/>
        <v>743</v>
      </c>
      <c r="F109" s="97">
        <f t="shared" si="101"/>
        <v>271</v>
      </c>
      <c r="G109" s="97">
        <f t="shared" si="101"/>
        <v>3535</v>
      </c>
      <c r="H109" s="97">
        <f t="shared" si="101"/>
        <v>1</v>
      </c>
      <c r="I109" s="97">
        <f t="shared" si="101"/>
        <v>24</v>
      </c>
      <c r="J109" s="98">
        <f>SUM(J98,J102,J108)</f>
        <v>4686</v>
      </c>
      <c r="L109" s="109" t="s">
        <v>92</v>
      </c>
      <c r="M109" s="70">
        <f t="shared" si="89"/>
        <v>3545</v>
      </c>
      <c r="N109" s="70">
        <f t="shared" si="90"/>
        <v>3524</v>
      </c>
      <c r="O109" s="70">
        <f t="shared" si="91"/>
        <v>3518</v>
      </c>
      <c r="P109" s="70">
        <f t="shared" si="92"/>
        <v>3521</v>
      </c>
      <c r="Q109" s="70">
        <f t="shared" si="93"/>
        <v>3516</v>
      </c>
      <c r="R109" s="70">
        <f t="shared" si="85"/>
        <v>3535</v>
      </c>
      <c r="S109" s="70">
        <f t="shared" si="94"/>
        <v>3553</v>
      </c>
      <c r="T109" s="70">
        <f t="shared" si="95"/>
        <v>3547</v>
      </c>
      <c r="U109" s="70">
        <f t="shared" si="96"/>
        <v>3527</v>
      </c>
      <c r="V109" s="70">
        <f t="shared" si="97"/>
        <v>3389</v>
      </c>
      <c r="W109" s="70">
        <f t="shared" si="98"/>
        <v>3421</v>
      </c>
      <c r="X109" s="70">
        <f t="shared" si="99"/>
        <v>3417</v>
      </c>
      <c r="Y109" s="70">
        <f t="shared" si="86"/>
        <v>42013</v>
      </c>
    </row>
    <row r="110" spans="1:25" ht="15.75" thickBot="1" x14ac:dyDescent="0.3">
      <c r="M110" s="70"/>
      <c r="Y110" s="70"/>
    </row>
    <row r="111" spans="1:25" x14ac:dyDescent="0.25">
      <c r="A111">
        <v>7</v>
      </c>
      <c r="B111" s="103" t="s">
        <v>93</v>
      </c>
      <c r="C111" s="62"/>
      <c r="D111" s="62"/>
      <c r="E111" s="62"/>
      <c r="F111" s="62"/>
      <c r="G111" s="62"/>
      <c r="H111" s="62"/>
      <c r="I111" s="62"/>
      <c r="J111" s="104"/>
      <c r="L111" s="64" t="s">
        <v>67</v>
      </c>
      <c r="M111" s="70" t="s">
        <v>94</v>
      </c>
      <c r="N111" s="70" t="s">
        <v>116</v>
      </c>
      <c r="O111" s="70" t="s">
        <v>96</v>
      </c>
      <c r="P111" s="80" t="s">
        <v>97</v>
      </c>
      <c r="Q111" s="80" t="s">
        <v>98</v>
      </c>
      <c r="R111" s="80" t="s">
        <v>99</v>
      </c>
      <c r="S111" s="80" t="s">
        <v>100</v>
      </c>
      <c r="T111" s="80" t="s">
        <v>117</v>
      </c>
      <c r="U111" s="80" t="s">
        <v>118</v>
      </c>
      <c r="V111" s="80" t="s">
        <v>103</v>
      </c>
      <c r="W111" s="80" t="s">
        <v>104</v>
      </c>
      <c r="X111" s="80" t="s">
        <v>119</v>
      </c>
      <c r="Y111" s="80" t="s">
        <v>2</v>
      </c>
    </row>
    <row r="112" spans="1:25" x14ac:dyDescent="0.25">
      <c r="A112">
        <v>7</v>
      </c>
      <c r="B112" s="105" t="s">
        <v>125</v>
      </c>
      <c r="C112" s="110">
        <v>6</v>
      </c>
      <c r="D112" s="110">
        <v>13</v>
      </c>
      <c r="E112" s="110">
        <v>62</v>
      </c>
      <c r="F112" s="110">
        <v>21</v>
      </c>
      <c r="G112" s="110">
        <v>304</v>
      </c>
      <c r="H112" s="110"/>
      <c r="I112" s="110"/>
      <c r="J112" s="69">
        <f>SUM(C112:I112)</f>
        <v>406</v>
      </c>
      <c r="L112" s="105" t="s">
        <v>125</v>
      </c>
      <c r="M112" s="70">
        <f>H4</f>
        <v>0</v>
      </c>
      <c r="N112" s="70">
        <f>H22</f>
        <v>0</v>
      </c>
      <c r="O112" s="70">
        <f>H40</f>
        <v>0</v>
      </c>
      <c r="P112" s="70">
        <f>H58</f>
        <v>0</v>
      </c>
      <c r="Q112" s="70">
        <f>H76</f>
        <v>0</v>
      </c>
      <c r="R112" s="70">
        <f>H94</f>
        <v>0</v>
      </c>
      <c r="S112" s="70">
        <f>H112</f>
        <v>0</v>
      </c>
      <c r="T112" s="70">
        <f>H130</f>
        <v>0</v>
      </c>
      <c r="U112" s="70">
        <f>H148</f>
        <v>0</v>
      </c>
      <c r="V112" s="70">
        <f>H166</f>
        <v>0</v>
      </c>
      <c r="W112" s="70">
        <f>H184</f>
        <v>0</v>
      </c>
      <c r="X112" s="70">
        <f>H202</f>
        <v>0</v>
      </c>
      <c r="Y112" s="70">
        <f>SUM(M112:X112)</f>
        <v>0</v>
      </c>
    </row>
    <row r="113" spans="1:25" x14ac:dyDescent="0.25">
      <c r="A113">
        <v>7</v>
      </c>
      <c r="B113" s="105" t="s">
        <v>126</v>
      </c>
      <c r="C113" s="110"/>
      <c r="D113" s="110">
        <v>1</v>
      </c>
      <c r="E113" s="110">
        <v>5</v>
      </c>
      <c r="F113" s="110"/>
      <c r="G113" s="110">
        <v>40</v>
      </c>
      <c r="H113" s="110"/>
      <c r="I113" s="110"/>
      <c r="J113" s="69">
        <f>SUM(C113:I113)</f>
        <v>46</v>
      </c>
      <c r="L113" s="105" t="s">
        <v>126</v>
      </c>
      <c r="M113" s="70">
        <f>H5</f>
        <v>0</v>
      </c>
      <c r="N113" s="70">
        <f>H23</f>
        <v>0</v>
      </c>
      <c r="O113" s="70">
        <f>H41</f>
        <v>0</v>
      </c>
      <c r="P113" s="70">
        <f>H59</f>
        <v>0</v>
      </c>
      <c r="Q113" s="70">
        <f>H77</f>
        <v>0</v>
      </c>
      <c r="R113" s="70">
        <f>H95</f>
        <v>0</v>
      </c>
      <c r="S113" s="70">
        <f t="shared" ref="S113:S127" si="102">H113</f>
        <v>0</v>
      </c>
      <c r="T113" s="70">
        <f>H131</f>
        <v>0</v>
      </c>
      <c r="U113" s="70">
        <f>H149</f>
        <v>0</v>
      </c>
      <c r="V113" s="70">
        <f>H167</f>
        <v>0</v>
      </c>
      <c r="W113" s="70">
        <f>H185</f>
        <v>0</v>
      </c>
      <c r="X113" s="70">
        <f>H203</f>
        <v>0</v>
      </c>
      <c r="Y113" s="70">
        <f t="shared" ref="Y113:Y127" si="103">SUM(M113:X113)</f>
        <v>0</v>
      </c>
    </row>
    <row r="114" spans="1:25" x14ac:dyDescent="0.25">
      <c r="A114">
        <v>7</v>
      </c>
      <c r="B114" s="105" t="s">
        <v>127</v>
      </c>
      <c r="C114" s="110">
        <v>22</v>
      </c>
      <c r="D114" s="110">
        <v>33</v>
      </c>
      <c r="E114" s="110">
        <v>379</v>
      </c>
      <c r="F114" s="110">
        <v>117</v>
      </c>
      <c r="G114" s="110">
        <v>1666</v>
      </c>
      <c r="H114" s="110"/>
      <c r="I114" s="110"/>
      <c r="J114" s="69">
        <f>SUM(C114:I114)</f>
        <v>2217</v>
      </c>
      <c r="L114" s="105" t="s">
        <v>127</v>
      </c>
      <c r="M114" s="70">
        <f>H6</f>
        <v>0</v>
      </c>
      <c r="N114" s="70">
        <f>H24</f>
        <v>0</v>
      </c>
      <c r="O114" s="70">
        <f>H42</f>
        <v>0</v>
      </c>
      <c r="P114" s="70">
        <f>H60</f>
        <v>0</v>
      </c>
      <c r="Q114" s="70">
        <f>H78</f>
        <v>0</v>
      </c>
      <c r="R114" s="70">
        <f>H96</f>
        <v>0</v>
      </c>
      <c r="S114" s="70">
        <f t="shared" si="102"/>
        <v>0</v>
      </c>
      <c r="T114" s="70">
        <f>H132</f>
        <v>0</v>
      </c>
      <c r="U114" s="70">
        <f>H150</f>
        <v>0</v>
      </c>
      <c r="V114" s="70">
        <f>H168</f>
        <v>0</v>
      </c>
      <c r="W114" s="70">
        <f>H186</f>
        <v>0</v>
      </c>
      <c r="X114" s="70">
        <f>H204</f>
        <v>0</v>
      </c>
      <c r="Y114" s="70">
        <f t="shared" si="103"/>
        <v>0</v>
      </c>
    </row>
    <row r="115" spans="1:25" x14ac:dyDescent="0.25">
      <c r="A115">
        <v>7</v>
      </c>
      <c r="B115" s="105" t="s">
        <v>128</v>
      </c>
      <c r="C115" s="110">
        <v>6</v>
      </c>
      <c r="D115" s="110">
        <v>1</v>
      </c>
      <c r="E115" s="110">
        <v>46</v>
      </c>
      <c r="F115" s="110">
        <v>16</v>
      </c>
      <c r="G115" s="110">
        <v>238</v>
      </c>
      <c r="H115" s="110"/>
      <c r="I115" s="110"/>
      <c r="J115" s="69">
        <f>SUM(C115:I115)</f>
        <v>307</v>
      </c>
      <c r="L115" s="105" t="s">
        <v>128</v>
      </c>
      <c r="M115" s="70">
        <f>H7</f>
        <v>0</v>
      </c>
      <c r="N115" s="70">
        <f>H25</f>
        <v>0</v>
      </c>
      <c r="O115" s="70">
        <f>H43</f>
        <v>0</v>
      </c>
      <c r="P115" s="70">
        <f>H61</f>
        <v>0</v>
      </c>
      <c r="Q115" s="70">
        <f>H79</f>
        <v>0</v>
      </c>
      <c r="R115" s="70">
        <f>H97</f>
        <v>0</v>
      </c>
      <c r="S115" s="70">
        <f t="shared" si="102"/>
        <v>0</v>
      </c>
      <c r="T115" s="70">
        <f>H133</f>
        <v>0</v>
      </c>
      <c r="U115" s="70">
        <f>H151</f>
        <v>0</v>
      </c>
      <c r="V115" s="70">
        <f>H169</f>
        <v>0</v>
      </c>
      <c r="W115" s="70">
        <f>H187</f>
        <v>0</v>
      </c>
      <c r="X115" s="70">
        <f>H205</f>
        <v>0</v>
      </c>
      <c r="Y115" s="70">
        <f t="shared" si="103"/>
        <v>0</v>
      </c>
    </row>
    <row r="116" spans="1:25" x14ac:dyDescent="0.25">
      <c r="A116">
        <v>7</v>
      </c>
      <c r="B116" s="105" t="s">
        <v>2</v>
      </c>
      <c r="C116" s="72">
        <f>SUM(C112:C115)</f>
        <v>34</v>
      </c>
      <c r="D116" s="72">
        <f t="shared" ref="D116:J116" si="104">SUM(D112:D115)</f>
        <v>48</v>
      </c>
      <c r="E116" s="72">
        <f t="shared" si="104"/>
        <v>492</v>
      </c>
      <c r="F116" s="72">
        <f t="shared" si="104"/>
        <v>154</v>
      </c>
      <c r="G116" s="72">
        <f t="shared" si="104"/>
        <v>2248</v>
      </c>
      <c r="H116" s="72">
        <f t="shared" si="104"/>
        <v>0</v>
      </c>
      <c r="I116" s="72">
        <f t="shared" si="104"/>
        <v>0</v>
      </c>
      <c r="J116" s="69">
        <f t="shared" si="104"/>
        <v>2976</v>
      </c>
      <c r="L116" s="105" t="s">
        <v>2</v>
      </c>
      <c r="M116" s="70">
        <f>H8</f>
        <v>0</v>
      </c>
      <c r="N116" s="70">
        <f>H26</f>
        <v>0</v>
      </c>
      <c r="O116" s="70">
        <f>H44</f>
        <v>0</v>
      </c>
      <c r="P116" s="70">
        <f>H62</f>
        <v>0</v>
      </c>
      <c r="Q116" s="70">
        <f>H80</f>
        <v>0</v>
      </c>
      <c r="R116" s="70">
        <f>H98</f>
        <v>0</v>
      </c>
      <c r="S116" s="70">
        <f t="shared" si="102"/>
        <v>0</v>
      </c>
      <c r="T116" s="70">
        <f>H134</f>
        <v>0</v>
      </c>
      <c r="U116" s="70">
        <f>H152</f>
        <v>0</v>
      </c>
      <c r="V116" s="70">
        <f>H170</f>
        <v>0</v>
      </c>
      <c r="W116" s="70">
        <f>H188</f>
        <v>0</v>
      </c>
      <c r="X116" s="70">
        <f>H206</f>
        <v>0</v>
      </c>
      <c r="Y116" s="70">
        <f t="shared" si="103"/>
        <v>0</v>
      </c>
    </row>
    <row r="117" spans="1:25" x14ac:dyDescent="0.25">
      <c r="A117">
        <v>7</v>
      </c>
      <c r="B117" s="106" t="s">
        <v>129</v>
      </c>
      <c r="C117" s="91"/>
      <c r="D117" s="91"/>
      <c r="E117" s="91"/>
      <c r="F117" s="91"/>
      <c r="G117" s="91"/>
      <c r="H117" s="91"/>
      <c r="I117" s="91"/>
      <c r="J117" s="75"/>
      <c r="L117" s="106" t="s">
        <v>129</v>
      </c>
      <c r="M117" s="70">
        <f>H9</f>
        <v>0</v>
      </c>
      <c r="N117" s="70">
        <f>H27</f>
        <v>0</v>
      </c>
      <c r="O117" s="70">
        <f>H45</f>
        <v>0</v>
      </c>
      <c r="P117" s="70">
        <f>H63</f>
        <v>0</v>
      </c>
      <c r="Q117" s="70">
        <f>H81</f>
        <v>0</v>
      </c>
      <c r="R117" s="70">
        <f>H99</f>
        <v>0</v>
      </c>
      <c r="S117" s="70">
        <f t="shared" si="102"/>
        <v>0</v>
      </c>
      <c r="T117" s="70">
        <f>H135</f>
        <v>0</v>
      </c>
      <c r="U117" s="70">
        <f>H153</f>
        <v>0</v>
      </c>
      <c r="V117" s="70">
        <f>H171</f>
        <v>0</v>
      </c>
      <c r="W117" s="70">
        <f>H189</f>
        <v>0</v>
      </c>
      <c r="X117" s="70">
        <f>H207</f>
        <v>0</v>
      </c>
      <c r="Y117" s="70">
        <f t="shared" si="103"/>
        <v>0</v>
      </c>
    </row>
    <row r="118" spans="1:25" x14ac:dyDescent="0.25">
      <c r="A118">
        <v>7</v>
      </c>
      <c r="B118" s="106" t="s">
        <v>130</v>
      </c>
      <c r="C118" s="91"/>
      <c r="D118" s="91"/>
      <c r="E118" s="91">
        <v>15</v>
      </c>
      <c r="F118" s="91">
        <v>2</v>
      </c>
      <c r="G118" s="91">
        <v>40</v>
      </c>
      <c r="H118" s="91"/>
      <c r="I118" s="91"/>
      <c r="J118" s="75">
        <f>SUM(C118:I118)</f>
        <v>57</v>
      </c>
      <c r="L118" s="106" t="s">
        <v>130</v>
      </c>
      <c r="M118" s="70">
        <f>H10</f>
        <v>0</v>
      </c>
      <c r="N118" s="70">
        <f>H28</f>
        <v>0</v>
      </c>
      <c r="O118" s="70">
        <f>H46</f>
        <v>0</v>
      </c>
      <c r="P118" s="70">
        <f>H64</f>
        <v>0</v>
      </c>
      <c r="Q118" s="70">
        <f>H82</f>
        <v>0</v>
      </c>
      <c r="R118" s="70">
        <f>H100</f>
        <v>0</v>
      </c>
      <c r="S118" s="70">
        <f t="shared" si="102"/>
        <v>0</v>
      </c>
      <c r="T118" s="70">
        <f>H136</f>
        <v>0</v>
      </c>
      <c r="U118" s="70">
        <f>H154</f>
        <v>0</v>
      </c>
      <c r="V118" s="70">
        <f>H172</f>
        <v>0</v>
      </c>
      <c r="W118" s="70">
        <f>H190</f>
        <v>0</v>
      </c>
      <c r="X118" s="70">
        <f>H208</f>
        <v>0</v>
      </c>
      <c r="Y118" s="70">
        <f t="shared" si="103"/>
        <v>0</v>
      </c>
    </row>
    <row r="119" spans="1:25" x14ac:dyDescent="0.25">
      <c r="A119">
        <v>7</v>
      </c>
      <c r="B119" s="106" t="s">
        <v>131</v>
      </c>
      <c r="C119" s="91"/>
      <c r="D119" s="91"/>
      <c r="E119" s="91"/>
      <c r="F119" s="91">
        <v>1</v>
      </c>
      <c r="G119" s="91">
        <v>4</v>
      </c>
      <c r="H119" s="91"/>
      <c r="I119" s="91"/>
      <c r="J119" s="75">
        <f>SUM(C119:I119)</f>
        <v>5</v>
      </c>
      <c r="L119" s="106" t="s">
        <v>131</v>
      </c>
      <c r="M119" s="70">
        <f>H11</f>
        <v>0</v>
      </c>
      <c r="N119" s="70">
        <f>H29</f>
        <v>0</v>
      </c>
      <c r="O119" s="70">
        <f>H47</f>
        <v>0</v>
      </c>
      <c r="P119" s="70">
        <f>H65</f>
        <v>0</v>
      </c>
      <c r="Q119" s="70">
        <f>H83</f>
        <v>0</v>
      </c>
      <c r="R119" s="70">
        <f>H101</f>
        <v>0</v>
      </c>
      <c r="S119" s="70">
        <f t="shared" si="102"/>
        <v>0</v>
      </c>
      <c r="T119" s="70">
        <f>H137</f>
        <v>0</v>
      </c>
      <c r="U119" s="70">
        <f>H155</f>
        <v>0</v>
      </c>
      <c r="V119" s="70">
        <f>H173</f>
        <v>0</v>
      </c>
      <c r="W119" s="70">
        <f>H191</f>
        <v>0</v>
      </c>
      <c r="X119" s="70">
        <f>H209</f>
        <v>0</v>
      </c>
      <c r="Y119" s="70">
        <f t="shared" si="103"/>
        <v>0</v>
      </c>
    </row>
    <row r="120" spans="1:25" x14ac:dyDescent="0.25">
      <c r="A120">
        <v>7</v>
      </c>
      <c r="B120" s="106" t="s">
        <v>2</v>
      </c>
      <c r="C120" s="81">
        <f>SUM(C118:C119)</f>
        <v>0</v>
      </c>
      <c r="D120" s="81">
        <f t="shared" ref="D120:J120" si="105">SUM(D118:D119)</f>
        <v>0</v>
      </c>
      <c r="E120" s="81">
        <f t="shared" si="105"/>
        <v>15</v>
      </c>
      <c r="F120" s="81">
        <f t="shared" si="105"/>
        <v>3</v>
      </c>
      <c r="G120" s="81">
        <f t="shared" si="105"/>
        <v>44</v>
      </c>
      <c r="H120" s="81">
        <f t="shared" si="105"/>
        <v>0</v>
      </c>
      <c r="I120" s="81">
        <f t="shared" si="105"/>
        <v>0</v>
      </c>
      <c r="J120" s="75">
        <f t="shared" si="105"/>
        <v>62</v>
      </c>
      <c r="L120" s="106" t="s">
        <v>2</v>
      </c>
      <c r="M120" s="70">
        <f>H12</f>
        <v>0</v>
      </c>
      <c r="N120" s="70">
        <f>H30</f>
        <v>0</v>
      </c>
      <c r="O120" s="70">
        <f>H48</f>
        <v>0</v>
      </c>
      <c r="P120" s="70">
        <f>H66</f>
        <v>0</v>
      </c>
      <c r="Q120" s="70">
        <f>H84</f>
        <v>0</v>
      </c>
      <c r="R120" s="70">
        <f>H102</f>
        <v>0</v>
      </c>
      <c r="S120" s="70">
        <f t="shared" si="102"/>
        <v>0</v>
      </c>
      <c r="T120" s="70">
        <f>H138</f>
        <v>0</v>
      </c>
      <c r="U120" s="70">
        <f>H156</f>
        <v>0</v>
      </c>
      <c r="V120" s="70">
        <f>H174</f>
        <v>0</v>
      </c>
      <c r="W120" s="70">
        <f>H192</f>
        <v>0</v>
      </c>
      <c r="X120" s="70">
        <f>H210</f>
        <v>0</v>
      </c>
      <c r="Y120" s="70">
        <f t="shared" si="103"/>
        <v>0</v>
      </c>
    </row>
    <row r="121" spans="1:25" x14ac:dyDescent="0.25">
      <c r="A121">
        <v>7</v>
      </c>
      <c r="B121" s="107" t="s">
        <v>132</v>
      </c>
      <c r="C121" s="93"/>
      <c r="D121" s="93"/>
      <c r="E121" s="93"/>
      <c r="F121" s="93"/>
      <c r="G121" s="93"/>
      <c r="H121" s="93"/>
      <c r="I121" s="93"/>
      <c r="J121" s="94"/>
      <c r="L121" s="107" t="s">
        <v>132</v>
      </c>
      <c r="M121" s="70">
        <f t="shared" ref="M121:M127" si="106">H13</f>
        <v>0</v>
      </c>
      <c r="N121" s="70">
        <f t="shared" ref="N121:N127" si="107">H31</f>
        <v>0</v>
      </c>
      <c r="O121" s="70">
        <f t="shared" ref="O121:O127" si="108">H49</f>
        <v>0</v>
      </c>
      <c r="P121" s="70">
        <f t="shared" ref="P121:P127" si="109">H67</f>
        <v>0</v>
      </c>
      <c r="Q121" s="70">
        <f t="shared" ref="Q121:Q127" si="110">H85</f>
        <v>0</v>
      </c>
      <c r="R121" s="70">
        <f t="shared" ref="R121:R127" si="111">H103</f>
        <v>0</v>
      </c>
      <c r="S121" s="70">
        <f t="shared" ref="S121:S127" si="112">H121</f>
        <v>0</v>
      </c>
      <c r="T121" s="70">
        <f t="shared" ref="T121:T127" si="113">H139</f>
        <v>0</v>
      </c>
      <c r="U121" s="70">
        <f t="shared" ref="U121:U127" si="114">H157</f>
        <v>0</v>
      </c>
      <c r="V121" s="70">
        <f t="shared" ref="V121:V127" si="115">H175</f>
        <v>0</v>
      </c>
      <c r="W121" s="70">
        <f t="shared" ref="W121:W127" si="116">H193</f>
        <v>0</v>
      </c>
      <c r="X121" s="70">
        <f t="shared" ref="X121:X127" si="117">H211</f>
        <v>0</v>
      </c>
      <c r="Y121" s="70">
        <f t="shared" ref="Y121:Y127" si="118">SUM(M121:X121)</f>
        <v>0</v>
      </c>
    </row>
    <row r="122" spans="1:25" x14ac:dyDescent="0.25">
      <c r="A122">
        <v>7</v>
      </c>
      <c r="B122" s="107" t="s">
        <v>133</v>
      </c>
      <c r="C122" s="93"/>
      <c r="D122" s="93"/>
      <c r="E122" s="93">
        <v>3</v>
      </c>
      <c r="F122" s="93">
        <v>1</v>
      </c>
      <c r="G122" s="93">
        <v>3</v>
      </c>
      <c r="H122" s="93"/>
      <c r="I122" s="93"/>
      <c r="J122" s="94">
        <f>SUM(C122:I122)</f>
        <v>7</v>
      </c>
      <c r="L122" s="107" t="s">
        <v>133</v>
      </c>
      <c r="M122" s="70">
        <f t="shared" si="106"/>
        <v>0</v>
      </c>
      <c r="N122" s="70">
        <f t="shared" si="107"/>
        <v>0</v>
      </c>
      <c r="O122" s="70">
        <f t="shared" si="108"/>
        <v>0</v>
      </c>
      <c r="P122" s="70">
        <f t="shared" si="109"/>
        <v>0</v>
      </c>
      <c r="Q122" s="70">
        <f t="shared" si="110"/>
        <v>0</v>
      </c>
      <c r="R122" s="70">
        <f t="shared" si="111"/>
        <v>0</v>
      </c>
      <c r="S122" s="70">
        <f t="shared" si="112"/>
        <v>0</v>
      </c>
      <c r="T122" s="70">
        <f t="shared" si="113"/>
        <v>0</v>
      </c>
      <c r="U122" s="70">
        <f t="shared" si="114"/>
        <v>0</v>
      </c>
      <c r="V122" s="70">
        <f t="shared" si="115"/>
        <v>0</v>
      </c>
      <c r="W122" s="70">
        <f t="shared" si="116"/>
        <v>0</v>
      </c>
      <c r="X122" s="70">
        <f t="shared" si="117"/>
        <v>0</v>
      </c>
      <c r="Y122" s="70">
        <f t="shared" si="118"/>
        <v>0</v>
      </c>
    </row>
    <row r="123" spans="1:25" x14ac:dyDescent="0.25">
      <c r="A123">
        <v>7</v>
      </c>
      <c r="B123" s="107" t="s">
        <v>134</v>
      </c>
      <c r="C123" s="93">
        <v>3</v>
      </c>
      <c r="D123" s="93">
        <v>12</v>
      </c>
      <c r="E123" s="93">
        <v>159</v>
      </c>
      <c r="F123" s="93">
        <v>88</v>
      </c>
      <c r="G123" s="93">
        <v>764</v>
      </c>
      <c r="H123" s="93">
        <v>1</v>
      </c>
      <c r="I123" s="93">
        <v>23</v>
      </c>
      <c r="J123" s="94">
        <f>SUM(C123:I123)</f>
        <v>1050</v>
      </c>
      <c r="L123" s="107" t="s">
        <v>134</v>
      </c>
      <c r="M123" s="70">
        <f t="shared" si="106"/>
        <v>3</v>
      </c>
      <c r="N123" s="70">
        <f t="shared" si="107"/>
        <v>2</v>
      </c>
      <c r="O123" s="70">
        <f t="shared" si="108"/>
        <v>2</v>
      </c>
      <c r="P123" s="70">
        <f t="shared" si="109"/>
        <v>1</v>
      </c>
      <c r="Q123" s="70">
        <f t="shared" si="110"/>
        <v>1</v>
      </c>
      <c r="R123" s="70">
        <f t="shared" si="111"/>
        <v>1</v>
      </c>
      <c r="S123" s="70">
        <f t="shared" si="112"/>
        <v>1</v>
      </c>
      <c r="T123" s="70">
        <f t="shared" si="113"/>
        <v>1</v>
      </c>
      <c r="U123" s="70">
        <f t="shared" si="114"/>
        <v>1</v>
      </c>
      <c r="V123" s="70">
        <f t="shared" si="115"/>
        <v>1</v>
      </c>
      <c r="W123" s="70">
        <f t="shared" si="116"/>
        <v>1</v>
      </c>
      <c r="X123" s="70">
        <f t="shared" si="117"/>
        <v>1</v>
      </c>
      <c r="Y123" s="70">
        <f t="shared" si="118"/>
        <v>16</v>
      </c>
    </row>
    <row r="124" spans="1:25" x14ac:dyDescent="0.25">
      <c r="A124">
        <v>7</v>
      </c>
      <c r="B124" s="107" t="s">
        <v>148</v>
      </c>
      <c r="C124" s="93">
        <v>7</v>
      </c>
      <c r="D124" s="93">
        <v>1</v>
      </c>
      <c r="E124" s="93">
        <v>50</v>
      </c>
      <c r="F124" s="93">
        <v>8</v>
      </c>
      <c r="G124" s="93">
        <v>232</v>
      </c>
      <c r="H124" s="93"/>
      <c r="I124" s="93">
        <v>1</v>
      </c>
      <c r="J124" s="94">
        <f>SUM(C124:I124)</f>
        <v>299</v>
      </c>
      <c r="L124" s="107" t="s">
        <v>148</v>
      </c>
      <c r="M124" s="70">
        <f t="shared" si="106"/>
        <v>0</v>
      </c>
      <c r="N124" s="70">
        <f t="shared" si="107"/>
        <v>0</v>
      </c>
      <c r="O124" s="70">
        <f t="shared" si="108"/>
        <v>0</v>
      </c>
      <c r="P124" s="70">
        <f t="shared" si="109"/>
        <v>0</v>
      </c>
      <c r="Q124" s="70">
        <f t="shared" si="110"/>
        <v>0</v>
      </c>
      <c r="R124" s="70">
        <f t="shared" si="111"/>
        <v>0</v>
      </c>
      <c r="S124" s="70">
        <f t="shared" si="112"/>
        <v>0</v>
      </c>
      <c r="T124" s="70">
        <f t="shared" si="113"/>
        <v>0</v>
      </c>
      <c r="U124" s="70">
        <f t="shared" si="114"/>
        <v>0</v>
      </c>
      <c r="V124" s="70">
        <f t="shared" si="115"/>
        <v>0</v>
      </c>
      <c r="W124" s="70">
        <f t="shared" si="116"/>
        <v>0</v>
      </c>
      <c r="X124" s="70">
        <f t="shared" si="117"/>
        <v>0</v>
      </c>
      <c r="Y124" s="70">
        <f t="shared" si="118"/>
        <v>0</v>
      </c>
    </row>
    <row r="125" spans="1:25" x14ac:dyDescent="0.25">
      <c r="A125">
        <v>7</v>
      </c>
      <c r="B125" s="107" t="s">
        <v>135</v>
      </c>
      <c r="C125" s="93">
        <v>5</v>
      </c>
      <c r="D125" s="93">
        <v>3</v>
      </c>
      <c r="E125" s="93">
        <v>38</v>
      </c>
      <c r="F125" s="93">
        <v>12</v>
      </c>
      <c r="G125" s="93">
        <v>262</v>
      </c>
      <c r="H125" s="93">
        <v>1</v>
      </c>
      <c r="I125" s="93"/>
      <c r="J125" s="94">
        <f>SUM(C125:I125)</f>
        <v>321</v>
      </c>
      <c r="L125" s="107" t="s">
        <v>135</v>
      </c>
      <c r="M125" s="70">
        <f t="shared" si="106"/>
        <v>0</v>
      </c>
      <c r="N125" s="70">
        <f t="shared" si="107"/>
        <v>0</v>
      </c>
      <c r="O125" s="70">
        <f t="shared" si="108"/>
        <v>0</v>
      </c>
      <c r="P125" s="70">
        <f t="shared" si="109"/>
        <v>0</v>
      </c>
      <c r="Q125" s="70">
        <f t="shared" si="110"/>
        <v>0</v>
      </c>
      <c r="R125" s="70">
        <f t="shared" si="111"/>
        <v>0</v>
      </c>
      <c r="S125" s="70">
        <f t="shared" si="112"/>
        <v>1</v>
      </c>
      <c r="T125" s="70">
        <f t="shared" si="113"/>
        <v>0</v>
      </c>
      <c r="U125" s="70">
        <f t="shared" si="114"/>
        <v>0</v>
      </c>
      <c r="V125" s="70">
        <f t="shared" si="115"/>
        <v>0</v>
      </c>
      <c r="W125" s="70">
        <f t="shared" si="116"/>
        <v>0</v>
      </c>
      <c r="X125" s="70">
        <f t="shared" si="117"/>
        <v>0</v>
      </c>
      <c r="Y125" s="70">
        <f t="shared" si="118"/>
        <v>1</v>
      </c>
    </row>
    <row r="126" spans="1:25" x14ac:dyDescent="0.25">
      <c r="A126">
        <v>7</v>
      </c>
      <c r="B126" s="107" t="s">
        <v>2</v>
      </c>
      <c r="C126" s="95">
        <f>SUM(C123:C125)</f>
        <v>15</v>
      </c>
      <c r="D126" s="95">
        <f>SUM(D123:D125)</f>
        <v>16</v>
      </c>
      <c r="E126" s="95">
        <f t="shared" ref="E126:J126" si="119">SUM(E122:E125)</f>
        <v>250</v>
      </c>
      <c r="F126" s="95">
        <f t="shared" si="119"/>
        <v>109</v>
      </c>
      <c r="G126" s="95">
        <f t="shared" si="119"/>
        <v>1261</v>
      </c>
      <c r="H126" s="95">
        <f t="shared" si="119"/>
        <v>2</v>
      </c>
      <c r="I126" s="95">
        <f t="shared" si="119"/>
        <v>24</v>
      </c>
      <c r="J126" s="94">
        <f t="shared" si="119"/>
        <v>1677</v>
      </c>
      <c r="L126" s="107" t="s">
        <v>2</v>
      </c>
      <c r="M126" s="70">
        <f t="shared" si="106"/>
        <v>3</v>
      </c>
      <c r="N126" s="70">
        <f t="shared" si="107"/>
        <v>2</v>
      </c>
      <c r="O126" s="70">
        <f t="shared" si="108"/>
        <v>2</v>
      </c>
      <c r="P126" s="70">
        <f t="shared" si="109"/>
        <v>1</v>
      </c>
      <c r="Q126" s="70">
        <f t="shared" si="110"/>
        <v>1</v>
      </c>
      <c r="R126" s="70">
        <f t="shared" si="111"/>
        <v>1</v>
      </c>
      <c r="S126" s="70">
        <f t="shared" si="112"/>
        <v>2</v>
      </c>
      <c r="T126" s="70">
        <f t="shared" si="113"/>
        <v>1</v>
      </c>
      <c r="U126" s="70">
        <f t="shared" si="114"/>
        <v>1</v>
      </c>
      <c r="V126" s="70">
        <f t="shared" si="115"/>
        <v>1</v>
      </c>
      <c r="W126" s="70">
        <f t="shared" si="116"/>
        <v>1</v>
      </c>
      <c r="X126" s="70">
        <f t="shared" si="117"/>
        <v>1</v>
      </c>
      <c r="Y126" s="70">
        <f t="shared" si="118"/>
        <v>17</v>
      </c>
    </row>
    <row r="127" spans="1:25" ht="15.75" thickBot="1" x14ac:dyDescent="0.3">
      <c r="A127">
        <v>7</v>
      </c>
      <c r="B127" s="109" t="s">
        <v>92</v>
      </c>
      <c r="C127" s="97">
        <f t="shared" ref="C127:I127" si="120">SUM(C116,C120,C126)</f>
        <v>49</v>
      </c>
      <c r="D127" s="97">
        <f t="shared" si="120"/>
        <v>64</v>
      </c>
      <c r="E127" s="97">
        <f t="shared" si="120"/>
        <v>757</v>
      </c>
      <c r="F127" s="97">
        <f t="shared" si="120"/>
        <v>266</v>
      </c>
      <c r="G127" s="97">
        <f t="shared" si="120"/>
        <v>3553</v>
      </c>
      <c r="H127" s="97">
        <f t="shared" si="120"/>
        <v>2</v>
      </c>
      <c r="I127" s="97">
        <f t="shared" si="120"/>
        <v>24</v>
      </c>
      <c r="J127" s="98">
        <f>SUM(J116,J120,J126)</f>
        <v>4715</v>
      </c>
      <c r="L127" s="109" t="s">
        <v>92</v>
      </c>
      <c r="M127" s="70">
        <f t="shared" si="106"/>
        <v>3</v>
      </c>
      <c r="N127" s="70">
        <f t="shared" si="107"/>
        <v>2</v>
      </c>
      <c r="O127" s="70">
        <f t="shared" si="108"/>
        <v>2</v>
      </c>
      <c r="P127" s="70">
        <f t="shared" si="109"/>
        <v>1</v>
      </c>
      <c r="Q127" s="70">
        <f t="shared" si="110"/>
        <v>1</v>
      </c>
      <c r="R127" s="70">
        <f t="shared" si="111"/>
        <v>1</v>
      </c>
      <c r="S127" s="70">
        <f t="shared" si="112"/>
        <v>2</v>
      </c>
      <c r="T127" s="70">
        <f t="shared" si="113"/>
        <v>1</v>
      </c>
      <c r="U127" s="70">
        <f t="shared" si="114"/>
        <v>1</v>
      </c>
      <c r="V127" s="70">
        <f t="shared" si="115"/>
        <v>1</v>
      </c>
      <c r="W127" s="70">
        <f t="shared" si="116"/>
        <v>1</v>
      </c>
      <c r="X127" s="70">
        <f t="shared" si="117"/>
        <v>1</v>
      </c>
      <c r="Y127" s="70">
        <f t="shared" si="118"/>
        <v>17</v>
      </c>
    </row>
    <row r="128" spans="1:25" ht="15.75" thickBot="1" x14ac:dyDescent="0.3"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</row>
    <row r="129" spans="1:25" x14ac:dyDescent="0.25">
      <c r="A129">
        <v>8</v>
      </c>
      <c r="B129" s="103" t="s">
        <v>93</v>
      </c>
      <c r="C129" s="62"/>
      <c r="D129" s="62"/>
      <c r="E129" s="62"/>
      <c r="F129" s="62"/>
      <c r="G129" s="62"/>
      <c r="H129" s="62"/>
      <c r="I129" s="62"/>
      <c r="J129" s="104"/>
      <c r="L129" s="64" t="s">
        <v>92</v>
      </c>
      <c r="M129" s="70" t="s">
        <v>94</v>
      </c>
      <c r="N129" s="70" t="s">
        <v>116</v>
      </c>
      <c r="O129" s="70" t="s">
        <v>96</v>
      </c>
      <c r="P129" s="80" t="s">
        <v>97</v>
      </c>
      <c r="Q129" s="80" t="s">
        <v>98</v>
      </c>
      <c r="R129" s="80" t="s">
        <v>99</v>
      </c>
      <c r="S129" s="80" t="s">
        <v>100</v>
      </c>
      <c r="T129" s="80" t="s">
        <v>117</v>
      </c>
      <c r="U129" s="80" t="s">
        <v>118</v>
      </c>
      <c r="V129" s="80" t="s">
        <v>103</v>
      </c>
      <c r="W129" s="80" t="s">
        <v>104</v>
      </c>
      <c r="X129" s="80" t="s">
        <v>119</v>
      </c>
      <c r="Y129" s="80" t="s">
        <v>2</v>
      </c>
    </row>
    <row r="130" spans="1:25" x14ac:dyDescent="0.25">
      <c r="A130">
        <v>8</v>
      </c>
      <c r="B130" s="105" t="s">
        <v>125</v>
      </c>
      <c r="C130" s="110">
        <v>6</v>
      </c>
      <c r="D130" s="110">
        <v>12</v>
      </c>
      <c r="E130" s="110">
        <v>63</v>
      </c>
      <c r="F130" s="110">
        <v>21</v>
      </c>
      <c r="G130" s="110">
        <v>302</v>
      </c>
      <c r="H130" s="110"/>
      <c r="I130" s="110"/>
      <c r="J130" s="69">
        <f>SUM(C130:I130)</f>
        <v>404</v>
      </c>
      <c r="L130" s="105" t="s">
        <v>125</v>
      </c>
      <c r="M130" s="70">
        <f>J4</f>
        <v>403</v>
      </c>
      <c r="N130" s="70">
        <f>J22</f>
        <v>407</v>
      </c>
      <c r="O130" s="70">
        <f>J40</f>
        <v>413</v>
      </c>
      <c r="P130" s="70">
        <f>J58</f>
        <v>410</v>
      </c>
      <c r="Q130" s="70">
        <f>J76</f>
        <v>411</v>
      </c>
      <c r="R130" s="70">
        <f>J94</f>
        <v>410</v>
      </c>
      <c r="S130" s="70">
        <f>J112</f>
        <v>406</v>
      </c>
      <c r="T130" s="70">
        <f>J130</f>
        <v>404</v>
      </c>
      <c r="U130" s="70">
        <f>J148</f>
        <v>398</v>
      </c>
      <c r="V130" s="70">
        <f>J166</f>
        <v>398</v>
      </c>
      <c r="W130" s="70">
        <f>J184</f>
        <v>406</v>
      </c>
      <c r="X130" s="70">
        <f>J202</f>
        <v>406</v>
      </c>
      <c r="Y130" s="70">
        <f>SUM(M130:X130)</f>
        <v>4872</v>
      </c>
    </row>
    <row r="131" spans="1:25" x14ac:dyDescent="0.25">
      <c r="A131">
        <v>8</v>
      </c>
      <c r="B131" s="105" t="s">
        <v>126</v>
      </c>
      <c r="C131" s="110"/>
      <c r="D131" s="110">
        <v>1</v>
      </c>
      <c r="E131" s="110">
        <v>5</v>
      </c>
      <c r="F131" s="110"/>
      <c r="G131" s="110">
        <v>40</v>
      </c>
      <c r="H131" s="110"/>
      <c r="I131" s="110"/>
      <c r="J131" s="69">
        <f>SUM(C131:I131)</f>
        <v>46</v>
      </c>
      <c r="L131" s="105" t="s">
        <v>126</v>
      </c>
      <c r="M131" s="70">
        <f>J5</f>
        <v>46</v>
      </c>
      <c r="N131" s="70">
        <f>J23</f>
        <v>46</v>
      </c>
      <c r="O131" s="70">
        <f>J41</f>
        <v>45</v>
      </c>
      <c r="P131" s="70">
        <f>J59</f>
        <v>46</v>
      </c>
      <c r="Q131" s="70">
        <f>J77</f>
        <v>46</v>
      </c>
      <c r="R131" s="70">
        <f>J95</f>
        <v>46</v>
      </c>
      <c r="S131" s="70">
        <f>J113</f>
        <v>46</v>
      </c>
      <c r="T131" s="70">
        <f t="shared" ref="T131:T145" si="121">J131</f>
        <v>46</v>
      </c>
      <c r="U131" s="70">
        <f>J149</f>
        <v>46</v>
      </c>
      <c r="V131" s="70">
        <f>J167</f>
        <v>46</v>
      </c>
      <c r="W131" s="70">
        <f>J185</f>
        <v>46</v>
      </c>
      <c r="X131" s="70">
        <f>J203</f>
        <v>46</v>
      </c>
      <c r="Y131" s="70">
        <f t="shared" ref="Y131:Y145" si="122">SUM(M131:X131)</f>
        <v>551</v>
      </c>
    </row>
    <row r="132" spans="1:25" x14ac:dyDescent="0.25">
      <c r="A132">
        <v>8</v>
      </c>
      <c r="B132" s="105" t="s">
        <v>127</v>
      </c>
      <c r="C132" s="110">
        <v>20</v>
      </c>
      <c r="D132" s="110">
        <v>31</v>
      </c>
      <c r="E132" s="110">
        <v>389</v>
      </c>
      <c r="F132" s="110">
        <v>118</v>
      </c>
      <c r="G132" s="110">
        <v>1667</v>
      </c>
      <c r="H132" s="110"/>
      <c r="I132" s="110"/>
      <c r="J132" s="69">
        <f>SUM(C132:I132)</f>
        <v>2225</v>
      </c>
      <c r="L132" s="105" t="s">
        <v>127</v>
      </c>
      <c r="M132" s="70">
        <f>J6</f>
        <v>2178</v>
      </c>
      <c r="N132" s="70">
        <f>J24</f>
        <v>2179</v>
      </c>
      <c r="O132" s="70">
        <f>J42</f>
        <v>2180</v>
      </c>
      <c r="P132" s="70">
        <f>J60</f>
        <v>2191</v>
      </c>
      <c r="Q132" s="70">
        <f>J78</f>
        <v>2192</v>
      </c>
      <c r="R132" s="70">
        <f>J96</f>
        <v>2212</v>
      </c>
      <c r="S132" s="70">
        <f>J114</f>
        <v>2217</v>
      </c>
      <c r="T132" s="70">
        <f t="shared" si="121"/>
        <v>2225</v>
      </c>
      <c r="U132" s="70">
        <f>J150</f>
        <v>2214</v>
      </c>
      <c r="V132" s="70">
        <f>J168</f>
        <v>2205</v>
      </c>
      <c r="W132" s="70">
        <f>J186</f>
        <v>2221</v>
      </c>
      <c r="X132" s="70">
        <f>J204</f>
        <v>2218</v>
      </c>
      <c r="Y132" s="70">
        <f t="shared" si="122"/>
        <v>26432</v>
      </c>
    </row>
    <row r="133" spans="1:25" x14ac:dyDescent="0.25">
      <c r="A133">
        <v>8</v>
      </c>
      <c r="B133" s="105" t="s">
        <v>128</v>
      </c>
      <c r="C133" s="110">
        <v>7</v>
      </c>
      <c r="D133" s="110"/>
      <c r="E133" s="110">
        <v>40</v>
      </c>
      <c r="F133" s="110">
        <v>15</v>
      </c>
      <c r="G133" s="110">
        <v>241</v>
      </c>
      <c r="H133" s="110"/>
      <c r="I133" s="110"/>
      <c r="J133" s="69">
        <f>SUM(C133:I133)</f>
        <v>303</v>
      </c>
      <c r="L133" s="105" t="s">
        <v>128</v>
      </c>
      <c r="M133" s="70">
        <f>J7</f>
        <v>293</v>
      </c>
      <c r="N133" s="70">
        <f>J25</f>
        <v>286</v>
      </c>
      <c r="O133" s="70">
        <f>J43</f>
        <v>289</v>
      </c>
      <c r="P133" s="70">
        <f>J61</f>
        <v>298</v>
      </c>
      <c r="Q133" s="70">
        <f>J79</f>
        <v>295</v>
      </c>
      <c r="R133" s="70">
        <f>J97</f>
        <v>302</v>
      </c>
      <c r="S133" s="70">
        <f>J115</f>
        <v>307</v>
      </c>
      <c r="T133" s="70">
        <f t="shared" si="121"/>
        <v>303</v>
      </c>
      <c r="U133" s="70">
        <f>J151</f>
        <v>298</v>
      </c>
      <c r="V133" s="70">
        <f>J169</f>
        <v>298</v>
      </c>
      <c r="W133" s="70">
        <f>J187</f>
        <v>290</v>
      </c>
      <c r="X133" s="70">
        <f>J205</f>
        <v>287</v>
      </c>
      <c r="Y133" s="70">
        <f t="shared" si="122"/>
        <v>3546</v>
      </c>
    </row>
    <row r="134" spans="1:25" ht="15.75" thickBot="1" x14ac:dyDescent="0.3">
      <c r="A134">
        <v>8</v>
      </c>
      <c r="B134" s="105" t="s">
        <v>2</v>
      </c>
      <c r="C134" s="72">
        <f>SUM(C130:C133)</f>
        <v>33</v>
      </c>
      <c r="D134" s="72">
        <f t="shared" ref="D134:J134" si="123">SUM(D130:D133)</f>
        <v>44</v>
      </c>
      <c r="E134" s="72">
        <f t="shared" si="123"/>
        <v>497</v>
      </c>
      <c r="F134" s="72">
        <f t="shared" si="123"/>
        <v>154</v>
      </c>
      <c r="G134" s="72">
        <f t="shared" si="123"/>
        <v>2250</v>
      </c>
      <c r="H134" s="72">
        <f t="shared" si="123"/>
        <v>0</v>
      </c>
      <c r="I134" s="72">
        <f t="shared" si="123"/>
        <v>0</v>
      </c>
      <c r="J134" s="69">
        <f t="shared" si="123"/>
        <v>2978</v>
      </c>
      <c r="L134" s="105" t="s">
        <v>2</v>
      </c>
      <c r="M134" s="73">
        <f>J8</f>
        <v>2920</v>
      </c>
      <c r="N134" s="73">
        <f>J26</f>
        <v>2918</v>
      </c>
      <c r="O134" s="73">
        <f>J44</f>
        <v>2927</v>
      </c>
      <c r="P134" s="73">
        <f>J62</f>
        <v>2945</v>
      </c>
      <c r="Q134" s="73">
        <f>J80</f>
        <v>2944</v>
      </c>
      <c r="R134" s="73">
        <f>J98</f>
        <v>2970</v>
      </c>
      <c r="S134" s="73">
        <f>J116</f>
        <v>2976</v>
      </c>
      <c r="T134" s="73">
        <f t="shared" si="121"/>
        <v>2978</v>
      </c>
      <c r="U134" s="73">
        <f>J152</f>
        <v>2956</v>
      </c>
      <c r="V134" s="73">
        <f>J170</f>
        <v>2947</v>
      </c>
      <c r="W134" s="73">
        <f>J188</f>
        <v>2963</v>
      </c>
      <c r="X134" s="73">
        <f>J206</f>
        <v>2957</v>
      </c>
      <c r="Y134" s="73">
        <f t="shared" si="122"/>
        <v>35401</v>
      </c>
    </row>
    <row r="135" spans="1:25" x14ac:dyDescent="0.25">
      <c r="A135">
        <v>8</v>
      </c>
      <c r="B135" s="106" t="s">
        <v>129</v>
      </c>
      <c r="C135" s="91"/>
      <c r="D135" s="91"/>
      <c r="E135" s="91"/>
      <c r="F135" s="91"/>
      <c r="G135" s="91"/>
      <c r="H135" s="91"/>
      <c r="I135" s="91"/>
      <c r="J135" s="75"/>
      <c r="L135" s="106" t="s">
        <v>129</v>
      </c>
      <c r="M135" s="70">
        <f>J9</f>
        <v>0</v>
      </c>
      <c r="N135" s="70">
        <f>J27</f>
        <v>0</v>
      </c>
      <c r="O135" s="70">
        <f>J45</f>
        <v>0</v>
      </c>
      <c r="P135" s="70">
        <f>J63</f>
        <v>0</v>
      </c>
      <c r="Q135" s="70">
        <f>J81</f>
        <v>0</v>
      </c>
      <c r="R135" s="70">
        <f>J99</f>
        <v>0</v>
      </c>
      <c r="S135" s="70">
        <f>J117</f>
        <v>0</v>
      </c>
      <c r="T135" s="70">
        <f t="shared" si="121"/>
        <v>0</v>
      </c>
      <c r="U135" s="70">
        <f>J153</f>
        <v>0</v>
      </c>
      <c r="V135" s="70">
        <f>J171</f>
        <v>0</v>
      </c>
      <c r="W135" s="70">
        <f>J189</f>
        <v>0</v>
      </c>
      <c r="X135" s="70">
        <f>J207</f>
        <v>0</v>
      </c>
      <c r="Y135" s="70">
        <f t="shared" si="122"/>
        <v>0</v>
      </c>
    </row>
    <row r="136" spans="1:25" x14ac:dyDescent="0.25">
      <c r="A136">
        <v>8</v>
      </c>
      <c r="B136" s="106" t="s">
        <v>130</v>
      </c>
      <c r="C136" s="91"/>
      <c r="D136" s="91"/>
      <c r="E136" s="91">
        <v>14</v>
      </c>
      <c r="F136" s="91">
        <v>2</v>
      </c>
      <c r="G136" s="91">
        <v>40</v>
      </c>
      <c r="H136" s="91"/>
      <c r="I136" s="91"/>
      <c r="J136" s="75">
        <f>SUM(C136:I136)</f>
        <v>56</v>
      </c>
      <c r="L136" s="106" t="s">
        <v>130</v>
      </c>
      <c r="M136" s="70">
        <f>J10</f>
        <v>61</v>
      </c>
      <c r="N136" s="70">
        <f>J28</f>
        <v>60</v>
      </c>
      <c r="O136" s="70">
        <f>J46</f>
        <v>60</v>
      </c>
      <c r="P136" s="70">
        <f>J64</f>
        <v>59</v>
      </c>
      <c r="Q136" s="70">
        <f>J82</f>
        <v>58</v>
      </c>
      <c r="R136" s="70">
        <f>J100</f>
        <v>59</v>
      </c>
      <c r="S136" s="70">
        <f>J118</f>
        <v>57</v>
      </c>
      <c r="T136" s="70">
        <f t="shared" si="121"/>
        <v>56</v>
      </c>
      <c r="U136" s="70">
        <f>J154</f>
        <v>56</v>
      </c>
      <c r="V136" s="70">
        <f>J172</f>
        <v>57</v>
      </c>
      <c r="W136" s="70">
        <f>J190</f>
        <v>59</v>
      </c>
      <c r="X136" s="70">
        <f>J208</f>
        <v>60</v>
      </c>
      <c r="Y136" s="70">
        <f t="shared" si="122"/>
        <v>702</v>
      </c>
    </row>
    <row r="137" spans="1:25" x14ac:dyDescent="0.25">
      <c r="A137">
        <v>8</v>
      </c>
      <c r="B137" s="106" t="s">
        <v>131</v>
      </c>
      <c r="C137" s="91"/>
      <c r="D137" s="91"/>
      <c r="E137" s="91">
        <v>1</v>
      </c>
      <c r="F137" s="91">
        <v>1</v>
      </c>
      <c r="G137" s="91">
        <v>4</v>
      </c>
      <c r="H137" s="91"/>
      <c r="I137" s="91"/>
      <c r="J137" s="75">
        <f>SUM(C137:I137)</f>
        <v>6</v>
      </c>
      <c r="L137" s="106" t="s">
        <v>131</v>
      </c>
      <c r="M137" s="70">
        <f>J11</f>
        <v>2</v>
      </c>
      <c r="N137" s="70">
        <f>J29</f>
        <v>2</v>
      </c>
      <c r="O137" s="70">
        <f>J47</f>
        <v>3</v>
      </c>
      <c r="P137" s="70">
        <f>J65</f>
        <v>3</v>
      </c>
      <c r="Q137" s="70">
        <f>J83</f>
        <v>3</v>
      </c>
      <c r="R137" s="70">
        <f>J101</f>
        <v>3</v>
      </c>
      <c r="S137" s="70">
        <f>J119</f>
        <v>5</v>
      </c>
      <c r="T137" s="70">
        <f t="shared" si="121"/>
        <v>6</v>
      </c>
      <c r="U137" s="70">
        <f>J155</f>
        <v>6</v>
      </c>
      <c r="V137" s="70">
        <f>J173</f>
        <v>6</v>
      </c>
      <c r="W137" s="70">
        <f>J191</f>
        <v>6</v>
      </c>
      <c r="X137" s="70">
        <f>J209</f>
        <v>6</v>
      </c>
      <c r="Y137" s="70">
        <f t="shared" si="122"/>
        <v>51</v>
      </c>
    </row>
    <row r="138" spans="1:25" ht="15.75" thickBot="1" x14ac:dyDescent="0.3">
      <c r="A138">
        <v>8</v>
      </c>
      <c r="B138" s="106" t="s">
        <v>2</v>
      </c>
      <c r="C138" s="81">
        <f>SUM(C136:C137)</f>
        <v>0</v>
      </c>
      <c r="D138" s="81">
        <f t="shared" ref="D138:J138" si="124">SUM(D136:D137)</f>
        <v>0</v>
      </c>
      <c r="E138" s="81">
        <f t="shared" si="124"/>
        <v>15</v>
      </c>
      <c r="F138" s="81">
        <f t="shared" si="124"/>
        <v>3</v>
      </c>
      <c r="G138" s="81">
        <f t="shared" si="124"/>
        <v>44</v>
      </c>
      <c r="H138" s="81">
        <f t="shared" si="124"/>
        <v>0</v>
      </c>
      <c r="I138" s="81">
        <f t="shared" si="124"/>
        <v>0</v>
      </c>
      <c r="J138" s="75">
        <f t="shared" si="124"/>
        <v>62</v>
      </c>
      <c r="L138" s="106" t="s">
        <v>2</v>
      </c>
      <c r="M138" s="73">
        <f>J12</f>
        <v>63</v>
      </c>
      <c r="N138" s="73">
        <f>J30</f>
        <v>62</v>
      </c>
      <c r="O138" s="73">
        <f>J48</f>
        <v>63</v>
      </c>
      <c r="P138" s="73">
        <f>J66</f>
        <v>62</v>
      </c>
      <c r="Q138" s="73">
        <f>J84</f>
        <v>61</v>
      </c>
      <c r="R138" s="73">
        <f>J102</f>
        <v>62</v>
      </c>
      <c r="S138" s="73">
        <f>J120</f>
        <v>62</v>
      </c>
      <c r="T138" s="73">
        <f t="shared" si="121"/>
        <v>62</v>
      </c>
      <c r="U138" s="73">
        <f>J156</f>
        <v>62</v>
      </c>
      <c r="V138" s="73">
        <f>J174</f>
        <v>63</v>
      </c>
      <c r="W138" s="73">
        <f>J192</f>
        <v>65</v>
      </c>
      <c r="X138" s="73">
        <f>J210</f>
        <v>66</v>
      </c>
      <c r="Y138" s="73">
        <f t="shared" si="122"/>
        <v>753</v>
      </c>
    </row>
    <row r="139" spans="1:25" x14ac:dyDescent="0.25">
      <c r="A139">
        <v>8</v>
      </c>
      <c r="B139" s="107" t="s">
        <v>132</v>
      </c>
      <c r="C139" s="93"/>
      <c r="D139" s="93"/>
      <c r="E139" s="93"/>
      <c r="F139" s="93"/>
      <c r="G139" s="93"/>
      <c r="H139" s="93"/>
      <c r="I139" s="93"/>
      <c r="J139" s="94"/>
      <c r="L139" s="107" t="s">
        <v>132</v>
      </c>
      <c r="M139" s="70">
        <f>J13</f>
        <v>0</v>
      </c>
      <c r="N139" s="70">
        <f>J31</f>
        <v>0</v>
      </c>
      <c r="O139" s="70">
        <f>J49</f>
        <v>0</v>
      </c>
      <c r="P139" s="70">
        <f>J67</f>
        <v>0</v>
      </c>
      <c r="Q139" s="70">
        <f>J85</f>
        <v>0</v>
      </c>
      <c r="R139" s="70">
        <f>J103</f>
        <v>0</v>
      </c>
      <c r="S139" s="70">
        <f>J121</f>
        <v>0</v>
      </c>
      <c r="T139" s="70">
        <f t="shared" si="121"/>
        <v>0</v>
      </c>
      <c r="U139" s="70">
        <f>J157</f>
        <v>0</v>
      </c>
      <c r="V139" s="70">
        <f>J175</f>
        <v>0</v>
      </c>
      <c r="W139" s="70">
        <f>J193</f>
        <v>0</v>
      </c>
      <c r="X139" s="70">
        <f>J211</f>
        <v>0</v>
      </c>
      <c r="Y139" s="70">
        <f t="shared" si="122"/>
        <v>0</v>
      </c>
    </row>
    <row r="140" spans="1:25" x14ac:dyDescent="0.25">
      <c r="A140">
        <v>8</v>
      </c>
      <c r="B140" s="107" t="s">
        <v>133</v>
      </c>
      <c r="C140" s="93"/>
      <c r="D140" s="93"/>
      <c r="E140" s="93">
        <v>3</v>
      </c>
      <c r="F140" s="93">
        <v>1</v>
      </c>
      <c r="G140" s="93">
        <v>3</v>
      </c>
      <c r="H140" s="93"/>
      <c r="I140" s="93"/>
      <c r="J140" s="94">
        <f>SUM(C140:I140)</f>
        <v>7</v>
      </c>
      <c r="L140" s="107" t="s">
        <v>133</v>
      </c>
      <c r="M140" s="70">
        <f>J14</f>
        <v>7</v>
      </c>
      <c r="N140" s="70">
        <f>J32</f>
        <v>7</v>
      </c>
      <c r="O140" s="70">
        <f>J50</f>
        <v>9</v>
      </c>
      <c r="P140" s="70">
        <f>J68</f>
        <v>7</v>
      </c>
      <c r="Q140" s="70">
        <f>J86</f>
        <v>7</v>
      </c>
      <c r="R140" s="70">
        <f>J104</f>
        <v>7</v>
      </c>
      <c r="S140" s="70">
        <f>J122</f>
        <v>7</v>
      </c>
      <c r="T140" s="70">
        <f t="shared" si="121"/>
        <v>7</v>
      </c>
      <c r="U140" s="70">
        <f>J158</f>
        <v>7</v>
      </c>
      <c r="V140" s="70">
        <f>J176</f>
        <v>7</v>
      </c>
      <c r="W140" s="70">
        <f>J194</f>
        <v>7</v>
      </c>
      <c r="X140" s="70">
        <f>J212</f>
        <v>7</v>
      </c>
      <c r="Y140" s="70">
        <f t="shared" si="122"/>
        <v>86</v>
      </c>
    </row>
    <row r="141" spans="1:25" x14ac:dyDescent="0.25">
      <c r="A141">
        <v>8</v>
      </c>
      <c r="B141" s="107" t="s">
        <v>134</v>
      </c>
      <c r="C141" s="93">
        <v>3</v>
      </c>
      <c r="D141" s="93">
        <v>12</v>
      </c>
      <c r="E141" s="93">
        <v>158</v>
      </c>
      <c r="F141" s="93">
        <v>89</v>
      </c>
      <c r="G141" s="93">
        <v>757</v>
      </c>
      <c r="H141" s="93">
        <v>1</v>
      </c>
      <c r="I141" s="93">
        <v>22</v>
      </c>
      <c r="J141" s="94">
        <f>SUM(C141:I141)</f>
        <v>1042</v>
      </c>
      <c r="L141" s="107" t="s">
        <v>134</v>
      </c>
      <c r="M141" s="70">
        <f>J15</f>
        <v>1025</v>
      </c>
      <c r="N141" s="70">
        <f>J33</f>
        <v>1031</v>
      </c>
      <c r="O141" s="70">
        <f>J51</f>
        <v>1032</v>
      </c>
      <c r="P141" s="70">
        <f>J69</f>
        <v>1026</v>
      </c>
      <c r="Q141" s="70">
        <f>J87</f>
        <v>1042</v>
      </c>
      <c r="R141" s="70">
        <f>J105</f>
        <v>1044</v>
      </c>
      <c r="S141" s="70">
        <f>J123</f>
        <v>1050</v>
      </c>
      <c r="T141" s="70">
        <f t="shared" si="121"/>
        <v>1042</v>
      </c>
      <c r="U141" s="70">
        <f>J159</f>
        <v>1040</v>
      </c>
      <c r="V141" s="70">
        <f>J177</f>
        <v>1024</v>
      </c>
      <c r="W141" s="70">
        <f>J195</f>
        <v>1027</v>
      </c>
      <c r="X141" s="70">
        <f>J213</f>
        <v>1025</v>
      </c>
      <c r="Y141" s="70">
        <f t="shared" si="122"/>
        <v>12408</v>
      </c>
    </row>
    <row r="142" spans="1:25" x14ac:dyDescent="0.25">
      <c r="A142">
        <v>8</v>
      </c>
      <c r="B142" s="107" t="s">
        <v>148</v>
      </c>
      <c r="C142" s="93">
        <v>6</v>
      </c>
      <c r="D142" s="93"/>
      <c r="E142" s="93">
        <v>52</v>
      </c>
      <c r="F142" s="93">
        <v>7</v>
      </c>
      <c r="G142" s="93">
        <v>233</v>
      </c>
      <c r="H142" s="93"/>
      <c r="I142" s="93">
        <v>1</v>
      </c>
      <c r="J142" s="94">
        <f>SUM(C142:I142)</f>
        <v>299</v>
      </c>
      <c r="L142" s="107" t="s">
        <v>148</v>
      </c>
      <c r="M142" s="70">
        <f t="shared" ref="M142:M144" si="125">J16</f>
        <v>277</v>
      </c>
      <c r="N142" s="70">
        <f t="shared" ref="N142:N145" si="126">J34</f>
        <v>268</v>
      </c>
      <c r="O142" s="70">
        <f t="shared" ref="O142:O145" si="127">J52</f>
        <v>264</v>
      </c>
      <c r="P142" s="70">
        <f t="shared" ref="P142:P145" si="128">J70</f>
        <v>276</v>
      </c>
      <c r="Q142" s="70">
        <f t="shared" ref="Q142:Q145" si="129">J88</f>
        <v>282</v>
      </c>
      <c r="R142" s="70">
        <f t="shared" ref="R142:R145" si="130">J106</f>
        <v>281</v>
      </c>
      <c r="S142" s="70">
        <f t="shared" ref="S142:S145" si="131">J124</f>
        <v>299</v>
      </c>
      <c r="T142" s="70">
        <f t="shared" si="121"/>
        <v>299</v>
      </c>
      <c r="U142" s="70">
        <f t="shared" ref="U142:U145" si="132">J160</f>
        <v>297</v>
      </c>
      <c r="V142" s="70">
        <f t="shared" ref="V142:V145" si="133">J178</f>
        <v>141</v>
      </c>
      <c r="W142" s="70">
        <f t="shared" ref="W142:W145" si="134">J196</f>
        <v>142</v>
      </c>
      <c r="X142" s="70">
        <f t="shared" ref="X142:X145" si="135">J214</f>
        <v>143</v>
      </c>
      <c r="Y142" s="70">
        <f t="shared" si="122"/>
        <v>2969</v>
      </c>
    </row>
    <row r="143" spans="1:25" x14ac:dyDescent="0.25">
      <c r="A143">
        <v>8</v>
      </c>
      <c r="B143" s="107" t="s">
        <v>135</v>
      </c>
      <c r="C143" s="93">
        <v>4</v>
      </c>
      <c r="D143" s="93">
        <v>2</v>
      </c>
      <c r="E143" s="93">
        <v>39</v>
      </c>
      <c r="F143" s="93">
        <v>12</v>
      </c>
      <c r="G143" s="93">
        <v>260</v>
      </c>
      <c r="H143" s="93"/>
      <c r="I143" s="93"/>
      <c r="J143" s="94">
        <f>SUM(C143:I143)</f>
        <v>317</v>
      </c>
      <c r="L143" s="107" t="s">
        <v>135</v>
      </c>
      <c r="M143" s="70">
        <f t="shared" si="125"/>
        <v>367</v>
      </c>
      <c r="N143" s="70">
        <f t="shared" si="126"/>
        <v>350</v>
      </c>
      <c r="O143" s="70">
        <f t="shared" si="127"/>
        <v>343</v>
      </c>
      <c r="P143" s="70">
        <f t="shared" si="128"/>
        <v>341</v>
      </c>
      <c r="Q143" s="70">
        <f t="shared" si="129"/>
        <v>328</v>
      </c>
      <c r="R143" s="70">
        <f t="shared" si="130"/>
        <v>322</v>
      </c>
      <c r="S143" s="70">
        <f t="shared" si="131"/>
        <v>321</v>
      </c>
      <c r="T143" s="70">
        <f t="shared" si="121"/>
        <v>317</v>
      </c>
      <c r="U143" s="70">
        <f t="shared" si="132"/>
        <v>313</v>
      </c>
      <c r="V143" s="70">
        <f t="shared" si="133"/>
        <v>311</v>
      </c>
      <c r="W143" s="70">
        <f t="shared" si="134"/>
        <v>322</v>
      </c>
      <c r="X143" s="70">
        <f t="shared" si="135"/>
        <v>321</v>
      </c>
      <c r="Y143" s="70">
        <f t="shared" si="122"/>
        <v>3956</v>
      </c>
    </row>
    <row r="144" spans="1:25" ht="15.75" thickBot="1" x14ac:dyDescent="0.3">
      <c r="A144">
        <v>8</v>
      </c>
      <c r="B144" s="107" t="s">
        <v>2</v>
      </c>
      <c r="C144" s="95">
        <f>SUM(C141:C143)</f>
        <v>13</v>
      </c>
      <c r="D144" s="95">
        <f>SUM(D141:D143)</f>
        <v>14</v>
      </c>
      <c r="E144" s="95">
        <f t="shared" ref="E144:J144" si="136">SUM(E140:E143)</f>
        <v>252</v>
      </c>
      <c r="F144" s="95">
        <f t="shared" si="136"/>
        <v>109</v>
      </c>
      <c r="G144" s="95">
        <f t="shared" si="136"/>
        <v>1253</v>
      </c>
      <c r="H144" s="95">
        <f t="shared" si="136"/>
        <v>1</v>
      </c>
      <c r="I144" s="95">
        <f t="shared" si="136"/>
        <v>23</v>
      </c>
      <c r="J144" s="94">
        <f t="shared" si="136"/>
        <v>1665</v>
      </c>
      <c r="L144" s="107" t="s">
        <v>2</v>
      </c>
      <c r="M144" s="73">
        <f t="shared" si="125"/>
        <v>1676</v>
      </c>
      <c r="N144" s="73">
        <f t="shared" si="126"/>
        <v>1656</v>
      </c>
      <c r="O144" s="73">
        <f t="shared" si="127"/>
        <v>1648</v>
      </c>
      <c r="P144" s="73">
        <f t="shared" si="128"/>
        <v>1650</v>
      </c>
      <c r="Q144" s="73">
        <f t="shared" si="129"/>
        <v>1659</v>
      </c>
      <c r="R144" s="73">
        <f t="shared" si="130"/>
        <v>1654</v>
      </c>
      <c r="S144" s="73">
        <f t="shared" si="131"/>
        <v>1677</v>
      </c>
      <c r="T144" s="73">
        <f t="shared" si="121"/>
        <v>1665</v>
      </c>
      <c r="U144" s="73">
        <f t="shared" si="132"/>
        <v>1657</v>
      </c>
      <c r="V144" s="73">
        <f t="shared" si="133"/>
        <v>1483</v>
      </c>
      <c r="W144" s="73">
        <f t="shared" si="134"/>
        <v>1498</v>
      </c>
      <c r="X144" s="73">
        <f t="shared" si="135"/>
        <v>1496</v>
      </c>
      <c r="Y144" s="73">
        <f t="shared" si="122"/>
        <v>19419</v>
      </c>
    </row>
    <row r="145" spans="1:25" ht="15.75" thickBot="1" x14ac:dyDescent="0.3">
      <c r="A145">
        <v>8</v>
      </c>
      <c r="B145" s="109" t="s">
        <v>92</v>
      </c>
      <c r="C145" s="97">
        <f t="shared" ref="C145:I145" si="137">SUM(C134,C138,C144)</f>
        <v>46</v>
      </c>
      <c r="D145" s="97">
        <f t="shared" si="137"/>
        <v>58</v>
      </c>
      <c r="E145" s="97">
        <f t="shared" si="137"/>
        <v>764</v>
      </c>
      <c r="F145" s="97">
        <f t="shared" si="137"/>
        <v>266</v>
      </c>
      <c r="G145" s="97">
        <f t="shared" si="137"/>
        <v>3547</v>
      </c>
      <c r="H145" s="97">
        <f t="shared" si="137"/>
        <v>1</v>
      </c>
      <c r="I145" s="97">
        <f t="shared" si="137"/>
        <v>23</v>
      </c>
      <c r="J145" s="98">
        <f>SUM(J134,J138,J144)</f>
        <v>4705</v>
      </c>
      <c r="L145" s="109" t="s">
        <v>92</v>
      </c>
      <c r="M145" s="70">
        <f>J19</f>
        <v>4659</v>
      </c>
      <c r="N145" s="70">
        <f t="shared" si="126"/>
        <v>4636</v>
      </c>
      <c r="O145" s="70">
        <f t="shared" si="127"/>
        <v>4638</v>
      </c>
      <c r="P145" s="70">
        <f t="shared" si="128"/>
        <v>4657</v>
      </c>
      <c r="Q145" s="70">
        <f t="shared" si="129"/>
        <v>4664</v>
      </c>
      <c r="R145" s="70">
        <f t="shared" si="130"/>
        <v>4686</v>
      </c>
      <c r="S145" s="70">
        <f t="shared" si="131"/>
        <v>4715</v>
      </c>
      <c r="T145" s="70">
        <f t="shared" si="121"/>
        <v>4705</v>
      </c>
      <c r="U145" s="70">
        <f t="shared" si="132"/>
        <v>4675</v>
      </c>
      <c r="V145" s="70">
        <f t="shared" si="133"/>
        <v>4493</v>
      </c>
      <c r="W145" s="70">
        <f t="shared" si="134"/>
        <v>4526</v>
      </c>
      <c r="X145" s="70">
        <f t="shared" si="135"/>
        <v>4519</v>
      </c>
      <c r="Y145" s="70">
        <f t="shared" si="122"/>
        <v>55573</v>
      </c>
    </row>
    <row r="146" spans="1:25" ht="15.75" thickBot="1" x14ac:dyDescent="0.3"/>
    <row r="147" spans="1:25" x14ac:dyDescent="0.25">
      <c r="A147">
        <v>9</v>
      </c>
      <c r="B147" s="103" t="s">
        <v>93</v>
      </c>
      <c r="C147" s="62"/>
      <c r="D147" s="62"/>
      <c r="E147" s="62"/>
      <c r="F147" s="62"/>
      <c r="G147" s="62"/>
      <c r="H147" s="62"/>
      <c r="I147" s="62"/>
      <c r="J147" s="104"/>
    </row>
    <row r="148" spans="1:25" x14ac:dyDescent="0.25">
      <c r="A148">
        <v>9</v>
      </c>
      <c r="B148" s="105" t="s">
        <v>125</v>
      </c>
      <c r="C148" s="110">
        <v>6</v>
      </c>
      <c r="D148" s="110">
        <v>12</v>
      </c>
      <c r="E148" s="110">
        <v>63</v>
      </c>
      <c r="F148" s="110">
        <v>20</v>
      </c>
      <c r="G148" s="110">
        <v>297</v>
      </c>
      <c r="H148" s="110"/>
      <c r="I148" s="110"/>
      <c r="J148" s="69">
        <f>SUM(C148:I148)</f>
        <v>398</v>
      </c>
    </row>
    <row r="149" spans="1:25" x14ac:dyDescent="0.25">
      <c r="A149">
        <v>9</v>
      </c>
      <c r="B149" s="105" t="s">
        <v>126</v>
      </c>
      <c r="C149" s="110"/>
      <c r="D149" s="110">
        <v>1</v>
      </c>
      <c r="E149" s="110">
        <v>5</v>
      </c>
      <c r="F149" s="110"/>
      <c r="G149" s="110">
        <v>40</v>
      </c>
      <c r="H149" s="110"/>
      <c r="I149" s="110"/>
      <c r="J149" s="69">
        <f>SUM(C149:I149)</f>
        <v>46</v>
      </c>
    </row>
    <row r="150" spans="1:25" x14ac:dyDescent="0.25">
      <c r="A150">
        <v>9</v>
      </c>
      <c r="B150" s="105" t="s">
        <v>127</v>
      </c>
      <c r="C150" s="110">
        <v>20</v>
      </c>
      <c r="D150" s="110">
        <v>31</v>
      </c>
      <c r="E150" s="110">
        <v>379</v>
      </c>
      <c r="F150" s="110">
        <v>116</v>
      </c>
      <c r="G150" s="110">
        <v>1668</v>
      </c>
      <c r="H150" s="110"/>
      <c r="I150" s="110"/>
      <c r="J150" s="69">
        <f>SUM(C150:I150)</f>
        <v>2214</v>
      </c>
    </row>
    <row r="151" spans="1:25" x14ac:dyDescent="0.25">
      <c r="A151">
        <v>9</v>
      </c>
      <c r="B151" s="105" t="s">
        <v>128</v>
      </c>
      <c r="C151" s="110">
        <v>6</v>
      </c>
      <c r="D151" s="110">
        <v>1</v>
      </c>
      <c r="E151" s="110">
        <v>39</v>
      </c>
      <c r="F151" s="110">
        <v>18</v>
      </c>
      <c r="G151" s="110">
        <v>234</v>
      </c>
      <c r="H151" s="110"/>
      <c r="I151" s="110"/>
      <c r="J151" s="69">
        <f>SUM(C151:I151)</f>
        <v>298</v>
      </c>
    </row>
    <row r="152" spans="1:25" x14ac:dyDescent="0.25">
      <c r="A152">
        <v>9</v>
      </c>
      <c r="B152" s="105" t="s">
        <v>2</v>
      </c>
      <c r="C152" s="72">
        <f>SUM(C148:C151)</f>
        <v>32</v>
      </c>
      <c r="D152" s="72">
        <f t="shared" ref="D152:J152" si="138">SUM(D148:D151)</f>
        <v>45</v>
      </c>
      <c r="E152" s="72">
        <f t="shared" si="138"/>
        <v>486</v>
      </c>
      <c r="F152" s="72">
        <f t="shared" si="138"/>
        <v>154</v>
      </c>
      <c r="G152" s="72">
        <f t="shared" si="138"/>
        <v>2239</v>
      </c>
      <c r="H152" s="72">
        <f t="shared" si="138"/>
        <v>0</v>
      </c>
      <c r="I152" s="72">
        <f t="shared" si="138"/>
        <v>0</v>
      </c>
      <c r="J152" s="69">
        <f t="shared" si="138"/>
        <v>2956</v>
      </c>
    </row>
    <row r="153" spans="1:25" x14ac:dyDescent="0.25">
      <c r="A153">
        <v>9</v>
      </c>
      <c r="B153" s="106" t="s">
        <v>129</v>
      </c>
      <c r="C153" s="91"/>
      <c r="D153" s="91"/>
      <c r="E153" s="91"/>
      <c r="F153" s="91"/>
      <c r="G153" s="91"/>
      <c r="H153" s="91"/>
      <c r="I153" s="91"/>
      <c r="J153" s="75"/>
    </row>
    <row r="154" spans="1:25" x14ac:dyDescent="0.25">
      <c r="A154">
        <v>9</v>
      </c>
      <c r="B154" s="106" t="s">
        <v>130</v>
      </c>
      <c r="C154" s="91"/>
      <c r="D154" s="91"/>
      <c r="E154" s="91">
        <v>14</v>
      </c>
      <c r="F154" s="91">
        <v>2</v>
      </c>
      <c r="G154" s="91">
        <v>40</v>
      </c>
      <c r="H154" s="91"/>
      <c r="I154" s="91"/>
      <c r="J154" s="75">
        <f>SUM(C154:I154)</f>
        <v>56</v>
      </c>
    </row>
    <row r="155" spans="1:25" x14ac:dyDescent="0.25">
      <c r="A155">
        <v>9</v>
      </c>
      <c r="B155" s="106" t="s">
        <v>131</v>
      </c>
      <c r="C155" s="91"/>
      <c r="D155" s="91"/>
      <c r="E155" s="91">
        <v>1</v>
      </c>
      <c r="F155" s="91">
        <v>1</v>
      </c>
      <c r="G155" s="91">
        <v>4</v>
      </c>
      <c r="H155" s="91"/>
      <c r="I155" s="91"/>
      <c r="J155" s="75">
        <f>SUM(C155:I155)</f>
        <v>6</v>
      </c>
    </row>
    <row r="156" spans="1:25" x14ac:dyDescent="0.25">
      <c r="A156">
        <v>9</v>
      </c>
      <c r="B156" s="106" t="s">
        <v>2</v>
      </c>
      <c r="C156" s="81">
        <f>SUM(C154:C155)</f>
        <v>0</v>
      </c>
      <c r="D156" s="81">
        <f t="shared" ref="D156:J156" si="139">SUM(D154:D155)</f>
        <v>0</v>
      </c>
      <c r="E156" s="81">
        <f t="shared" si="139"/>
        <v>15</v>
      </c>
      <c r="F156" s="81">
        <f t="shared" si="139"/>
        <v>3</v>
      </c>
      <c r="G156" s="81">
        <f t="shared" si="139"/>
        <v>44</v>
      </c>
      <c r="H156" s="81">
        <f t="shared" si="139"/>
        <v>0</v>
      </c>
      <c r="I156" s="81">
        <f t="shared" si="139"/>
        <v>0</v>
      </c>
      <c r="J156" s="75">
        <f t="shared" si="139"/>
        <v>62</v>
      </c>
    </row>
    <row r="157" spans="1:25" x14ac:dyDescent="0.25">
      <c r="A157">
        <v>9</v>
      </c>
      <c r="B157" s="107" t="s">
        <v>132</v>
      </c>
      <c r="C157" s="93"/>
      <c r="D157" s="93"/>
      <c r="E157" s="93"/>
      <c r="F157" s="93"/>
      <c r="G157" s="93"/>
      <c r="H157" s="93"/>
      <c r="I157" s="93"/>
      <c r="J157" s="94"/>
    </row>
    <row r="158" spans="1:25" x14ac:dyDescent="0.25">
      <c r="A158">
        <v>9</v>
      </c>
      <c r="B158" s="107" t="s">
        <v>133</v>
      </c>
      <c r="C158" s="93"/>
      <c r="D158" s="93"/>
      <c r="E158" s="93">
        <v>3</v>
      </c>
      <c r="F158" s="93">
        <v>1</v>
      </c>
      <c r="G158" s="93">
        <v>3</v>
      </c>
      <c r="H158" s="93"/>
      <c r="I158" s="93"/>
      <c r="J158" s="94">
        <f>SUM(C158:I158)</f>
        <v>7</v>
      </c>
    </row>
    <row r="159" spans="1:25" x14ac:dyDescent="0.25">
      <c r="A159">
        <v>9</v>
      </c>
      <c r="B159" s="107" t="s">
        <v>134</v>
      </c>
      <c r="C159" s="93">
        <v>3</v>
      </c>
      <c r="D159" s="93">
        <v>12</v>
      </c>
      <c r="E159" s="93">
        <v>160</v>
      </c>
      <c r="F159" s="93">
        <v>89</v>
      </c>
      <c r="G159" s="93">
        <v>754</v>
      </c>
      <c r="H159" s="93">
        <v>1</v>
      </c>
      <c r="I159" s="93">
        <v>21</v>
      </c>
      <c r="J159" s="94">
        <f>SUM(C159:I159)</f>
        <v>1040</v>
      </c>
    </row>
    <row r="160" spans="1:25" x14ac:dyDescent="0.25">
      <c r="A160">
        <v>9</v>
      </c>
      <c r="B160" s="107" t="s">
        <v>148</v>
      </c>
      <c r="C160" s="93">
        <v>7</v>
      </c>
      <c r="D160" s="93"/>
      <c r="E160" s="93">
        <v>52</v>
      </c>
      <c r="F160" s="93">
        <v>8</v>
      </c>
      <c r="G160" s="93">
        <v>229</v>
      </c>
      <c r="H160" s="93"/>
      <c r="I160" s="93">
        <v>1</v>
      </c>
      <c r="J160" s="94">
        <f>SUM(C160:I160)</f>
        <v>297</v>
      </c>
    </row>
    <row r="161" spans="1:10" x14ac:dyDescent="0.25">
      <c r="A161">
        <v>9</v>
      </c>
      <c r="B161" s="107" t="s">
        <v>135</v>
      </c>
      <c r="C161" s="93">
        <v>4</v>
      </c>
      <c r="D161" s="93">
        <v>2</v>
      </c>
      <c r="E161" s="93">
        <v>38</v>
      </c>
      <c r="F161" s="93">
        <v>11</v>
      </c>
      <c r="G161" s="93">
        <v>258</v>
      </c>
      <c r="H161" s="93"/>
      <c r="I161" s="93"/>
      <c r="J161" s="94">
        <f>SUM(C161:I161)</f>
        <v>313</v>
      </c>
    </row>
    <row r="162" spans="1:10" x14ac:dyDescent="0.25">
      <c r="A162">
        <v>9</v>
      </c>
      <c r="B162" s="107" t="s">
        <v>2</v>
      </c>
      <c r="C162" s="95">
        <f>SUM(C159:C161)</f>
        <v>14</v>
      </c>
      <c r="D162" s="95">
        <f>SUM(D159:D161)</f>
        <v>14</v>
      </c>
      <c r="E162" s="95">
        <f t="shared" ref="E162:J162" si="140">SUM(E158:E161)</f>
        <v>253</v>
      </c>
      <c r="F162" s="95">
        <f t="shared" si="140"/>
        <v>109</v>
      </c>
      <c r="G162" s="95">
        <f t="shared" si="140"/>
        <v>1244</v>
      </c>
      <c r="H162" s="95">
        <f t="shared" si="140"/>
        <v>1</v>
      </c>
      <c r="I162" s="95">
        <f t="shared" si="140"/>
        <v>22</v>
      </c>
      <c r="J162" s="94">
        <f t="shared" si="140"/>
        <v>1657</v>
      </c>
    </row>
    <row r="163" spans="1:10" ht="15.75" thickBot="1" x14ac:dyDescent="0.3">
      <c r="A163">
        <v>9</v>
      </c>
      <c r="B163" s="109" t="s">
        <v>92</v>
      </c>
      <c r="C163" s="97">
        <f t="shared" ref="C163:I163" si="141">SUM(C152,C156,C162)</f>
        <v>46</v>
      </c>
      <c r="D163" s="97">
        <f t="shared" si="141"/>
        <v>59</v>
      </c>
      <c r="E163" s="97">
        <f t="shared" si="141"/>
        <v>754</v>
      </c>
      <c r="F163" s="97">
        <f t="shared" si="141"/>
        <v>266</v>
      </c>
      <c r="G163" s="97">
        <f t="shared" si="141"/>
        <v>3527</v>
      </c>
      <c r="H163" s="97">
        <f t="shared" si="141"/>
        <v>1</v>
      </c>
      <c r="I163" s="97">
        <f t="shared" si="141"/>
        <v>22</v>
      </c>
      <c r="J163" s="98">
        <f>SUM(J152,J156,J162)</f>
        <v>4675</v>
      </c>
    </row>
    <row r="164" spans="1:10" ht="15.75" thickBot="1" x14ac:dyDescent="0.3"/>
    <row r="165" spans="1:10" x14ac:dyDescent="0.25">
      <c r="A165">
        <v>10</v>
      </c>
      <c r="B165" s="103" t="s">
        <v>93</v>
      </c>
      <c r="C165" s="62"/>
      <c r="D165" s="62"/>
      <c r="E165" s="62"/>
      <c r="F165" s="62"/>
      <c r="G165" s="62"/>
      <c r="H165" s="62"/>
      <c r="I165" s="62"/>
      <c r="J165" s="104"/>
    </row>
    <row r="166" spans="1:10" x14ac:dyDescent="0.25">
      <c r="A166">
        <v>10</v>
      </c>
      <c r="B166" s="105" t="s">
        <v>125</v>
      </c>
      <c r="C166" s="110">
        <v>6</v>
      </c>
      <c r="D166" s="110">
        <v>12</v>
      </c>
      <c r="E166" s="110">
        <v>62</v>
      </c>
      <c r="F166" s="110">
        <v>21</v>
      </c>
      <c r="G166" s="110">
        <v>297</v>
      </c>
      <c r="H166" s="110"/>
      <c r="I166" s="110"/>
      <c r="J166" s="69">
        <f>SUM(C166:I166)</f>
        <v>398</v>
      </c>
    </row>
    <row r="167" spans="1:10" x14ac:dyDescent="0.25">
      <c r="A167">
        <v>10</v>
      </c>
      <c r="B167" s="105" t="s">
        <v>126</v>
      </c>
      <c r="C167" s="110"/>
      <c r="D167" s="110">
        <v>1</v>
      </c>
      <c r="E167" s="110">
        <v>5</v>
      </c>
      <c r="F167" s="110"/>
      <c r="G167" s="110">
        <v>40</v>
      </c>
      <c r="H167" s="110"/>
      <c r="I167" s="110"/>
      <c r="J167" s="69">
        <f>SUM(C167:I167)</f>
        <v>46</v>
      </c>
    </row>
    <row r="168" spans="1:10" x14ac:dyDescent="0.25">
      <c r="A168">
        <v>10</v>
      </c>
      <c r="B168" s="105" t="s">
        <v>127</v>
      </c>
      <c r="C168" s="110">
        <v>19</v>
      </c>
      <c r="D168" s="110">
        <v>30</v>
      </c>
      <c r="E168" s="110">
        <v>380</v>
      </c>
      <c r="F168" s="110">
        <v>117</v>
      </c>
      <c r="G168" s="110">
        <v>1659</v>
      </c>
      <c r="H168" s="110"/>
      <c r="I168" s="110"/>
      <c r="J168" s="69">
        <f>SUM(C168:I168)</f>
        <v>2205</v>
      </c>
    </row>
    <row r="169" spans="1:10" x14ac:dyDescent="0.25">
      <c r="A169">
        <v>10</v>
      </c>
      <c r="B169" s="105" t="s">
        <v>128</v>
      </c>
      <c r="C169" s="110">
        <v>6</v>
      </c>
      <c r="D169" s="110">
        <v>2</v>
      </c>
      <c r="E169" s="110">
        <v>44</v>
      </c>
      <c r="F169" s="110">
        <v>16</v>
      </c>
      <c r="G169" s="110">
        <v>230</v>
      </c>
      <c r="H169" s="110"/>
      <c r="I169" s="110"/>
      <c r="J169" s="69">
        <f>SUM(C169:I169)</f>
        <v>298</v>
      </c>
    </row>
    <row r="170" spans="1:10" x14ac:dyDescent="0.25">
      <c r="A170">
        <v>10</v>
      </c>
      <c r="B170" s="105" t="s">
        <v>2</v>
      </c>
      <c r="C170" s="72">
        <f>SUM(C166:C169)</f>
        <v>31</v>
      </c>
      <c r="D170" s="72">
        <f t="shared" ref="D170:J170" si="142">SUM(D166:D169)</f>
        <v>45</v>
      </c>
      <c r="E170" s="72">
        <f t="shared" si="142"/>
        <v>491</v>
      </c>
      <c r="F170" s="72">
        <f t="shared" si="142"/>
        <v>154</v>
      </c>
      <c r="G170" s="72">
        <f t="shared" si="142"/>
        <v>2226</v>
      </c>
      <c r="H170" s="72">
        <f t="shared" si="142"/>
        <v>0</v>
      </c>
      <c r="I170" s="72">
        <f t="shared" si="142"/>
        <v>0</v>
      </c>
      <c r="J170" s="69">
        <f t="shared" si="142"/>
        <v>2947</v>
      </c>
    </row>
    <row r="171" spans="1:10" x14ac:dyDescent="0.25">
      <c r="A171">
        <v>10</v>
      </c>
      <c r="B171" s="106" t="s">
        <v>129</v>
      </c>
      <c r="C171" s="91"/>
      <c r="D171" s="91"/>
      <c r="E171" s="91"/>
      <c r="F171" s="91"/>
      <c r="G171" s="91"/>
      <c r="H171" s="91"/>
      <c r="I171" s="91"/>
      <c r="J171" s="75"/>
    </row>
    <row r="172" spans="1:10" x14ac:dyDescent="0.25">
      <c r="A172">
        <v>10</v>
      </c>
      <c r="B172" s="106" t="s">
        <v>130</v>
      </c>
      <c r="C172" s="91"/>
      <c r="D172" s="91"/>
      <c r="E172" s="91">
        <v>15</v>
      </c>
      <c r="F172" s="91">
        <v>2</v>
      </c>
      <c r="G172" s="91">
        <v>40</v>
      </c>
      <c r="H172" s="91"/>
      <c r="I172" s="91"/>
      <c r="J172" s="75">
        <f>SUM(C172:I172)</f>
        <v>57</v>
      </c>
    </row>
    <row r="173" spans="1:10" x14ac:dyDescent="0.25">
      <c r="A173">
        <v>10</v>
      </c>
      <c r="B173" s="106" t="s">
        <v>131</v>
      </c>
      <c r="C173" s="91"/>
      <c r="D173" s="91"/>
      <c r="E173" s="91">
        <v>1</v>
      </c>
      <c r="F173" s="91">
        <v>1</v>
      </c>
      <c r="G173" s="91">
        <v>4</v>
      </c>
      <c r="H173" s="91"/>
      <c r="I173" s="91"/>
      <c r="J173" s="75">
        <f>SUM(C173:I173)</f>
        <v>6</v>
      </c>
    </row>
    <row r="174" spans="1:10" x14ac:dyDescent="0.25">
      <c r="A174">
        <v>10</v>
      </c>
      <c r="B174" s="106" t="s">
        <v>2</v>
      </c>
      <c r="C174" s="81">
        <f>SUM(C172:C173)</f>
        <v>0</v>
      </c>
      <c r="D174" s="81">
        <f t="shared" ref="D174:J174" si="143">SUM(D172:D173)</f>
        <v>0</v>
      </c>
      <c r="E174" s="81">
        <f t="shared" si="143"/>
        <v>16</v>
      </c>
      <c r="F174" s="81">
        <f t="shared" si="143"/>
        <v>3</v>
      </c>
      <c r="G174" s="81">
        <f t="shared" si="143"/>
        <v>44</v>
      </c>
      <c r="H174" s="81">
        <f t="shared" si="143"/>
        <v>0</v>
      </c>
      <c r="I174" s="81">
        <f t="shared" si="143"/>
        <v>0</v>
      </c>
      <c r="J174" s="75">
        <f t="shared" si="143"/>
        <v>63</v>
      </c>
    </row>
    <row r="175" spans="1:10" x14ac:dyDescent="0.25">
      <c r="A175">
        <v>10</v>
      </c>
      <c r="B175" s="107" t="s">
        <v>132</v>
      </c>
      <c r="C175" s="93"/>
      <c r="D175" s="93"/>
      <c r="E175" s="93"/>
      <c r="F175" s="93"/>
      <c r="G175" s="93"/>
      <c r="H175" s="93"/>
      <c r="I175" s="93"/>
      <c r="J175" s="94"/>
    </row>
    <row r="176" spans="1:10" x14ac:dyDescent="0.25">
      <c r="A176">
        <v>10</v>
      </c>
      <c r="B176" s="107" t="s">
        <v>133</v>
      </c>
      <c r="C176" s="93"/>
      <c r="D176" s="93"/>
      <c r="E176" s="93">
        <v>3</v>
      </c>
      <c r="F176" s="93">
        <v>1</v>
      </c>
      <c r="G176" s="93">
        <v>3</v>
      </c>
      <c r="H176" s="93"/>
      <c r="I176" s="93"/>
      <c r="J176" s="94">
        <f>SUM(C176:I176)</f>
        <v>7</v>
      </c>
    </row>
    <row r="177" spans="1:10" x14ac:dyDescent="0.25">
      <c r="A177">
        <v>10</v>
      </c>
      <c r="B177" s="107" t="s">
        <v>134</v>
      </c>
      <c r="C177" s="93">
        <v>3</v>
      </c>
      <c r="D177" s="93">
        <v>12</v>
      </c>
      <c r="E177" s="93">
        <v>160</v>
      </c>
      <c r="F177" s="93">
        <v>87</v>
      </c>
      <c r="G177" s="93">
        <v>741</v>
      </c>
      <c r="H177" s="93">
        <v>1</v>
      </c>
      <c r="I177" s="93">
        <v>20</v>
      </c>
      <c r="J177" s="94">
        <f>SUM(C177:I177)</f>
        <v>1024</v>
      </c>
    </row>
    <row r="178" spans="1:10" x14ac:dyDescent="0.25">
      <c r="A178">
        <v>10</v>
      </c>
      <c r="B178" s="107" t="s">
        <v>148</v>
      </c>
      <c r="C178" s="93">
        <v>4</v>
      </c>
      <c r="D178" s="93"/>
      <c r="E178" s="93">
        <v>12</v>
      </c>
      <c r="F178" s="93">
        <v>4</v>
      </c>
      <c r="G178" s="93">
        <v>121</v>
      </c>
      <c r="H178" s="93"/>
      <c r="I178" s="93"/>
      <c r="J178" s="94">
        <f>SUM(C178:I178)</f>
        <v>141</v>
      </c>
    </row>
    <row r="179" spans="1:10" x14ac:dyDescent="0.25">
      <c r="A179">
        <v>10</v>
      </c>
      <c r="B179" s="107" t="s">
        <v>135</v>
      </c>
      <c r="C179" s="93">
        <v>4</v>
      </c>
      <c r="D179" s="93">
        <v>2</v>
      </c>
      <c r="E179" s="93">
        <v>39</v>
      </c>
      <c r="F179" s="93">
        <v>12</v>
      </c>
      <c r="G179" s="93">
        <v>254</v>
      </c>
      <c r="H179" s="93"/>
      <c r="I179" s="93"/>
      <c r="J179" s="94">
        <f>SUM(C179:I179)</f>
        <v>311</v>
      </c>
    </row>
    <row r="180" spans="1:10" x14ac:dyDescent="0.25">
      <c r="A180">
        <v>10</v>
      </c>
      <c r="B180" s="107" t="s">
        <v>2</v>
      </c>
      <c r="C180" s="95">
        <f>SUM(C177:C179)</f>
        <v>11</v>
      </c>
      <c r="D180" s="95">
        <f>SUM(D177:D179)</f>
        <v>14</v>
      </c>
      <c r="E180" s="95">
        <f t="shared" ref="E180:J180" si="144">SUM(E176:E179)</f>
        <v>214</v>
      </c>
      <c r="F180" s="95">
        <f t="shared" si="144"/>
        <v>104</v>
      </c>
      <c r="G180" s="95">
        <f t="shared" si="144"/>
        <v>1119</v>
      </c>
      <c r="H180" s="95">
        <f t="shared" si="144"/>
        <v>1</v>
      </c>
      <c r="I180" s="95">
        <f t="shared" si="144"/>
        <v>20</v>
      </c>
      <c r="J180" s="94">
        <f t="shared" si="144"/>
        <v>1483</v>
      </c>
    </row>
    <row r="181" spans="1:10" ht="15.75" thickBot="1" x14ac:dyDescent="0.3">
      <c r="A181">
        <v>10</v>
      </c>
      <c r="B181" s="109" t="s">
        <v>92</v>
      </c>
      <c r="C181" s="97">
        <f t="shared" ref="C181:I181" si="145">SUM(C170,C174,C180)</f>
        <v>42</v>
      </c>
      <c r="D181" s="97">
        <f t="shared" si="145"/>
        <v>59</v>
      </c>
      <c r="E181" s="97">
        <f t="shared" si="145"/>
        <v>721</v>
      </c>
      <c r="F181" s="97">
        <f t="shared" si="145"/>
        <v>261</v>
      </c>
      <c r="G181" s="97">
        <f t="shared" si="145"/>
        <v>3389</v>
      </c>
      <c r="H181" s="97">
        <f t="shared" si="145"/>
        <v>1</v>
      </c>
      <c r="I181" s="97">
        <f t="shared" si="145"/>
        <v>20</v>
      </c>
      <c r="J181" s="98">
        <f>SUM(J170,J174,J180)</f>
        <v>4493</v>
      </c>
    </row>
    <row r="182" spans="1:10" ht="15.75" thickBot="1" x14ac:dyDescent="0.3"/>
    <row r="183" spans="1:10" x14ac:dyDescent="0.25">
      <c r="A183">
        <v>11</v>
      </c>
      <c r="B183" s="103" t="s">
        <v>93</v>
      </c>
      <c r="C183" s="62"/>
      <c r="D183" s="62"/>
      <c r="E183" s="62"/>
      <c r="F183" s="62"/>
      <c r="G183" s="62"/>
      <c r="H183" s="62"/>
      <c r="I183" s="62"/>
      <c r="J183" s="104"/>
    </row>
    <row r="184" spans="1:10" x14ac:dyDescent="0.25">
      <c r="A184">
        <v>11</v>
      </c>
      <c r="B184" s="105" t="s">
        <v>125</v>
      </c>
      <c r="C184" s="110">
        <v>6</v>
      </c>
      <c r="D184" s="110">
        <v>12</v>
      </c>
      <c r="E184" s="110">
        <v>62</v>
      </c>
      <c r="F184" s="110">
        <v>23</v>
      </c>
      <c r="G184" s="110">
        <v>303</v>
      </c>
      <c r="H184" s="110"/>
      <c r="I184" s="110"/>
      <c r="J184" s="69">
        <f>SUM(C184:I184)</f>
        <v>406</v>
      </c>
    </row>
    <row r="185" spans="1:10" x14ac:dyDescent="0.25">
      <c r="A185">
        <v>11</v>
      </c>
      <c r="B185" s="105" t="s">
        <v>126</v>
      </c>
      <c r="C185" s="110"/>
      <c r="D185" s="110">
        <v>1</v>
      </c>
      <c r="E185" s="110">
        <v>5</v>
      </c>
      <c r="F185" s="110"/>
      <c r="G185" s="110">
        <v>40</v>
      </c>
      <c r="H185" s="110"/>
      <c r="I185" s="110"/>
      <c r="J185" s="69">
        <f>SUM(C185:I185)</f>
        <v>46</v>
      </c>
    </row>
    <row r="186" spans="1:10" x14ac:dyDescent="0.25">
      <c r="A186">
        <v>11</v>
      </c>
      <c r="B186" s="105" t="s">
        <v>127</v>
      </c>
      <c r="C186" s="110">
        <v>19</v>
      </c>
      <c r="D186" s="110">
        <v>28</v>
      </c>
      <c r="E186" s="110">
        <v>387</v>
      </c>
      <c r="F186" s="110">
        <v>121</v>
      </c>
      <c r="G186" s="110">
        <v>1666</v>
      </c>
      <c r="H186" s="110"/>
      <c r="I186" s="110"/>
      <c r="J186" s="69">
        <f>SUM(C186:I186)</f>
        <v>2221</v>
      </c>
    </row>
    <row r="187" spans="1:10" x14ac:dyDescent="0.25">
      <c r="A187">
        <v>11</v>
      </c>
      <c r="B187" s="105" t="s">
        <v>128</v>
      </c>
      <c r="C187" s="110">
        <v>6</v>
      </c>
      <c r="D187" s="110"/>
      <c r="E187" s="110">
        <v>36</v>
      </c>
      <c r="F187" s="110">
        <v>15</v>
      </c>
      <c r="G187" s="110">
        <v>233</v>
      </c>
      <c r="H187" s="110"/>
      <c r="I187" s="110"/>
      <c r="J187" s="69">
        <f>SUM(C187:I187)</f>
        <v>290</v>
      </c>
    </row>
    <row r="188" spans="1:10" x14ac:dyDescent="0.25">
      <c r="A188">
        <v>11</v>
      </c>
      <c r="B188" s="105" t="s">
        <v>2</v>
      </c>
      <c r="C188" s="72">
        <f>SUM(C184:C187)</f>
        <v>31</v>
      </c>
      <c r="D188" s="72">
        <f t="shared" ref="D188:J188" si="146">SUM(D184:D187)</f>
        <v>41</v>
      </c>
      <c r="E188" s="72">
        <f t="shared" si="146"/>
        <v>490</v>
      </c>
      <c r="F188" s="72">
        <f t="shared" si="146"/>
        <v>159</v>
      </c>
      <c r="G188" s="72">
        <f t="shared" si="146"/>
        <v>2242</v>
      </c>
      <c r="H188" s="72">
        <f t="shared" si="146"/>
        <v>0</v>
      </c>
      <c r="I188" s="72">
        <f t="shared" si="146"/>
        <v>0</v>
      </c>
      <c r="J188" s="69">
        <f t="shared" si="146"/>
        <v>2963</v>
      </c>
    </row>
    <row r="189" spans="1:10" x14ac:dyDescent="0.25">
      <c r="A189">
        <v>11</v>
      </c>
      <c r="B189" s="106" t="s">
        <v>129</v>
      </c>
      <c r="C189" s="91"/>
      <c r="D189" s="91"/>
      <c r="E189" s="91"/>
      <c r="F189" s="91"/>
      <c r="G189" s="91"/>
      <c r="H189" s="91"/>
      <c r="I189" s="91"/>
      <c r="J189" s="75"/>
    </row>
    <row r="190" spans="1:10" x14ac:dyDescent="0.25">
      <c r="A190">
        <v>11</v>
      </c>
      <c r="B190" s="106" t="s">
        <v>130</v>
      </c>
      <c r="C190" s="91"/>
      <c r="D190" s="91"/>
      <c r="E190" s="91">
        <v>15</v>
      </c>
      <c r="F190" s="91">
        <v>2</v>
      </c>
      <c r="G190" s="91">
        <v>42</v>
      </c>
      <c r="H190" s="91"/>
      <c r="I190" s="91"/>
      <c r="J190" s="75">
        <f>SUM(C190:I190)</f>
        <v>59</v>
      </c>
    </row>
    <row r="191" spans="1:10" x14ac:dyDescent="0.25">
      <c r="A191">
        <v>11</v>
      </c>
      <c r="B191" s="106" t="s">
        <v>131</v>
      </c>
      <c r="C191" s="91"/>
      <c r="D191" s="91"/>
      <c r="E191" s="91">
        <v>1</v>
      </c>
      <c r="F191" s="91">
        <v>1</v>
      </c>
      <c r="G191" s="91">
        <v>4</v>
      </c>
      <c r="H191" s="91"/>
      <c r="I191" s="91"/>
      <c r="J191" s="75">
        <f>SUM(C191:I191)</f>
        <v>6</v>
      </c>
    </row>
    <row r="192" spans="1:10" x14ac:dyDescent="0.25">
      <c r="A192">
        <v>11</v>
      </c>
      <c r="B192" s="106" t="s">
        <v>2</v>
      </c>
      <c r="C192" s="81">
        <f>SUM(C190:C191)</f>
        <v>0</v>
      </c>
      <c r="D192" s="81">
        <f t="shared" ref="D192:J192" si="147">SUM(D190:D191)</f>
        <v>0</v>
      </c>
      <c r="E192" s="81">
        <f t="shared" si="147"/>
        <v>16</v>
      </c>
      <c r="F192" s="81">
        <f t="shared" si="147"/>
        <v>3</v>
      </c>
      <c r="G192" s="81">
        <f t="shared" si="147"/>
        <v>46</v>
      </c>
      <c r="H192" s="81">
        <f t="shared" si="147"/>
        <v>0</v>
      </c>
      <c r="I192" s="81">
        <f t="shared" si="147"/>
        <v>0</v>
      </c>
      <c r="J192" s="75">
        <f t="shared" si="147"/>
        <v>65</v>
      </c>
    </row>
    <row r="193" spans="1:10" x14ac:dyDescent="0.25">
      <c r="A193">
        <v>11</v>
      </c>
      <c r="B193" s="107" t="s">
        <v>132</v>
      </c>
      <c r="C193" s="93"/>
      <c r="D193" s="93"/>
      <c r="E193" s="93"/>
      <c r="F193" s="93"/>
      <c r="G193" s="93"/>
      <c r="H193" s="93"/>
      <c r="I193" s="93"/>
      <c r="J193" s="94"/>
    </row>
    <row r="194" spans="1:10" x14ac:dyDescent="0.25">
      <c r="A194">
        <v>11</v>
      </c>
      <c r="B194" s="107" t="s">
        <v>133</v>
      </c>
      <c r="C194" s="93"/>
      <c r="D194" s="93"/>
      <c r="E194" s="93">
        <v>3</v>
      </c>
      <c r="F194" s="93">
        <v>1</v>
      </c>
      <c r="G194" s="93">
        <v>3</v>
      </c>
      <c r="H194" s="93"/>
      <c r="I194" s="93"/>
      <c r="J194" s="94">
        <f>SUM(C194:I194)</f>
        <v>7</v>
      </c>
    </row>
    <row r="195" spans="1:10" x14ac:dyDescent="0.25">
      <c r="A195">
        <v>11</v>
      </c>
      <c r="B195" s="107" t="s">
        <v>134</v>
      </c>
      <c r="C195" s="93">
        <v>3</v>
      </c>
      <c r="D195" s="93">
        <v>12</v>
      </c>
      <c r="E195" s="93">
        <v>160</v>
      </c>
      <c r="F195" s="93">
        <v>87</v>
      </c>
      <c r="G195" s="93">
        <v>744</v>
      </c>
      <c r="H195" s="93">
        <v>1</v>
      </c>
      <c r="I195" s="93">
        <v>20</v>
      </c>
      <c r="J195" s="94">
        <f>SUM(C195:I195)</f>
        <v>1027</v>
      </c>
    </row>
    <row r="196" spans="1:10" x14ac:dyDescent="0.25">
      <c r="A196">
        <v>11</v>
      </c>
      <c r="B196" s="107" t="s">
        <v>148</v>
      </c>
      <c r="C196" s="93">
        <v>3</v>
      </c>
      <c r="D196" s="93"/>
      <c r="E196" s="93">
        <v>11</v>
      </c>
      <c r="F196" s="93">
        <v>5</v>
      </c>
      <c r="G196" s="93">
        <v>123</v>
      </c>
      <c r="H196" s="93"/>
      <c r="I196" s="93"/>
      <c r="J196" s="94">
        <f>SUM(C196:I196)</f>
        <v>142</v>
      </c>
    </row>
    <row r="197" spans="1:10" x14ac:dyDescent="0.25">
      <c r="A197">
        <v>11</v>
      </c>
      <c r="B197" s="107" t="s">
        <v>135</v>
      </c>
      <c r="C197" s="93">
        <v>4</v>
      </c>
      <c r="D197" s="93">
        <v>2</v>
      </c>
      <c r="E197" s="93">
        <v>39</v>
      </c>
      <c r="F197" s="93">
        <v>14</v>
      </c>
      <c r="G197" s="93">
        <v>263</v>
      </c>
      <c r="H197" s="93"/>
      <c r="I197" s="93"/>
      <c r="J197" s="94">
        <f>SUM(C197:I197)</f>
        <v>322</v>
      </c>
    </row>
    <row r="198" spans="1:10" x14ac:dyDescent="0.25">
      <c r="A198">
        <v>11</v>
      </c>
      <c r="B198" s="107" t="s">
        <v>2</v>
      </c>
      <c r="C198" s="95">
        <f>SUM(C195:C197)</f>
        <v>10</v>
      </c>
      <c r="D198" s="95">
        <f>SUM(D195:D197)</f>
        <v>14</v>
      </c>
      <c r="E198" s="95">
        <f t="shared" ref="E198:J198" si="148">SUM(E194:E197)</f>
        <v>213</v>
      </c>
      <c r="F198" s="95">
        <f t="shared" si="148"/>
        <v>107</v>
      </c>
      <c r="G198" s="95">
        <f t="shared" si="148"/>
        <v>1133</v>
      </c>
      <c r="H198" s="95">
        <f t="shared" si="148"/>
        <v>1</v>
      </c>
      <c r="I198" s="95">
        <f t="shared" si="148"/>
        <v>20</v>
      </c>
      <c r="J198" s="94">
        <f t="shared" si="148"/>
        <v>1498</v>
      </c>
    </row>
    <row r="199" spans="1:10" ht="15.75" thickBot="1" x14ac:dyDescent="0.3">
      <c r="A199">
        <v>11</v>
      </c>
      <c r="B199" s="109" t="s">
        <v>92</v>
      </c>
      <c r="C199" s="97">
        <f t="shared" ref="C199:I199" si="149">SUM(C188,C192,C198)</f>
        <v>41</v>
      </c>
      <c r="D199" s="97">
        <f t="shared" si="149"/>
        <v>55</v>
      </c>
      <c r="E199" s="97">
        <f t="shared" si="149"/>
        <v>719</v>
      </c>
      <c r="F199" s="97">
        <f t="shared" si="149"/>
        <v>269</v>
      </c>
      <c r="G199" s="97">
        <f t="shared" si="149"/>
        <v>3421</v>
      </c>
      <c r="H199" s="97">
        <f t="shared" si="149"/>
        <v>1</v>
      </c>
      <c r="I199" s="97">
        <f t="shared" si="149"/>
        <v>20</v>
      </c>
      <c r="J199" s="98">
        <f>SUM(J188,J192,J198)</f>
        <v>4526</v>
      </c>
    </row>
    <row r="200" spans="1:10" ht="15.75" thickBot="1" x14ac:dyDescent="0.3"/>
    <row r="201" spans="1:10" x14ac:dyDescent="0.25">
      <c r="A201">
        <v>12</v>
      </c>
      <c r="B201" s="103" t="s">
        <v>93</v>
      </c>
      <c r="C201" s="62"/>
      <c r="D201" s="62"/>
      <c r="E201" s="62"/>
      <c r="F201" s="62"/>
      <c r="G201" s="62"/>
      <c r="H201" s="62"/>
      <c r="I201" s="62"/>
      <c r="J201" s="104"/>
    </row>
    <row r="202" spans="1:10" x14ac:dyDescent="0.25">
      <c r="A202">
        <v>12</v>
      </c>
      <c r="B202" s="105" t="s">
        <v>125</v>
      </c>
      <c r="C202" s="111">
        <v>6</v>
      </c>
      <c r="D202" s="111">
        <v>12</v>
      </c>
      <c r="E202" s="111">
        <v>62</v>
      </c>
      <c r="F202" s="111">
        <v>23</v>
      </c>
      <c r="G202" s="111">
        <v>303</v>
      </c>
      <c r="H202" s="111"/>
      <c r="I202" s="111"/>
      <c r="J202" s="112">
        <f>SUM(C202:I202)</f>
        <v>406</v>
      </c>
    </row>
    <row r="203" spans="1:10" x14ac:dyDescent="0.25">
      <c r="A203">
        <v>12</v>
      </c>
      <c r="B203" s="105" t="s">
        <v>126</v>
      </c>
      <c r="C203" s="111"/>
      <c r="D203" s="111">
        <v>1</v>
      </c>
      <c r="E203" s="111">
        <v>5</v>
      </c>
      <c r="F203" s="111"/>
      <c r="G203" s="111">
        <v>40</v>
      </c>
      <c r="H203" s="111"/>
      <c r="I203" s="111"/>
      <c r="J203" s="112">
        <f>SUM(C203:I203)</f>
        <v>46</v>
      </c>
    </row>
    <row r="204" spans="1:10" x14ac:dyDescent="0.25">
      <c r="A204">
        <v>12</v>
      </c>
      <c r="B204" s="105" t="s">
        <v>127</v>
      </c>
      <c r="C204" s="111">
        <v>19</v>
      </c>
      <c r="D204" s="111">
        <v>27</v>
      </c>
      <c r="E204" s="111">
        <v>384</v>
      </c>
      <c r="F204" s="111">
        <v>121</v>
      </c>
      <c r="G204" s="111">
        <v>1667</v>
      </c>
      <c r="H204" s="111"/>
      <c r="I204" s="111"/>
      <c r="J204" s="112">
        <f>SUM(C204:I204)</f>
        <v>2218</v>
      </c>
    </row>
    <row r="205" spans="1:10" x14ac:dyDescent="0.25">
      <c r="A205">
        <v>12</v>
      </c>
      <c r="B205" s="105" t="s">
        <v>128</v>
      </c>
      <c r="C205" s="111">
        <v>7</v>
      </c>
      <c r="D205" s="111"/>
      <c r="E205" s="111">
        <v>37</v>
      </c>
      <c r="F205" s="111">
        <v>15</v>
      </c>
      <c r="G205" s="111">
        <v>228</v>
      </c>
      <c r="H205" s="111"/>
      <c r="I205" s="111"/>
      <c r="J205" s="112">
        <f>SUM(C205:I205)</f>
        <v>287</v>
      </c>
    </row>
    <row r="206" spans="1:10" x14ac:dyDescent="0.25">
      <c r="A206">
        <v>12</v>
      </c>
      <c r="B206" s="105" t="s">
        <v>2</v>
      </c>
      <c r="C206" s="113">
        <f>SUM(C202:C205)</f>
        <v>32</v>
      </c>
      <c r="D206" s="113">
        <f t="shared" ref="D206:J206" si="150">SUM(D202:D205)</f>
        <v>40</v>
      </c>
      <c r="E206" s="113">
        <f t="shared" si="150"/>
        <v>488</v>
      </c>
      <c r="F206" s="113">
        <f t="shared" si="150"/>
        <v>159</v>
      </c>
      <c r="G206" s="113">
        <f t="shared" si="150"/>
        <v>2238</v>
      </c>
      <c r="H206" s="113">
        <f t="shared" si="150"/>
        <v>0</v>
      </c>
      <c r="I206" s="113">
        <f t="shared" si="150"/>
        <v>0</v>
      </c>
      <c r="J206" s="112">
        <f t="shared" si="150"/>
        <v>2957</v>
      </c>
    </row>
    <row r="207" spans="1:10" x14ac:dyDescent="0.25">
      <c r="A207">
        <v>12</v>
      </c>
      <c r="B207" s="106" t="s">
        <v>129</v>
      </c>
      <c r="C207" s="114"/>
      <c r="D207" s="114"/>
      <c r="E207" s="114"/>
      <c r="F207" s="114"/>
      <c r="G207" s="114"/>
      <c r="H207" s="114"/>
      <c r="I207" s="114"/>
      <c r="J207" s="115"/>
    </row>
    <row r="208" spans="1:10" x14ac:dyDescent="0.25">
      <c r="A208">
        <v>12</v>
      </c>
      <c r="B208" s="106" t="s">
        <v>130</v>
      </c>
      <c r="C208" s="114"/>
      <c r="D208" s="114">
        <v>1</v>
      </c>
      <c r="E208" s="114">
        <v>15</v>
      </c>
      <c r="F208" s="114">
        <v>2</v>
      </c>
      <c r="G208" s="114">
        <v>42</v>
      </c>
      <c r="H208" s="114"/>
      <c r="I208" s="114"/>
      <c r="J208" s="115">
        <f>SUM(C208:I208)</f>
        <v>60</v>
      </c>
    </row>
    <row r="209" spans="1:10" x14ac:dyDescent="0.25">
      <c r="A209">
        <v>12</v>
      </c>
      <c r="B209" s="106" t="s">
        <v>131</v>
      </c>
      <c r="C209" s="114"/>
      <c r="D209" s="114"/>
      <c r="E209" s="114">
        <v>1</v>
      </c>
      <c r="F209" s="114">
        <v>1</v>
      </c>
      <c r="G209" s="114">
        <v>4</v>
      </c>
      <c r="H209" s="114"/>
      <c r="I209" s="114"/>
      <c r="J209" s="115">
        <f>SUM(C209:I209)</f>
        <v>6</v>
      </c>
    </row>
    <row r="210" spans="1:10" x14ac:dyDescent="0.25">
      <c r="A210">
        <v>12</v>
      </c>
      <c r="B210" s="106" t="s">
        <v>2</v>
      </c>
      <c r="C210" s="116">
        <f>SUM(C208:C209)</f>
        <v>0</v>
      </c>
      <c r="D210" s="116">
        <f t="shared" ref="D210:J210" si="151">SUM(D208:D209)</f>
        <v>1</v>
      </c>
      <c r="E210" s="116">
        <f t="shared" si="151"/>
        <v>16</v>
      </c>
      <c r="F210" s="116">
        <f t="shared" si="151"/>
        <v>3</v>
      </c>
      <c r="G210" s="116">
        <f t="shared" si="151"/>
        <v>46</v>
      </c>
      <c r="H210" s="116">
        <f t="shared" si="151"/>
        <v>0</v>
      </c>
      <c r="I210" s="116">
        <f t="shared" si="151"/>
        <v>0</v>
      </c>
      <c r="J210" s="115">
        <f t="shared" si="151"/>
        <v>66</v>
      </c>
    </row>
    <row r="211" spans="1:10" x14ac:dyDescent="0.25">
      <c r="A211">
        <v>12</v>
      </c>
      <c r="B211" s="107" t="s">
        <v>132</v>
      </c>
      <c r="C211" s="117"/>
      <c r="D211" s="117"/>
      <c r="E211" s="117"/>
      <c r="F211" s="117"/>
      <c r="G211" s="117"/>
      <c r="H211" s="117"/>
      <c r="I211" s="117"/>
      <c r="J211" s="118"/>
    </row>
    <row r="212" spans="1:10" x14ac:dyDescent="0.25">
      <c r="A212">
        <v>12</v>
      </c>
      <c r="B212" s="107" t="s">
        <v>133</v>
      </c>
      <c r="C212" s="117"/>
      <c r="D212" s="117"/>
      <c r="E212" s="117">
        <v>3</v>
      </c>
      <c r="F212" s="117">
        <v>1</v>
      </c>
      <c r="G212" s="117">
        <v>3</v>
      </c>
      <c r="H212" s="117"/>
      <c r="I212" s="117"/>
      <c r="J212" s="118">
        <f>SUM(C212:I212)</f>
        <v>7</v>
      </c>
    </row>
    <row r="213" spans="1:10" x14ac:dyDescent="0.25">
      <c r="A213">
        <v>12</v>
      </c>
      <c r="B213" s="107" t="s">
        <v>134</v>
      </c>
      <c r="C213" s="117">
        <v>3</v>
      </c>
      <c r="D213" s="117">
        <v>12</v>
      </c>
      <c r="E213" s="117">
        <v>159</v>
      </c>
      <c r="F213" s="117">
        <v>87</v>
      </c>
      <c r="G213" s="117">
        <v>743</v>
      </c>
      <c r="H213" s="117">
        <v>1</v>
      </c>
      <c r="I213" s="117">
        <v>20</v>
      </c>
      <c r="J213" s="118">
        <f>SUM(C213:I213)</f>
        <v>1025</v>
      </c>
    </row>
    <row r="214" spans="1:10" x14ac:dyDescent="0.25">
      <c r="A214">
        <v>12</v>
      </c>
      <c r="B214" s="107" t="s">
        <v>148</v>
      </c>
      <c r="C214" s="117">
        <v>3</v>
      </c>
      <c r="D214" s="117"/>
      <c r="E214" s="117">
        <v>10</v>
      </c>
      <c r="F214" s="117">
        <v>5</v>
      </c>
      <c r="G214" s="117">
        <v>125</v>
      </c>
      <c r="H214" s="117"/>
      <c r="I214" s="117"/>
      <c r="J214" s="118">
        <f>SUM(C214:I214)</f>
        <v>143</v>
      </c>
    </row>
    <row r="215" spans="1:10" x14ac:dyDescent="0.25">
      <c r="A215">
        <v>12</v>
      </c>
      <c r="B215" s="107" t="s">
        <v>135</v>
      </c>
      <c r="C215" s="117">
        <v>4</v>
      </c>
      <c r="D215" s="117">
        <v>2</v>
      </c>
      <c r="E215" s="117">
        <v>39</v>
      </c>
      <c r="F215" s="117">
        <v>14</v>
      </c>
      <c r="G215" s="117">
        <v>262</v>
      </c>
      <c r="H215" s="117"/>
      <c r="I215" s="117"/>
      <c r="J215" s="118">
        <f>SUM(C215:I215)</f>
        <v>321</v>
      </c>
    </row>
    <row r="216" spans="1:10" x14ac:dyDescent="0.25">
      <c r="A216">
        <v>12</v>
      </c>
      <c r="B216" s="107" t="s">
        <v>2</v>
      </c>
      <c r="C216" s="119">
        <f>SUM(C213:C215)</f>
        <v>10</v>
      </c>
      <c r="D216" s="119">
        <f>SUM(D213:D215)</f>
        <v>14</v>
      </c>
      <c r="E216" s="119">
        <f t="shared" ref="E216:J216" si="152">SUM(E212:E215)</f>
        <v>211</v>
      </c>
      <c r="F216" s="119">
        <f t="shared" si="152"/>
        <v>107</v>
      </c>
      <c r="G216" s="119">
        <f t="shared" si="152"/>
        <v>1133</v>
      </c>
      <c r="H216" s="119">
        <f t="shared" si="152"/>
        <v>1</v>
      </c>
      <c r="I216" s="119">
        <f t="shared" si="152"/>
        <v>20</v>
      </c>
      <c r="J216" s="118">
        <f t="shared" si="152"/>
        <v>1496</v>
      </c>
    </row>
    <row r="217" spans="1:10" ht="15.75" thickBot="1" x14ac:dyDescent="0.3">
      <c r="A217">
        <v>12</v>
      </c>
      <c r="B217" s="109" t="s">
        <v>92</v>
      </c>
      <c r="C217" s="120">
        <f t="shared" ref="C217:I217" si="153">SUM(C206,C210,C216)</f>
        <v>42</v>
      </c>
      <c r="D217" s="120">
        <f t="shared" si="153"/>
        <v>55</v>
      </c>
      <c r="E217" s="120">
        <f t="shared" si="153"/>
        <v>715</v>
      </c>
      <c r="F217" s="120">
        <f t="shared" si="153"/>
        <v>269</v>
      </c>
      <c r="G217" s="120">
        <f t="shared" si="153"/>
        <v>3417</v>
      </c>
      <c r="H217" s="120">
        <f t="shared" si="153"/>
        <v>1</v>
      </c>
      <c r="I217" s="120">
        <f t="shared" si="153"/>
        <v>20</v>
      </c>
      <c r="J217" s="121">
        <f>SUM(J206,J210,J216)</f>
        <v>4519</v>
      </c>
    </row>
    <row r="219" spans="1:10" x14ac:dyDescent="0.25">
      <c r="C219" s="102">
        <f>C216+C198+C180+C162+C144+C126+C108+C90+C72+C54+C36+C18</f>
        <v>146</v>
      </c>
      <c r="D219" s="102">
        <f t="shared" ref="D219:J219" si="154">D216+D198+D180+D162+D144+D126+D108+D90+D72+D54+D36+D18</f>
        <v>179</v>
      </c>
      <c r="E219" s="102">
        <f t="shared" si="154"/>
        <v>2818</v>
      </c>
      <c r="F219" s="102">
        <f t="shared" si="154"/>
        <v>1294</v>
      </c>
      <c r="G219" s="102">
        <f t="shared" si="154"/>
        <v>14690</v>
      </c>
      <c r="H219" s="102">
        <f t="shared" si="154"/>
        <v>17</v>
      </c>
      <c r="I219" s="102">
        <f t="shared" si="154"/>
        <v>275</v>
      </c>
      <c r="J219" s="102">
        <f t="shared" si="154"/>
        <v>19419</v>
      </c>
    </row>
    <row r="222" spans="1:10" x14ac:dyDescent="0.25">
      <c r="I222" s="87" t="s">
        <v>136</v>
      </c>
      <c r="J222" s="102">
        <f>J217+J199+J181+J163+J145+J127+J109+J91+J73+J55+J37+J19</f>
        <v>55573</v>
      </c>
    </row>
    <row r="223" spans="1:10" x14ac:dyDescent="0.25">
      <c r="J223" s="102">
        <f>Y145</f>
        <v>55573</v>
      </c>
    </row>
    <row r="224" spans="1:10" x14ac:dyDescent="0.25">
      <c r="I224" s="87" t="s">
        <v>137</v>
      </c>
      <c r="J224" s="102">
        <f>J222-J223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7FC0E-9839-4EAA-9499-8B25A454A7D2}">
  <dimension ref="A1:Y209"/>
  <sheetViews>
    <sheetView topLeftCell="H1" workbookViewId="0">
      <selection activeCell="J5" sqref="J5"/>
    </sheetView>
  </sheetViews>
  <sheetFormatPr defaultRowHeight="15" x14ac:dyDescent="0.25"/>
  <cols>
    <col min="1" max="1" width="7" customWidth="1"/>
    <col min="2" max="2" width="16.85546875" bestFit="1" customWidth="1"/>
    <col min="3" max="3" width="8.7109375" style="83" bestFit="1" customWidth="1"/>
    <col min="4" max="4" width="16.42578125" style="83" customWidth="1"/>
    <col min="5" max="5" width="8.5703125" style="83" customWidth="1"/>
    <col min="6" max="6" width="12.140625" style="83" customWidth="1"/>
    <col min="7" max="7" width="6.7109375" style="83" customWidth="1"/>
    <col min="8" max="8" width="15.28515625" style="83" customWidth="1"/>
    <col min="9" max="9" width="11.7109375" style="83" customWidth="1"/>
    <col min="11" max="11" width="14.28515625" bestFit="1" customWidth="1"/>
    <col min="12" max="23" width="11.140625" style="65" bestFit="1" customWidth="1"/>
    <col min="24" max="24" width="12.140625" style="65" bestFit="1" customWidth="1"/>
    <col min="25" max="25" width="9.140625" style="65"/>
  </cols>
  <sheetData>
    <row r="1" spans="1:25" s="54" customFormat="1" ht="21" x14ac:dyDescent="0.35">
      <c r="A1" s="54" t="s">
        <v>83</v>
      </c>
      <c r="C1" s="55"/>
      <c r="D1" s="55"/>
      <c r="E1" s="55"/>
      <c r="F1" s="55"/>
      <c r="G1" s="55"/>
      <c r="H1" s="55"/>
      <c r="I1" s="55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57" customFormat="1" ht="15.75" thickBot="1" x14ac:dyDescent="0.3">
      <c r="A2" s="57" t="s">
        <v>84</v>
      </c>
      <c r="B2" s="58" t="s">
        <v>85</v>
      </c>
      <c r="C2" s="59" t="s">
        <v>86</v>
      </c>
      <c r="D2" s="59" t="s">
        <v>87</v>
      </c>
      <c r="E2" s="59" t="s">
        <v>88</v>
      </c>
      <c r="F2" s="59" t="s">
        <v>89</v>
      </c>
      <c r="G2" s="59" t="s">
        <v>90</v>
      </c>
      <c r="H2" s="59" t="s">
        <v>91</v>
      </c>
      <c r="I2" s="59" t="s">
        <v>92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x14ac:dyDescent="0.25">
      <c r="A3">
        <v>1</v>
      </c>
      <c r="B3" s="61" t="s">
        <v>93</v>
      </c>
      <c r="C3" s="62"/>
      <c r="D3" s="62"/>
      <c r="E3" s="62"/>
      <c r="F3" s="62"/>
      <c r="G3" s="62"/>
      <c r="H3" s="62"/>
      <c r="I3" s="63"/>
      <c r="K3" s="64" t="s">
        <v>92</v>
      </c>
      <c r="L3" s="65" t="s">
        <v>94</v>
      </c>
      <c r="M3" s="65" t="s">
        <v>95</v>
      </c>
      <c r="N3" s="65" t="s">
        <v>96</v>
      </c>
      <c r="O3" s="66" t="s">
        <v>97</v>
      </c>
      <c r="P3" s="66" t="s">
        <v>98</v>
      </c>
      <c r="Q3" s="66" t="s">
        <v>99</v>
      </c>
      <c r="R3" s="66" t="s">
        <v>100</v>
      </c>
      <c r="S3" s="66" t="s">
        <v>101</v>
      </c>
      <c r="T3" s="66" t="s">
        <v>102</v>
      </c>
      <c r="U3" s="66" t="s">
        <v>103</v>
      </c>
      <c r="V3" s="66" t="s">
        <v>104</v>
      </c>
      <c r="W3" s="66" t="s">
        <v>105</v>
      </c>
      <c r="X3" s="66" t="s">
        <v>2</v>
      </c>
    </row>
    <row r="4" spans="1:25" x14ac:dyDescent="0.25">
      <c r="A4">
        <v>1</v>
      </c>
      <c r="B4" s="67" t="s">
        <v>28</v>
      </c>
      <c r="C4" s="68">
        <v>620</v>
      </c>
      <c r="D4" s="68">
        <v>217</v>
      </c>
      <c r="E4" s="68">
        <v>3891</v>
      </c>
      <c r="F4" s="68">
        <v>20</v>
      </c>
      <c r="G4" s="68"/>
      <c r="H4" s="68">
        <v>53</v>
      </c>
      <c r="I4" s="69">
        <f t="shared" ref="I4:I18" si="0">SUM(C4:H4)</f>
        <v>4801</v>
      </c>
      <c r="K4" t="s">
        <v>28</v>
      </c>
      <c r="L4" s="70">
        <f>I4</f>
        <v>4801</v>
      </c>
      <c r="M4" s="70">
        <f t="shared" ref="M4:M15" si="1">I21</f>
        <v>4755</v>
      </c>
      <c r="N4" s="70">
        <f t="shared" ref="N4:N15" si="2">I38</f>
        <v>4741</v>
      </c>
      <c r="O4" s="70">
        <f t="shared" ref="O4:O15" si="3">I55</f>
        <v>4706</v>
      </c>
      <c r="P4" s="70">
        <f t="shared" ref="P4:P15" si="4">I72</f>
        <v>4670</v>
      </c>
      <c r="Q4" s="70">
        <f t="shared" ref="Q4:Q15" si="5">I89</f>
        <v>4648</v>
      </c>
      <c r="R4" s="70">
        <f t="shared" ref="R4:R15" si="6">I106</f>
        <v>4623</v>
      </c>
      <c r="S4" s="70">
        <f t="shared" ref="S4:S15" si="7">I123</f>
        <v>4586</v>
      </c>
      <c r="T4" s="70">
        <f t="shared" ref="T4:T15" si="8">I140</f>
        <v>4550</v>
      </c>
      <c r="U4" s="70">
        <f t="shared" ref="U4:U15" si="9">I157</f>
        <v>4530</v>
      </c>
      <c r="V4" s="70">
        <f t="shared" ref="V4:V15" si="10">I174</f>
        <v>4507</v>
      </c>
      <c r="W4" s="70">
        <f t="shared" ref="W4:W15" si="11">I191</f>
        <v>4495</v>
      </c>
      <c r="X4" s="70">
        <f>SUM(L4:W4)</f>
        <v>55612</v>
      </c>
    </row>
    <row r="5" spans="1:25" x14ac:dyDescent="0.25">
      <c r="A5">
        <v>1</v>
      </c>
      <c r="B5" s="67" t="s">
        <v>29</v>
      </c>
      <c r="C5" s="68">
        <v>48</v>
      </c>
      <c r="D5" s="68">
        <v>26</v>
      </c>
      <c r="E5" s="68">
        <v>296</v>
      </c>
      <c r="F5" s="68"/>
      <c r="G5" s="68"/>
      <c r="H5" s="68">
        <v>3</v>
      </c>
      <c r="I5" s="69">
        <f t="shared" si="0"/>
        <v>373</v>
      </c>
      <c r="K5" t="s">
        <v>29</v>
      </c>
      <c r="L5" s="70">
        <f t="shared" ref="L5:L15" si="12">I5</f>
        <v>373</v>
      </c>
      <c r="M5" s="70">
        <f t="shared" si="1"/>
        <v>367</v>
      </c>
      <c r="N5" s="70">
        <f t="shared" si="2"/>
        <v>365</v>
      </c>
      <c r="O5" s="70">
        <f t="shared" si="3"/>
        <v>365</v>
      </c>
      <c r="P5" s="70">
        <f t="shared" si="4"/>
        <v>361</v>
      </c>
      <c r="Q5" s="70">
        <f t="shared" si="5"/>
        <v>356</v>
      </c>
      <c r="R5" s="70">
        <f t="shared" si="6"/>
        <v>352</v>
      </c>
      <c r="S5" s="70">
        <f t="shared" si="7"/>
        <v>346</v>
      </c>
      <c r="T5" s="70">
        <f t="shared" si="8"/>
        <v>339</v>
      </c>
      <c r="U5" s="70">
        <f t="shared" si="9"/>
        <v>335</v>
      </c>
      <c r="V5" s="70">
        <f t="shared" si="10"/>
        <v>334</v>
      </c>
      <c r="W5" s="70">
        <f t="shared" si="11"/>
        <v>332</v>
      </c>
      <c r="X5" s="70">
        <f t="shared" ref="X5:X18" si="13">SUM(L5:W5)</f>
        <v>4225</v>
      </c>
    </row>
    <row r="6" spans="1:25" x14ac:dyDescent="0.25">
      <c r="A6">
        <v>1</v>
      </c>
      <c r="B6" s="67" t="s">
        <v>30</v>
      </c>
      <c r="C6" s="68"/>
      <c r="D6" s="68">
        <v>3</v>
      </c>
      <c r="E6" s="68">
        <v>10</v>
      </c>
      <c r="F6" s="68"/>
      <c r="G6" s="68"/>
      <c r="H6" s="68"/>
      <c r="I6" s="69">
        <f t="shared" si="0"/>
        <v>13</v>
      </c>
      <c r="K6" t="s">
        <v>30</v>
      </c>
      <c r="L6" s="70">
        <f t="shared" si="12"/>
        <v>13</v>
      </c>
      <c r="M6" s="70">
        <f t="shared" si="1"/>
        <v>13</v>
      </c>
      <c r="N6" s="70">
        <f t="shared" si="2"/>
        <v>13</v>
      </c>
      <c r="O6" s="70">
        <f t="shared" si="3"/>
        <v>13</v>
      </c>
      <c r="P6" s="70">
        <f t="shared" si="4"/>
        <v>12</v>
      </c>
      <c r="Q6" s="70">
        <f t="shared" si="5"/>
        <v>12</v>
      </c>
      <c r="R6" s="70">
        <f t="shared" si="6"/>
        <v>12</v>
      </c>
      <c r="S6" s="70">
        <f t="shared" si="7"/>
        <v>11</v>
      </c>
      <c r="T6" s="70">
        <f t="shared" si="8"/>
        <v>11</v>
      </c>
      <c r="U6" s="70">
        <f t="shared" si="9"/>
        <v>11</v>
      </c>
      <c r="V6" s="70">
        <f t="shared" si="10"/>
        <v>11</v>
      </c>
      <c r="W6" s="70">
        <f t="shared" si="11"/>
        <v>11</v>
      </c>
      <c r="X6" s="70">
        <f t="shared" si="13"/>
        <v>143</v>
      </c>
    </row>
    <row r="7" spans="1:25" x14ac:dyDescent="0.25">
      <c r="A7">
        <v>1</v>
      </c>
      <c r="B7" s="67" t="s">
        <v>31</v>
      </c>
      <c r="C7" s="68"/>
      <c r="D7" s="68"/>
      <c r="E7" s="68">
        <v>2</v>
      </c>
      <c r="F7" s="68"/>
      <c r="G7" s="68"/>
      <c r="H7" s="68"/>
      <c r="I7" s="69">
        <f t="shared" si="0"/>
        <v>2</v>
      </c>
      <c r="K7" t="s">
        <v>31</v>
      </c>
      <c r="L7" s="70">
        <f t="shared" si="12"/>
        <v>2</v>
      </c>
      <c r="M7" s="70">
        <f t="shared" si="1"/>
        <v>2</v>
      </c>
      <c r="N7" s="70">
        <f t="shared" si="2"/>
        <v>2</v>
      </c>
      <c r="O7" s="70">
        <f t="shared" si="3"/>
        <v>2</v>
      </c>
      <c r="P7" s="70">
        <f t="shared" si="4"/>
        <v>2</v>
      </c>
      <c r="Q7" s="70">
        <f t="shared" si="5"/>
        <v>2</v>
      </c>
      <c r="R7" s="70">
        <f t="shared" si="6"/>
        <v>2</v>
      </c>
      <c r="S7" s="70">
        <f t="shared" si="7"/>
        <v>2</v>
      </c>
      <c r="T7" s="70">
        <f t="shared" si="8"/>
        <v>2</v>
      </c>
      <c r="U7" s="70">
        <f t="shared" si="9"/>
        <v>2</v>
      </c>
      <c r="V7" s="70">
        <f t="shared" si="10"/>
        <v>2</v>
      </c>
      <c r="W7" s="70">
        <f t="shared" si="11"/>
        <v>2</v>
      </c>
      <c r="X7" s="70">
        <f t="shared" si="13"/>
        <v>24</v>
      </c>
    </row>
    <row r="8" spans="1:25" x14ac:dyDescent="0.25">
      <c r="A8">
        <v>1</v>
      </c>
      <c r="B8" s="67" t="s">
        <v>32</v>
      </c>
      <c r="C8" s="71"/>
      <c r="D8" s="71"/>
      <c r="E8" s="71"/>
      <c r="F8" s="71"/>
      <c r="G8" s="71"/>
      <c r="H8" s="71"/>
      <c r="I8" s="69">
        <f t="shared" si="0"/>
        <v>0</v>
      </c>
      <c r="K8" t="s">
        <v>32</v>
      </c>
      <c r="L8" s="70">
        <f t="shared" si="12"/>
        <v>0</v>
      </c>
      <c r="M8" s="70">
        <f t="shared" si="1"/>
        <v>0</v>
      </c>
      <c r="N8" s="70">
        <f t="shared" si="2"/>
        <v>0</v>
      </c>
      <c r="O8" s="70">
        <f t="shared" si="3"/>
        <v>0</v>
      </c>
      <c r="P8" s="70">
        <f t="shared" si="4"/>
        <v>0</v>
      </c>
      <c r="Q8" s="70">
        <f t="shared" si="5"/>
        <v>0</v>
      </c>
      <c r="R8" s="70">
        <f t="shared" si="6"/>
        <v>0</v>
      </c>
      <c r="S8" s="70">
        <f t="shared" si="7"/>
        <v>0</v>
      </c>
      <c r="T8" s="70">
        <f t="shared" si="8"/>
        <v>0</v>
      </c>
      <c r="U8" s="70">
        <f t="shared" si="9"/>
        <v>0</v>
      </c>
      <c r="V8" s="70">
        <f t="shared" si="10"/>
        <v>0</v>
      </c>
      <c r="W8" s="70">
        <f t="shared" si="11"/>
        <v>0</v>
      </c>
      <c r="X8" s="70">
        <f t="shared" si="13"/>
        <v>0</v>
      </c>
    </row>
    <row r="9" spans="1:25" x14ac:dyDescent="0.25">
      <c r="A9">
        <v>1</v>
      </c>
      <c r="B9" s="67" t="s">
        <v>106</v>
      </c>
      <c r="C9" s="68"/>
      <c r="D9" s="68"/>
      <c r="E9" s="68"/>
      <c r="F9" s="68"/>
      <c r="G9" s="68">
        <v>1768</v>
      </c>
      <c r="H9" s="68"/>
      <c r="I9" s="69">
        <f t="shared" si="0"/>
        <v>1768</v>
      </c>
      <c r="K9" t="s">
        <v>106</v>
      </c>
      <c r="L9" s="70">
        <f t="shared" si="12"/>
        <v>1768</v>
      </c>
      <c r="M9" s="70">
        <f t="shared" si="1"/>
        <v>1774</v>
      </c>
      <c r="N9" s="70">
        <f t="shared" si="2"/>
        <v>1774</v>
      </c>
      <c r="O9" s="70">
        <f t="shared" si="3"/>
        <v>1780</v>
      </c>
      <c r="P9" s="70">
        <f t="shared" si="4"/>
        <v>1778</v>
      </c>
      <c r="Q9" s="70">
        <f t="shared" si="5"/>
        <v>1770</v>
      </c>
      <c r="R9" s="70">
        <f t="shared" si="6"/>
        <v>1771</v>
      </c>
      <c r="S9" s="70">
        <f t="shared" si="7"/>
        <v>1766</v>
      </c>
      <c r="T9" s="70">
        <f t="shared" si="8"/>
        <v>1754</v>
      </c>
      <c r="U9" s="70">
        <f t="shared" si="9"/>
        <v>1761</v>
      </c>
      <c r="V9" s="70">
        <f t="shared" si="10"/>
        <v>1768</v>
      </c>
      <c r="W9" s="70">
        <f t="shared" si="11"/>
        <v>1761</v>
      </c>
      <c r="X9" s="70">
        <f t="shared" si="13"/>
        <v>21225</v>
      </c>
    </row>
    <row r="10" spans="1:25" x14ac:dyDescent="0.25">
      <c r="A10">
        <v>1</v>
      </c>
      <c r="B10" s="67" t="s">
        <v>107</v>
      </c>
      <c r="C10" s="68">
        <v>227</v>
      </c>
      <c r="D10" s="68">
        <v>80</v>
      </c>
      <c r="E10" s="68">
        <v>1393</v>
      </c>
      <c r="F10" s="68">
        <v>797</v>
      </c>
      <c r="G10" s="68">
        <v>4764</v>
      </c>
      <c r="H10" s="68">
        <v>23</v>
      </c>
      <c r="I10" s="69">
        <f t="shared" si="0"/>
        <v>7284</v>
      </c>
      <c r="K10" t="s">
        <v>107</v>
      </c>
      <c r="L10" s="70">
        <f t="shared" si="12"/>
        <v>7284</v>
      </c>
      <c r="M10" s="70">
        <f t="shared" si="1"/>
        <v>7297</v>
      </c>
      <c r="N10" s="70">
        <f t="shared" si="2"/>
        <v>7327</v>
      </c>
      <c r="O10" s="70">
        <f t="shared" si="3"/>
        <v>7347</v>
      </c>
      <c r="P10" s="70">
        <f t="shared" si="4"/>
        <v>7377</v>
      </c>
      <c r="Q10" s="70">
        <f t="shared" si="5"/>
        <v>7427</v>
      </c>
      <c r="R10" s="70">
        <f t="shared" si="6"/>
        <v>7418</v>
      </c>
      <c r="S10" s="70">
        <f t="shared" si="7"/>
        <v>7442</v>
      </c>
      <c r="T10" s="70">
        <f t="shared" si="8"/>
        <v>7449</v>
      </c>
      <c r="U10" s="70">
        <f t="shared" si="9"/>
        <v>7443</v>
      </c>
      <c r="V10" s="70">
        <f t="shared" si="10"/>
        <v>7467</v>
      </c>
      <c r="W10" s="70">
        <f t="shared" si="11"/>
        <v>7501</v>
      </c>
      <c r="X10" s="70">
        <f t="shared" si="13"/>
        <v>88779</v>
      </c>
    </row>
    <row r="11" spans="1:25" x14ac:dyDescent="0.25">
      <c r="A11">
        <v>1</v>
      </c>
      <c r="B11" s="67" t="s">
        <v>108</v>
      </c>
      <c r="C11" s="68">
        <v>1120</v>
      </c>
      <c r="D11" s="68">
        <v>420</v>
      </c>
      <c r="E11" s="68">
        <v>6569</v>
      </c>
      <c r="F11" s="68">
        <v>2976</v>
      </c>
      <c r="G11" s="68">
        <v>11386</v>
      </c>
      <c r="H11" s="68">
        <v>189</v>
      </c>
      <c r="I11" s="69">
        <f t="shared" si="0"/>
        <v>22660</v>
      </c>
      <c r="K11" t="s">
        <v>108</v>
      </c>
      <c r="L11" s="70">
        <f t="shared" si="12"/>
        <v>22660</v>
      </c>
      <c r="M11" s="70">
        <f t="shared" si="1"/>
        <v>22664</v>
      </c>
      <c r="N11" s="70">
        <f t="shared" si="2"/>
        <v>22771</v>
      </c>
      <c r="O11" s="70">
        <f t="shared" si="3"/>
        <v>22839</v>
      </c>
      <c r="P11" s="70">
        <f t="shared" si="4"/>
        <v>22815</v>
      </c>
      <c r="Q11" s="70">
        <f t="shared" si="5"/>
        <v>22947</v>
      </c>
      <c r="R11" s="70">
        <f t="shared" si="6"/>
        <v>22965</v>
      </c>
      <c r="S11" s="70">
        <f t="shared" si="7"/>
        <v>23026</v>
      </c>
      <c r="T11" s="70">
        <f t="shared" si="8"/>
        <v>22995</v>
      </c>
      <c r="U11" s="70">
        <f t="shared" si="9"/>
        <v>23024</v>
      </c>
      <c r="V11" s="70">
        <f t="shared" si="10"/>
        <v>23171</v>
      </c>
      <c r="W11" s="70">
        <f t="shared" si="11"/>
        <v>23218</v>
      </c>
      <c r="X11" s="70">
        <f t="shared" si="13"/>
        <v>275095</v>
      </c>
    </row>
    <row r="12" spans="1:25" x14ac:dyDescent="0.25">
      <c r="A12">
        <v>1</v>
      </c>
      <c r="B12" s="67" t="s">
        <v>109</v>
      </c>
      <c r="C12" s="68"/>
      <c r="D12" s="68"/>
      <c r="E12" s="68"/>
      <c r="F12" s="68"/>
      <c r="G12" s="68">
        <v>3481</v>
      </c>
      <c r="H12" s="68"/>
      <c r="I12" s="69">
        <f t="shared" si="0"/>
        <v>3481</v>
      </c>
      <c r="K12" t="s">
        <v>109</v>
      </c>
      <c r="L12" s="70">
        <f t="shared" si="12"/>
        <v>3481</v>
      </c>
      <c r="M12" s="70">
        <f t="shared" si="1"/>
        <v>3499</v>
      </c>
      <c r="N12" s="70">
        <f t="shared" si="2"/>
        <v>3525</v>
      </c>
      <c r="O12" s="70">
        <f t="shared" si="3"/>
        <v>3536</v>
      </c>
      <c r="P12" s="70">
        <f t="shared" si="4"/>
        <v>3529</v>
      </c>
      <c r="Q12" s="70">
        <f t="shared" si="5"/>
        <v>3528</v>
      </c>
      <c r="R12" s="70">
        <f t="shared" si="6"/>
        <v>3531</v>
      </c>
      <c r="S12" s="70">
        <f t="shared" si="7"/>
        <v>3584</v>
      </c>
      <c r="T12" s="70">
        <f t="shared" si="8"/>
        <v>3540</v>
      </c>
      <c r="U12" s="70">
        <f t="shared" si="9"/>
        <v>3579</v>
      </c>
      <c r="V12" s="70">
        <f t="shared" si="10"/>
        <v>3632</v>
      </c>
      <c r="W12" s="70">
        <f t="shared" si="11"/>
        <v>3665</v>
      </c>
      <c r="X12" s="70">
        <f t="shared" si="13"/>
        <v>42629</v>
      </c>
    </row>
    <row r="13" spans="1:25" x14ac:dyDescent="0.25">
      <c r="A13">
        <v>1</v>
      </c>
      <c r="B13" s="67" t="s">
        <v>110</v>
      </c>
      <c r="C13" s="68">
        <v>814</v>
      </c>
      <c r="D13" s="68">
        <v>368</v>
      </c>
      <c r="E13" s="68">
        <v>5316</v>
      </c>
      <c r="F13" s="68">
        <v>1487</v>
      </c>
      <c r="G13" s="68">
        <v>2874</v>
      </c>
      <c r="H13" s="68">
        <v>206</v>
      </c>
      <c r="I13" s="69">
        <f t="shared" si="0"/>
        <v>11065</v>
      </c>
      <c r="K13" t="s">
        <v>110</v>
      </c>
      <c r="L13" s="70">
        <f t="shared" si="12"/>
        <v>11065</v>
      </c>
      <c r="M13" s="70">
        <f t="shared" si="1"/>
        <v>11033</v>
      </c>
      <c r="N13" s="70">
        <f t="shared" si="2"/>
        <v>11119</v>
      </c>
      <c r="O13" s="70">
        <f t="shared" si="3"/>
        <v>11118</v>
      </c>
      <c r="P13" s="70">
        <f t="shared" si="4"/>
        <v>11047</v>
      </c>
      <c r="Q13" s="70">
        <f t="shared" si="5"/>
        <v>11099</v>
      </c>
      <c r="R13" s="70">
        <f t="shared" si="6"/>
        <v>11064</v>
      </c>
      <c r="S13" s="70">
        <f t="shared" si="7"/>
        <v>11065</v>
      </c>
      <c r="T13" s="70">
        <f t="shared" si="8"/>
        <v>11024</v>
      </c>
      <c r="U13" s="70">
        <f t="shared" si="9"/>
        <v>11042</v>
      </c>
      <c r="V13" s="70">
        <f t="shared" si="10"/>
        <v>11156</v>
      </c>
      <c r="W13" s="70">
        <f t="shared" si="11"/>
        <v>11191</v>
      </c>
      <c r="X13" s="70">
        <f t="shared" si="13"/>
        <v>133023</v>
      </c>
    </row>
    <row r="14" spans="1:25" x14ac:dyDescent="0.25">
      <c r="A14">
        <v>1</v>
      </c>
      <c r="B14" s="67" t="s">
        <v>111</v>
      </c>
      <c r="C14" s="68">
        <v>206</v>
      </c>
      <c r="D14" s="68">
        <v>93</v>
      </c>
      <c r="E14" s="68">
        <v>1522</v>
      </c>
      <c r="F14" s="68">
        <v>354</v>
      </c>
      <c r="G14" s="68">
        <v>732</v>
      </c>
      <c r="H14" s="68">
        <v>56</v>
      </c>
      <c r="I14" s="69">
        <f t="shared" si="0"/>
        <v>2963</v>
      </c>
      <c r="K14" t="s">
        <v>111</v>
      </c>
      <c r="L14" s="70">
        <f t="shared" si="12"/>
        <v>2963</v>
      </c>
      <c r="M14" s="70">
        <f t="shared" si="1"/>
        <v>2956</v>
      </c>
      <c r="N14" s="70">
        <f t="shared" si="2"/>
        <v>2999</v>
      </c>
      <c r="O14" s="70">
        <f t="shared" si="3"/>
        <v>2993</v>
      </c>
      <c r="P14" s="70">
        <f t="shared" si="4"/>
        <v>2978</v>
      </c>
      <c r="Q14" s="70">
        <f t="shared" si="5"/>
        <v>3045</v>
      </c>
      <c r="R14" s="70">
        <f t="shared" si="6"/>
        <v>3067</v>
      </c>
      <c r="S14" s="70">
        <f t="shared" si="7"/>
        <v>3075</v>
      </c>
      <c r="T14" s="70">
        <f t="shared" si="8"/>
        <v>3054</v>
      </c>
      <c r="U14" s="70">
        <f t="shared" si="9"/>
        <v>3087</v>
      </c>
      <c r="V14" s="70">
        <f t="shared" si="10"/>
        <v>3109</v>
      </c>
      <c r="W14" s="70">
        <f t="shared" si="11"/>
        <v>3119</v>
      </c>
      <c r="X14" s="70">
        <f t="shared" si="13"/>
        <v>36445</v>
      </c>
    </row>
    <row r="15" spans="1:25" x14ac:dyDescent="0.25">
      <c r="A15">
        <v>1</v>
      </c>
      <c r="B15" s="67" t="s">
        <v>112</v>
      </c>
      <c r="C15" s="68">
        <v>42</v>
      </c>
      <c r="D15" s="68">
        <v>18</v>
      </c>
      <c r="E15" s="68">
        <v>310</v>
      </c>
      <c r="F15" s="68">
        <v>28</v>
      </c>
      <c r="G15" s="68"/>
      <c r="H15" s="68">
        <v>2</v>
      </c>
      <c r="I15" s="69">
        <f t="shared" si="0"/>
        <v>400</v>
      </c>
      <c r="K15" t="s">
        <v>112</v>
      </c>
      <c r="L15" s="70">
        <f t="shared" si="12"/>
        <v>400</v>
      </c>
      <c r="M15" s="70">
        <f t="shared" si="1"/>
        <v>397</v>
      </c>
      <c r="N15" s="70">
        <f t="shared" si="2"/>
        <v>394</v>
      </c>
      <c r="O15" s="70">
        <f t="shared" si="3"/>
        <v>396</v>
      </c>
      <c r="P15" s="70">
        <f t="shared" si="4"/>
        <v>388</v>
      </c>
      <c r="Q15" s="70">
        <f t="shared" si="5"/>
        <v>386</v>
      </c>
      <c r="R15" s="70">
        <f t="shared" si="6"/>
        <v>381</v>
      </c>
      <c r="S15" s="70">
        <f t="shared" si="7"/>
        <v>380</v>
      </c>
      <c r="T15" s="70">
        <f t="shared" si="8"/>
        <v>378</v>
      </c>
      <c r="U15" s="70">
        <f t="shared" si="9"/>
        <v>381</v>
      </c>
      <c r="V15" s="70">
        <f t="shared" si="10"/>
        <v>380</v>
      </c>
      <c r="W15" s="70">
        <f t="shared" si="11"/>
        <v>380</v>
      </c>
      <c r="X15" s="70">
        <f t="shared" si="13"/>
        <v>4641</v>
      </c>
    </row>
    <row r="16" spans="1:25" ht="15.75" thickBot="1" x14ac:dyDescent="0.3">
      <c r="A16">
        <v>1</v>
      </c>
      <c r="B16" s="67" t="s">
        <v>113</v>
      </c>
      <c r="C16" s="72">
        <f t="shared" ref="C16:H16" si="14">SUM(C4:C15)</f>
        <v>3077</v>
      </c>
      <c r="D16" s="72">
        <f t="shared" si="14"/>
        <v>1225</v>
      </c>
      <c r="E16" s="72">
        <f t="shared" si="14"/>
        <v>19309</v>
      </c>
      <c r="F16" s="72">
        <f t="shared" si="14"/>
        <v>5662</v>
      </c>
      <c r="G16" s="72">
        <f t="shared" si="14"/>
        <v>25005</v>
      </c>
      <c r="H16" s="72">
        <f t="shared" si="14"/>
        <v>532</v>
      </c>
      <c r="I16" s="69">
        <f t="shared" si="0"/>
        <v>54810</v>
      </c>
      <c r="K16" t="s">
        <v>113</v>
      </c>
      <c r="L16" s="73">
        <f>SUM(L4:L15)</f>
        <v>54810</v>
      </c>
      <c r="M16" s="73">
        <f t="shared" ref="M16:W16" si="15">SUM(M4:M15)</f>
        <v>54757</v>
      </c>
      <c r="N16" s="73">
        <f t="shared" si="15"/>
        <v>55030</v>
      </c>
      <c r="O16" s="73">
        <f t="shared" si="15"/>
        <v>55095</v>
      </c>
      <c r="P16" s="73">
        <f t="shared" si="15"/>
        <v>54957</v>
      </c>
      <c r="Q16" s="73">
        <f t="shared" si="15"/>
        <v>55220</v>
      </c>
      <c r="R16" s="73">
        <f t="shared" si="15"/>
        <v>55186</v>
      </c>
      <c r="S16" s="73">
        <f t="shared" si="15"/>
        <v>55283</v>
      </c>
      <c r="T16" s="73">
        <f t="shared" si="15"/>
        <v>55096</v>
      </c>
      <c r="U16" s="73">
        <f t="shared" si="15"/>
        <v>55195</v>
      </c>
      <c r="V16" s="73">
        <f t="shared" si="15"/>
        <v>55537</v>
      </c>
      <c r="W16" s="73">
        <f t="shared" si="15"/>
        <v>55675</v>
      </c>
      <c r="X16" s="73">
        <f t="shared" si="13"/>
        <v>661841</v>
      </c>
    </row>
    <row r="17" spans="1:24" x14ac:dyDescent="0.25">
      <c r="A17">
        <v>1</v>
      </c>
      <c r="B17" s="74" t="s">
        <v>114</v>
      </c>
      <c r="C17" s="68">
        <v>1402</v>
      </c>
      <c r="D17" s="68">
        <v>643</v>
      </c>
      <c r="E17" s="68">
        <v>7096</v>
      </c>
      <c r="F17" s="68">
        <v>3385</v>
      </c>
      <c r="G17" s="68">
        <v>23725</v>
      </c>
      <c r="H17" s="68">
        <v>390</v>
      </c>
      <c r="I17" s="75">
        <f t="shared" si="0"/>
        <v>36641</v>
      </c>
      <c r="K17" t="s">
        <v>114</v>
      </c>
      <c r="L17" s="70">
        <f>I17</f>
        <v>36641</v>
      </c>
      <c r="M17" s="70">
        <f>I34</f>
        <v>36635</v>
      </c>
      <c r="N17" s="70">
        <f>I51</f>
        <v>36889</v>
      </c>
      <c r="O17" s="70">
        <f>I68</f>
        <v>37051</v>
      </c>
      <c r="P17" s="70">
        <f>I85</f>
        <v>37200</v>
      </c>
      <c r="Q17" s="70">
        <f>I102</f>
        <v>37450</v>
      </c>
      <c r="R17" s="70">
        <f>I119</f>
        <v>37512</v>
      </c>
      <c r="S17" s="70">
        <f>I136</f>
        <v>37672</v>
      </c>
      <c r="T17" s="70">
        <f>I153</f>
        <v>37472</v>
      </c>
      <c r="U17" s="70">
        <f>I170</f>
        <v>37485</v>
      </c>
      <c r="V17" s="70">
        <f>I187</f>
        <v>37650</v>
      </c>
      <c r="W17" s="70">
        <f>I204</f>
        <v>37603</v>
      </c>
      <c r="X17" s="70">
        <f t="shared" si="13"/>
        <v>447260</v>
      </c>
    </row>
    <row r="18" spans="1:24" ht="15.75" thickBot="1" x14ac:dyDescent="0.3">
      <c r="A18">
        <v>1</v>
      </c>
      <c r="B18" s="76" t="s">
        <v>115</v>
      </c>
      <c r="C18" s="68">
        <v>3083</v>
      </c>
      <c r="D18" s="68">
        <v>1230</v>
      </c>
      <c r="E18" s="68">
        <v>19388</v>
      </c>
      <c r="F18" s="68">
        <v>5693</v>
      </c>
      <c r="G18" s="68">
        <v>25136</v>
      </c>
      <c r="H18" s="68">
        <v>532</v>
      </c>
      <c r="I18" s="77">
        <f t="shared" si="0"/>
        <v>55062</v>
      </c>
      <c r="K18" t="s">
        <v>115</v>
      </c>
      <c r="L18" s="70">
        <f>I18</f>
        <v>55062</v>
      </c>
      <c r="M18" s="70">
        <f>I35</f>
        <v>55017</v>
      </c>
      <c r="N18" s="70">
        <f>I52</f>
        <v>55297</v>
      </c>
      <c r="O18" s="70">
        <f>I69</f>
        <v>55366</v>
      </c>
      <c r="P18" s="70">
        <f>I86</f>
        <v>55225</v>
      </c>
      <c r="Q18" s="70">
        <f>I103</f>
        <v>55495</v>
      </c>
      <c r="R18" s="70">
        <f>I120</f>
        <v>55460</v>
      </c>
      <c r="S18" s="70">
        <f>I137</f>
        <v>55558</v>
      </c>
      <c r="T18" s="70">
        <f>I154</f>
        <v>55375</v>
      </c>
      <c r="U18" s="70">
        <f>I171</f>
        <v>55482</v>
      </c>
      <c r="V18" s="70">
        <f>I188</f>
        <v>55828</v>
      </c>
      <c r="W18" s="70">
        <f>I205</f>
        <v>55965</v>
      </c>
      <c r="X18" s="70">
        <f t="shared" si="13"/>
        <v>665130</v>
      </c>
    </row>
    <row r="19" spans="1:24" ht="15.75" thickBot="1" x14ac:dyDescent="0.3">
      <c r="B19" s="78"/>
      <c r="C19" s="79"/>
      <c r="D19" s="79"/>
      <c r="E19" s="79"/>
      <c r="F19" s="79"/>
      <c r="G19" s="79"/>
      <c r="H19" s="79"/>
      <c r="I19" s="79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x14ac:dyDescent="0.25">
      <c r="A20">
        <v>2</v>
      </c>
      <c r="B20" s="61" t="s">
        <v>93</v>
      </c>
      <c r="C20" s="62"/>
      <c r="D20" s="62"/>
      <c r="E20" s="62"/>
      <c r="F20" s="62"/>
      <c r="G20" s="62"/>
      <c r="H20" s="62"/>
      <c r="I20" s="63"/>
      <c r="K20" s="64" t="s">
        <v>60</v>
      </c>
      <c r="L20" s="70" t="s">
        <v>94</v>
      </c>
      <c r="M20" s="70" t="s">
        <v>116</v>
      </c>
      <c r="N20" s="70" t="s">
        <v>96</v>
      </c>
      <c r="O20" s="80" t="s">
        <v>97</v>
      </c>
      <c r="P20" s="80" t="s">
        <v>98</v>
      </c>
      <c r="Q20" s="80" t="s">
        <v>99</v>
      </c>
      <c r="R20" s="80" t="s">
        <v>100</v>
      </c>
      <c r="S20" s="80" t="s">
        <v>117</v>
      </c>
      <c r="T20" s="80" t="s">
        <v>118</v>
      </c>
      <c r="U20" s="80" t="s">
        <v>103</v>
      </c>
      <c r="V20" s="80" t="s">
        <v>104</v>
      </c>
      <c r="W20" s="80" t="s">
        <v>119</v>
      </c>
      <c r="X20" s="80" t="s">
        <v>2</v>
      </c>
    </row>
    <row r="21" spans="1:24" x14ac:dyDescent="0.25">
      <c r="A21">
        <v>2</v>
      </c>
      <c r="B21" s="67" t="s">
        <v>28</v>
      </c>
      <c r="C21" s="71">
        <v>618</v>
      </c>
      <c r="D21" s="71">
        <v>216</v>
      </c>
      <c r="E21" s="71">
        <v>3848</v>
      </c>
      <c r="F21" s="71">
        <v>20</v>
      </c>
      <c r="G21" s="71"/>
      <c r="H21" s="71">
        <v>53</v>
      </c>
      <c r="I21" s="69">
        <f t="shared" ref="I21:I35" si="16">SUM(C21:H21)</f>
        <v>4755</v>
      </c>
      <c r="K21" t="s">
        <v>28</v>
      </c>
      <c r="L21" s="70">
        <v>620</v>
      </c>
      <c r="M21" s="70">
        <v>618</v>
      </c>
      <c r="N21" s="70">
        <v>613</v>
      </c>
      <c r="O21" s="70">
        <v>612</v>
      </c>
      <c r="P21" s="70">
        <v>607</v>
      </c>
      <c r="Q21" s="70">
        <v>601</v>
      </c>
      <c r="R21" s="70">
        <v>594</v>
      </c>
      <c r="S21" s="70">
        <v>589</v>
      </c>
      <c r="T21" s="70">
        <v>582</v>
      </c>
      <c r="U21" s="70">
        <v>578</v>
      </c>
      <c r="V21" s="70">
        <v>574</v>
      </c>
      <c r="W21" s="70">
        <v>572</v>
      </c>
      <c r="X21" s="70">
        <v>7160</v>
      </c>
    </row>
    <row r="22" spans="1:24" x14ac:dyDescent="0.25">
      <c r="A22">
        <v>2</v>
      </c>
      <c r="B22" s="67" t="s">
        <v>29</v>
      </c>
      <c r="C22" s="71">
        <v>47</v>
      </c>
      <c r="D22" s="71">
        <v>26</v>
      </c>
      <c r="E22" s="71">
        <v>291</v>
      </c>
      <c r="F22" s="71"/>
      <c r="G22" s="71"/>
      <c r="H22" s="71">
        <v>3</v>
      </c>
      <c r="I22" s="69">
        <f t="shared" si="16"/>
        <v>367</v>
      </c>
      <c r="K22" t="s">
        <v>29</v>
      </c>
      <c r="L22" s="70">
        <v>48</v>
      </c>
      <c r="M22" s="70">
        <v>47</v>
      </c>
      <c r="N22" s="70">
        <v>48</v>
      </c>
      <c r="O22" s="70">
        <v>48</v>
      </c>
      <c r="P22" s="70">
        <v>48</v>
      </c>
      <c r="Q22" s="70">
        <v>47</v>
      </c>
      <c r="R22" s="70">
        <v>46</v>
      </c>
      <c r="S22" s="70">
        <v>46</v>
      </c>
      <c r="T22" s="70">
        <v>45</v>
      </c>
      <c r="U22" s="70">
        <v>45</v>
      </c>
      <c r="V22" s="70">
        <v>43</v>
      </c>
      <c r="W22" s="70">
        <v>42</v>
      </c>
      <c r="X22" s="70">
        <v>553</v>
      </c>
    </row>
    <row r="23" spans="1:24" x14ac:dyDescent="0.25">
      <c r="A23">
        <v>2</v>
      </c>
      <c r="B23" s="67" t="s">
        <v>30</v>
      </c>
      <c r="C23" s="71"/>
      <c r="D23" s="71">
        <v>3</v>
      </c>
      <c r="E23" s="71">
        <v>10</v>
      </c>
      <c r="F23" s="71"/>
      <c r="G23" s="71"/>
      <c r="H23" s="71"/>
      <c r="I23" s="69">
        <f t="shared" si="16"/>
        <v>13</v>
      </c>
      <c r="K23" t="s">
        <v>30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</row>
    <row r="24" spans="1:24" x14ac:dyDescent="0.25">
      <c r="A24">
        <v>2</v>
      </c>
      <c r="B24" s="67" t="s">
        <v>31</v>
      </c>
      <c r="C24" s="71"/>
      <c r="D24" s="71"/>
      <c r="E24" s="71">
        <v>2</v>
      </c>
      <c r="F24" s="71"/>
      <c r="G24" s="71"/>
      <c r="H24" s="71"/>
      <c r="I24" s="69">
        <f t="shared" si="16"/>
        <v>2</v>
      </c>
      <c r="K24" t="s">
        <v>31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</row>
    <row r="25" spans="1:24" x14ac:dyDescent="0.25">
      <c r="A25">
        <v>2</v>
      </c>
      <c r="B25" s="67" t="s">
        <v>32</v>
      </c>
      <c r="C25" s="71"/>
      <c r="D25" s="71"/>
      <c r="E25" s="71"/>
      <c r="F25" s="71"/>
      <c r="G25" s="71"/>
      <c r="H25" s="71"/>
      <c r="I25" s="69">
        <f t="shared" si="16"/>
        <v>0</v>
      </c>
      <c r="K25" t="s">
        <v>32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</row>
    <row r="26" spans="1:24" x14ac:dyDescent="0.25">
      <c r="A26">
        <v>2</v>
      </c>
      <c r="B26" s="67" t="s">
        <v>106</v>
      </c>
      <c r="C26" s="71"/>
      <c r="D26" s="71"/>
      <c r="E26" s="71"/>
      <c r="F26" s="71"/>
      <c r="G26" s="71">
        <v>1774</v>
      </c>
      <c r="H26" s="71"/>
      <c r="I26" s="69">
        <f t="shared" si="16"/>
        <v>1774</v>
      </c>
      <c r="K26" t="s">
        <v>106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</row>
    <row r="27" spans="1:24" x14ac:dyDescent="0.25">
      <c r="A27">
        <v>2</v>
      </c>
      <c r="B27" s="67" t="s">
        <v>107</v>
      </c>
      <c r="C27" s="71">
        <v>227</v>
      </c>
      <c r="D27" s="71">
        <v>79</v>
      </c>
      <c r="E27" s="71">
        <v>1390</v>
      </c>
      <c r="F27" s="71">
        <v>791</v>
      </c>
      <c r="G27" s="71">
        <v>4787</v>
      </c>
      <c r="H27" s="71">
        <v>23</v>
      </c>
      <c r="I27" s="69">
        <f t="shared" si="16"/>
        <v>7297</v>
      </c>
      <c r="K27" t="s">
        <v>107</v>
      </c>
      <c r="L27" s="70">
        <v>227</v>
      </c>
      <c r="M27" s="70">
        <v>227</v>
      </c>
      <c r="N27" s="70">
        <v>232</v>
      </c>
      <c r="O27" s="70">
        <v>238</v>
      </c>
      <c r="P27" s="70">
        <v>241</v>
      </c>
      <c r="Q27" s="70">
        <v>237</v>
      </c>
      <c r="R27" s="70">
        <v>238</v>
      </c>
      <c r="S27" s="70">
        <v>242</v>
      </c>
      <c r="T27" s="70">
        <v>242</v>
      </c>
      <c r="U27" s="70">
        <v>245</v>
      </c>
      <c r="V27" s="70">
        <v>247</v>
      </c>
      <c r="W27" s="70">
        <v>249</v>
      </c>
      <c r="X27" s="70">
        <v>2865</v>
      </c>
    </row>
    <row r="28" spans="1:24" x14ac:dyDescent="0.25">
      <c r="A28">
        <v>2</v>
      </c>
      <c r="B28" s="67" t="s">
        <v>108</v>
      </c>
      <c r="C28" s="71">
        <v>1122</v>
      </c>
      <c r="D28" s="71">
        <v>418</v>
      </c>
      <c r="E28" s="71">
        <v>6564</v>
      </c>
      <c r="F28" s="71">
        <v>2977</v>
      </c>
      <c r="G28" s="71">
        <v>11398</v>
      </c>
      <c r="H28" s="71">
        <v>185</v>
      </c>
      <c r="I28" s="69">
        <f t="shared" si="16"/>
        <v>22664</v>
      </c>
      <c r="K28" t="s">
        <v>108</v>
      </c>
      <c r="L28" s="70">
        <v>1120</v>
      </c>
      <c r="M28" s="70">
        <v>1122</v>
      </c>
      <c r="N28" s="70">
        <v>1129</v>
      </c>
      <c r="O28" s="70">
        <v>1140</v>
      </c>
      <c r="P28" s="70">
        <v>1135</v>
      </c>
      <c r="Q28" s="70">
        <v>1153</v>
      </c>
      <c r="R28" s="70">
        <v>1156</v>
      </c>
      <c r="S28" s="70">
        <v>1166</v>
      </c>
      <c r="T28" s="70">
        <v>1171</v>
      </c>
      <c r="U28" s="70">
        <v>1172</v>
      </c>
      <c r="V28" s="70">
        <v>1182</v>
      </c>
      <c r="W28" s="70">
        <v>1192</v>
      </c>
      <c r="X28" s="70">
        <v>13838</v>
      </c>
    </row>
    <row r="29" spans="1:24" x14ac:dyDescent="0.25">
      <c r="A29">
        <v>2</v>
      </c>
      <c r="B29" s="67" t="s">
        <v>109</v>
      </c>
      <c r="C29" s="71"/>
      <c r="D29" s="71"/>
      <c r="E29" s="71"/>
      <c r="F29" s="71"/>
      <c r="G29" s="71">
        <v>3499</v>
      </c>
      <c r="H29" s="71"/>
      <c r="I29" s="69">
        <f t="shared" si="16"/>
        <v>3499</v>
      </c>
      <c r="K29" t="s">
        <v>109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</row>
    <row r="30" spans="1:24" x14ac:dyDescent="0.25">
      <c r="A30">
        <v>2</v>
      </c>
      <c r="B30" s="67" t="s">
        <v>110</v>
      </c>
      <c r="C30" s="71">
        <v>807</v>
      </c>
      <c r="D30" s="71">
        <v>363</v>
      </c>
      <c r="E30" s="71">
        <v>5301</v>
      </c>
      <c r="F30" s="71">
        <v>1487</v>
      </c>
      <c r="G30" s="71">
        <v>2873</v>
      </c>
      <c r="H30" s="71">
        <v>202</v>
      </c>
      <c r="I30" s="69">
        <f t="shared" si="16"/>
        <v>11033</v>
      </c>
      <c r="K30" t="s">
        <v>110</v>
      </c>
      <c r="L30" s="70">
        <v>814</v>
      </c>
      <c r="M30" s="70">
        <v>807</v>
      </c>
      <c r="N30" s="70">
        <v>814</v>
      </c>
      <c r="O30" s="70">
        <v>815</v>
      </c>
      <c r="P30" s="70">
        <v>818</v>
      </c>
      <c r="Q30" s="70">
        <v>818</v>
      </c>
      <c r="R30" s="70">
        <v>818</v>
      </c>
      <c r="S30" s="70">
        <v>809</v>
      </c>
      <c r="T30" s="70">
        <v>807</v>
      </c>
      <c r="U30" s="70">
        <v>807</v>
      </c>
      <c r="V30" s="70">
        <v>818</v>
      </c>
      <c r="W30" s="70">
        <v>823</v>
      </c>
      <c r="X30" s="70">
        <v>9768</v>
      </c>
    </row>
    <row r="31" spans="1:24" x14ac:dyDescent="0.25">
      <c r="A31">
        <v>2</v>
      </c>
      <c r="B31" s="67" t="s">
        <v>111</v>
      </c>
      <c r="C31" s="71">
        <v>205</v>
      </c>
      <c r="D31" s="71">
        <v>93</v>
      </c>
      <c r="E31" s="71">
        <v>1520</v>
      </c>
      <c r="F31" s="71">
        <v>357</v>
      </c>
      <c r="G31" s="71">
        <v>726</v>
      </c>
      <c r="H31" s="71">
        <v>55</v>
      </c>
      <c r="I31" s="69">
        <f t="shared" si="16"/>
        <v>2956</v>
      </c>
      <c r="K31" t="s">
        <v>111</v>
      </c>
      <c r="L31" s="70">
        <v>206</v>
      </c>
      <c r="M31" s="70">
        <v>205</v>
      </c>
      <c r="N31" s="70">
        <v>208</v>
      </c>
      <c r="O31" s="70">
        <v>205</v>
      </c>
      <c r="P31" s="70">
        <v>206</v>
      </c>
      <c r="Q31" s="70">
        <v>218</v>
      </c>
      <c r="R31" s="70">
        <v>221</v>
      </c>
      <c r="S31" s="70">
        <v>219</v>
      </c>
      <c r="T31" s="70">
        <v>221</v>
      </c>
      <c r="U31" s="70">
        <v>227</v>
      </c>
      <c r="V31" s="70">
        <v>229</v>
      </c>
      <c r="W31" s="70">
        <v>229</v>
      </c>
      <c r="X31" s="70">
        <v>2594</v>
      </c>
    </row>
    <row r="32" spans="1:24" x14ac:dyDescent="0.25">
      <c r="A32">
        <v>2</v>
      </c>
      <c r="B32" s="67" t="s">
        <v>112</v>
      </c>
      <c r="C32" s="71">
        <v>38</v>
      </c>
      <c r="D32" s="71">
        <v>19</v>
      </c>
      <c r="E32" s="71">
        <v>309</v>
      </c>
      <c r="F32" s="71">
        <v>29</v>
      </c>
      <c r="G32" s="71"/>
      <c r="H32" s="71">
        <v>2</v>
      </c>
      <c r="I32" s="69">
        <f t="shared" si="16"/>
        <v>397</v>
      </c>
      <c r="K32" t="s">
        <v>112</v>
      </c>
      <c r="L32" s="70">
        <v>42</v>
      </c>
      <c r="M32" s="70">
        <v>38</v>
      </c>
      <c r="N32" s="70">
        <v>37</v>
      </c>
      <c r="O32" s="70">
        <v>36</v>
      </c>
      <c r="P32" s="70">
        <v>34</v>
      </c>
      <c r="Q32" s="70">
        <v>33</v>
      </c>
      <c r="R32" s="70">
        <v>34</v>
      </c>
      <c r="S32" s="70">
        <v>33</v>
      </c>
      <c r="T32" s="70">
        <v>32</v>
      </c>
      <c r="U32" s="70">
        <v>32</v>
      </c>
      <c r="V32" s="70">
        <v>32</v>
      </c>
      <c r="W32" s="70">
        <v>32</v>
      </c>
      <c r="X32" s="70">
        <v>415</v>
      </c>
    </row>
    <row r="33" spans="1:24" ht="15.75" thickBot="1" x14ac:dyDescent="0.3">
      <c r="A33">
        <v>2</v>
      </c>
      <c r="B33" s="67" t="s">
        <v>113</v>
      </c>
      <c r="C33" s="72">
        <f t="shared" ref="C33:H33" si="17">SUM(C21:C32)</f>
        <v>3064</v>
      </c>
      <c r="D33" s="72">
        <f t="shared" si="17"/>
        <v>1217</v>
      </c>
      <c r="E33" s="72">
        <f t="shared" si="17"/>
        <v>19235</v>
      </c>
      <c r="F33" s="72">
        <f t="shared" si="17"/>
        <v>5661</v>
      </c>
      <c r="G33" s="72">
        <f t="shared" si="17"/>
        <v>25057</v>
      </c>
      <c r="H33" s="72">
        <f t="shared" si="17"/>
        <v>523</v>
      </c>
      <c r="I33" s="69">
        <f t="shared" si="16"/>
        <v>54757</v>
      </c>
      <c r="K33" t="s">
        <v>113</v>
      </c>
      <c r="L33" s="73">
        <v>3077</v>
      </c>
      <c r="M33" s="73">
        <v>3064</v>
      </c>
      <c r="N33" s="73">
        <v>3081</v>
      </c>
      <c r="O33" s="73">
        <v>3094</v>
      </c>
      <c r="P33" s="73">
        <v>3089</v>
      </c>
      <c r="Q33" s="73">
        <v>3107</v>
      </c>
      <c r="R33" s="73">
        <v>3107</v>
      </c>
      <c r="S33" s="73">
        <v>3104</v>
      </c>
      <c r="T33" s="73">
        <v>3100</v>
      </c>
      <c r="U33" s="73">
        <v>3106</v>
      </c>
      <c r="V33" s="73">
        <v>3125</v>
      </c>
      <c r="W33" s="73">
        <v>3139</v>
      </c>
      <c r="X33" s="73">
        <v>37193</v>
      </c>
    </row>
    <row r="34" spans="1:24" x14ac:dyDescent="0.25">
      <c r="A34">
        <v>2</v>
      </c>
      <c r="B34" s="74" t="s">
        <v>114</v>
      </c>
      <c r="C34" s="81">
        <v>1390</v>
      </c>
      <c r="D34" s="81">
        <v>636</v>
      </c>
      <c r="E34" s="81">
        <v>7081</v>
      </c>
      <c r="F34" s="81">
        <v>3369</v>
      </c>
      <c r="G34" s="81">
        <v>23772</v>
      </c>
      <c r="H34" s="81">
        <v>387</v>
      </c>
      <c r="I34" s="75">
        <f t="shared" si="16"/>
        <v>36635</v>
      </c>
      <c r="K34" t="s">
        <v>114</v>
      </c>
      <c r="L34" s="70">
        <v>1402</v>
      </c>
      <c r="M34" s="70">
        <v>1390</v>
      </c>
      <c r="N34" s="70">
        <v>1408</v>
      </c>
      <c r="O34" s="70">
        <v>1425</v>
      </c>
      <c r="P34" s="70">
        <v>1453</v>
      </c>
      <c r="Q34" s="70">
        <v>1463</v>
      </c>
      <c r="R34" s="70">
        <v>1477</v>
      </c>
      <c r="S34" s="70">
        <v>1477</v>
      </c>
      <c r="T34" s="70">
        <v>1463</v>
      </c>
      <c r="U34" s="70">
        <v>1463</v>
      </c>
      <c r="V34" s="70">
        <v>1459</v>
      </c>
      <c r="W34" s="70">
        <v>1443</v>
      </c>
      <c r="X34" s="70">
        <v>17323</v>
      </c>
    </row>
    <row r="35" spans="1:24" ht="15.75" thickBot="1" x14ac:dyDescent="0.3">
      <c r="A35">
        <v>2</v>
      </c>
      <c r="B35" s="76" t="s">
        <v>115</v>
      </c>
      <c r="C35" s="82">
        <v>3071</v>
      </c>
      <c r="D35" s="82">
        <v>1222</v>
      </c>
      <c r="E35" s="82">
        <v>19318</v>
      </c>
      <c r="F35" s="82">
        <v>5693</v>
      </c>
      <c r="G35" s="82">
        <v>25190</v>
      </c>
      <c r="H35" s="82">
        <v>523</v>
      </c>
      <c r="I35" s="77">
        <f t="shared" si="16"/>
        <v>55017</v>
      </c>
      <c r="K35" t="s">
        <v>115</v>
      </c>
      <c r="L35" s="70">
        <v>3083</v>
      </c>
      <c r="M35" s="70">
        <v>3071</v>
      </c>
      <c r="N35" s="70">
        <v>3088</v>
      </c>
      <c r="O35" s="70">
        <v>3100</v>
      </c>
      <c r="P35" s="70">
        <v>3094</v>
      </c>
      <c r="Q35" s="70">
        <v>3111</v>
      </c>
      <c r="R35" s="70">
        <v>3111</v>
      </c>
      <c r="S35" s="70">
        <v>3109</v>
      </c>
      <c r="T35" s="70">
        <v>3106</v>
      </c>
      <c r="U35" s="70">
        <v>3113</v>
      </c>
      <c r="V35" s="70">
        <v>3132</v>
      </c>
      <c r="W35" s="70">
        <v>3144</v>
      </c>
      <c r="X35" s="70">
        <v>37262</v>
      </c>
    </row>
    <row r="36" spans="1:24" ht="15.75" thickBot="1" x14ac:dyDescent="0.3"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x14ac:dyDescent="0.25">
      <c r="A37">
        <v>3</v>
      </c>
      <c r="B37" s="61" t="s">
        <v>93</v>
      </c>
      <c r="C37" s="62"/>
      <c r="D37" s="62"/>
      <c r="E37" s="62"/>
      <c r="F37" s="62"/>
      <c r="G37" s="62"/>
      <c r="H37" s="62"/>
      <c r="I37" s="63"/>
      <c r="K37" s="64" t="s">
        <v>61</v>
      </c>
      <c r="L37" s="70" t="s">
        <v>94</v>
      </c>
      <c r="M37" s="70" t="s">
        <v>116</v>
      </c>
      <c r="N37" s="70" t="s">
        <v>96</v>
      </c>
      <c r="O37" s="80" t="s">
        <v>97</v>
      </c>
      <c r="P37" s="80" t="s">
        <v>98</v>
      </c>
      <c r="Q37" s="80" t="s">
        <v>99</v>
      </c>
      <c r="R37" s="80" t="s">
        <v>100</v>
      </c>
      <c r="S37" s="80" t="s">
        <v>117</v>
      </c>
      <c r="T37" s="80" t="s">
        <v>118</v>
      </c>
      <c r="U37" s="80" t="s">
        <v>103</v>
      </c>
      <c r="V37" s="80" t="s">
        <v>104</v>
      </c>
      <c r="W37" s="80" t="s">
        <v>119</v>
      </c>
      <c r="X37" s="80" t="s">
        <v>2</v>
      </c>
    </row>
    <row r="38" spans="1:24" x14ac:dyDescent="0.25">
      <c r="A38">
        <v>3</v>
      </c>
      <c r="B38" s="67" t="s">
        <v>28</v>
      </c>
      <c r="C38" s="71">
        <v>613</v>
      </c>
      <c r="D38" s="71">
        <v>216</v>
      </c>
      <c r="E38" s="71">
        <v>3839</v>
      </c>
      <c r="F38" s="71">
        <v>20</v>
      </c>
      <c r="G38" s="71"/>
      <c r="H38" s="71">
        <v>53</v>
      </c>
      <c r="I38" s="69">
        <f t="shared" ref="I38:I52" si="18">SUM(C38:H38)</f>
        <v>4741</v>
      </c>
      <c r="K38" t="s">
        <v>28</v>
      </c>
      <c r="L38" s="70">
        <v>217</v>
      </c>
      <c r="M38" s="70">
        <v>216</v>
      </c>
      <c r="N38" s="70">
        <v>216</v>
      </c>
      <c r="O38" s="70">
        <v>214</v>
      </c>
      <c r="P38" s="70">
        <v>213</v>
      </c>
      <c r="Q38" s="70">
        <v>216</v>
      </c>
      <c r="R38" s="70">
        <v>215</v>
      </c>
      <c r="S38" s="70">
        <v>214</v>
      </c>
      <c r="T38" s="70">
        <v>211</v>
      </c>
      <c r="U38" s="70">
        <v>212</v>
      </c>
      <c r="V38" s="70">
        <v>205</v>
      </c>
      <c r="W38" s="70">
        <v>203</v>
      </c>
      <c r="X38" s="70">
        <v>2552</v>
      </c>
    </row>
    <row r="39" spans="1:24" x14ac:dyDescent="0.25">
      <c r="A39">
        <v>3</v>
      </c>
      <c r="B39" s="67" t="s">
        <v>29</v>
      </c>
      <c r="C39" s="71">
        <v>48</v>
      </c>
      <c r="D39" s="71">
        <v>25</v>
      </c>
      <c r="E39" s="71">
        <v>289</v>
      </c>
      <c r="F39" s="71"/>
      <c r="G39" s="71"/>
      <c r="H39" s="71">
        <v>3</v>
      </c>
      <c r="I39" s="69">
        <f t="shared" si="18"/>
        <v>365</v>
      </c>
      <c r="K39" t="s">
        <v>29</v>
      </c>
      <c r="L39" s="70">
        <v>26</v>
      </c>
      <c r="M39" s="70">
        <v>26</v>
      </c>
      <c r="N39" s="70">
        <v>25</v>
      </c>
      <c r="O39" s="70">
        <v>25</v>
      </c>
      <c r="P39" s="70">
        <v>25</v>
      </c>
      <c r="Q39" s="70">
        <v>24</v>
      </c>
      <c r="R39" s="70">
        <v>24</v>
      </c>
      <c r="S39" s="70">
        <v>23</v>
      </c>
      <c r="T39" s="70">
        <v>23</v>
      </c>
      <c r="U39" s="70">
        <v>22</v>
      </c>
      <c r="V39" s="70">
        <v>23</v>
      </c>
      <c r="W39" s="70">
        <v>23</v>
      </c>
      <c r="X39" s="70">
        <v>289</v>
      </c>
    </row>
    <row r="40" spans="1:24" x14ac:dyDescent="0.25">
      <c r="A40">
        <v>3</v>
      </c>
      <c r="B40" s="67" t="s">
        <v>30</v>
      </c>
      <c r="C40" s="71"/>
      <c r="D40" s="71">
        <v>3</v>
      </c>
      <c r="E40" s="71">
        <v>10</v>
      </c>
      <c r="F40" s="71"/>
      <c r="G40" s="71"/>
      <c r="H40" s="71"/>
      <c r="I40" s="69">
        <f t="shared" si="18"/>
        <v>13</v>
      </c>
      <c r="K40" t="s">
        <v>30</v>
      </c>
      <c r="L40" s="70">
        <v>3</v>
      </c>
      <c r="M40" s="70">
        <v>3</v>
      </c>
      <c r="N40" s="70">
        <v>3</v>
      </c>
      <c r="O40" s="70">
        <v>3</v>
      </c>
      <c r="P40" s="70">
        <v>2</v>
      </c>
      <c r="Q40" s="70">
        <v>2</v>
      </c>
      <c r="R40" s="70">
        <v>2</v>
      </c>
      <c r="S40" s="70">
        <v>2</v>
      </c>
      <c r="T40" s="70">
        <v>2</v>
      </c>
      <c r="U40" s="70">
        <v>2</v>
      </c>
      <c r="V40" s="70">
        <v>2</v>
      </c>
      <c r="W40" s="70">
        <v>2</v>
      </c>
      <c r="X40" s="70">
        <v>28</v>
      </c>
    </row>
    <row r="41" spans="1:24" x14ac:dyDescent="0.25">
      <c r="A41">
        <v>3</v>
      </c>
      <c r="B41" s="67" t="s">
        <v>31</v>
      </c>
      <c r="C41" s="71"/>
      <c r="D41" s="71"/>
      <c r="E41" s="71">
        <v>2</v>
      </c>
      <c r="F41" s="71"/>
      <c r="G41" s="71"/>
      <c r="H41" s="71"/>
      <c r="I41" s="69">
        <f t="shared" si="18"/>
        <v>2</v>
      </c>
      <c r="K41" t="s">
        <v>31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</row>
    <row r="42" spans="1:24" x14ac:dyDescent="0.25">
      <c r="A42">
        <v>3</v>
      </c>
      <c r="B42" s="67" t="s">
        <v>32</v>
      </c>
      <c r="C42" s="71"/>
      <c r="D42" s="71"/>
      <c r="E42" s="71"/>
      <c r="F42" s="71"/>
      <c r="G42" s="71"/>
      <c r="H42" s="71"/>
      <c r="I42" s="69">
        <f t="shared" si="18"/>
        <v>0</v>
      </c>
      <c r="K42" t="s">
        <v>32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</row>
    <row r="43" spans="1:24" x14ac:dyDescent="0.25">
      <c r="A43">
        <v>3</v>
      </c>
      <c r="B43" s="67" t="s">
        <v>106</v>
      </c>
      <c r="C43" s="71"/>
      <c r="D43" s="71"/>
      <c r="E43" s="71"/>
      <c r="F43" s="71"/>
      <c r="G43" s="71">
        <v>1774</v>
      </c>
      <c r="H43" s="71"/>
      <c r="I43" s="69">
        <f t="shared" si="18"/>
        <v>1774</v>
      </c>
      <c r="K43" t="s">
        <v>106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</row>
    <row r="44" spans="1:24" x14ac:dyDescent="0.25">
      <c r="A44">
        <v>3</v>
      </c>
      <c r="B44" s="67" t="s">
        <v>107</v>
      </c>
      <c r="C44" s="71">
        <v>232</v>
      </c>
      <c r="D44" s="71">
        <v>81</v>
      </c>
      <c r="E44" s="71">
        <v>1412</v>
      </c>
      <c r="F44" s="71">
        <v>794</v>
      </c>
      <c r="G44" s="71">
        <v>4785</v>
      </c>
      <c r="H44" s="71">
        <v>23</v>
      </c>
      <c r="I44" s="69">
        <f t="shared" si="18"/>
        <v>7327</v>
      </c>
      <c r="K44" t="s">
        <v>107</v>
      </c>
      <c r="L44" s="70">
        <v>80</v>
      </c>
      <c r="M44" s="70">
        <v>79</v>
      </c>
      <c r="N44" s="70">
        <v>81</v>
      </c>
      <c r="O44" s="70">
        <v>84</v>
      </c>
      <c r="P44" s="70">
        <v>86</v>
      </c>
      <c r="Q44" s="70">
        <v>88</v>
      </c>
      <c r="R44" s="70">
        <v>88</v>
      </c>
      <c r="S44" s="70">
        <v>90</v>
      </c>
      <c r="T44" s="70">
        <v>89</v>
      </c>
      <c r="U44" s="70">
        <v>91</v>
      </c>
      <c r="V44" s="70">
        <v>93</v>
      </c>
      <c r="W44" s="70">
        <v>96</v>
      </c>
      <c r="X44" s="70">
        <v>1045</v>
      </c>
    </row>
    <row r="45" spans="1:24" x14ac:dyDescent="0.25">
      <c r="A45">
        <v>3</v>
      </c>
      <c r="B45" s="67" t="s">
        <v>108</v>
      </c>
      <c r="C45" s="71">
        <v>1129</v>
      </c>
      <c r="D45" s="71">
        <v>421</v>
      </c>
      <c r="E45" s="71">
        <v>6623</v>
      </c>
      <c r="F45" s="71">
        <v>2996</v>
      </c>
      <c r="G45" s="71">
        <v>11415</v>
      </c>
      <c r="H45" s="71">
        <v>187</v>
      </c>
      <c r="I45" s="69">
        <f t="shared" si="18"/>
        <v>22771</v>
      </c>
      <c r="K45" t="s">
        <v>108</v>
      </c>
      <c r="L45" s="70">
        <v>420</v>
      </c>
      <c r="M45" s="70">
        <v>418</v>
      </c>
      <c r="N45" s="70">
        <v>421</v>
      </c>
      <c r="O45" s="70">
        <v>422</v>
      </c>
      <c r="P45" s="70">
        <v>417</v>
      </c>
      <c r="Q45" s="70">
        <v>428</v>
      </c>
      <c r="R45" s="70">
        <v>433</v>
      </c>
      <c r="S45" s="70">
        <v>436</v>
      </c>
      <c r="T45" s="70">
        <v>445</v>
      </c>
      <c r="U45" s="70">
        <v>446</v>
      </c>
      <c r="V45" s="70">
        <v>447</v>
      </c>
      <c r="W45" s="70">
        <v>442</v>
      </c>
      <c r="X45" s="70">
        <v>5175</v>
      </c>
    </row>
    <row r="46" spans="1:24" x14ac:dyDescent="0.25">
      <c r="A46">
        <v>3</v>
      </c>
      <c r="B46" s="67" t="s">
        <v>109</v>
      </c>
      <c r="C46" s="71"/>
      <c r="D46" s="71"/>
      <c r="E46" s="71"/>
      <c r="F46" s="71"/>
      <c r="G46" s="71">
        <v>3525</v>
      </c>
      <c r="H46" s="71"/>
      <c r="I46" s="69">
        <f t="shared" si="18"/>
        <v>3525</v>
      </c>
      <c r="K46" t="s">
        <v>109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</row>
    <row r="47" spans="1:24" x14ac:dyDescent="0.25">
      <c r="A47">
        <v>3</v>
      </c>
      <c r="B47" s="67" t="s">
        <v>110</v>
      </c>
      <c r="C47" s="71">
        <v>814</v>
      </c>
      <c r="D47" s="71">
        <v>370</v>
      </c>
      <c r="E47" s="71">
        <v>5337</v>
      </c>
      <c r="F47" s="71">
        <v>1509</v>
      </c>
      <c r="G47" s="71">
        <v>2882</v>
      </c>
      <c r="H47" s="71">
        <v>207</v>
      </c>
      <c r="I47" s="69">
        <f t="shared" si="18"/>
        <v>11119</v>
      </c>
      <c r="K47" t="s">
        <v>110</v>
      </c>
      <c r="L47" s="70">
        <v>368</v>
      </c>
      <c r="M47" s="70">
        <v>363</v>
      </c>
      <c r="N47" s="70">
        <v>370</v>
      </c>
      <c r="O47" s="70">
        <v>370</v>
      </c>
      <c r="P47" s="70">
        <v>368</v>
      </c>
      <c r="Q47" s="70">
        <v>374</v>
      </c>
      <c r="R47" s="70">
        <v>374</v>
      </c>
      <c r="S47" s="70">
        <v>376</v>
      </c>
      <c r="T47" s="70">
        <v>373</v>
      </c>
      <c r="U47" s="70">
        <v>380</v>
      </c>
      <c r="V47" s="70">
        <v>378</v>
      </c>
      <c r="W47" s="70">
        <v>379</v>
      </c>
      <c r="X47" s="70">
        <v>4473</v>
      </c>
    </row>
    <row r="48" spans="1:24" x14ac:dyDescent="0.25">
      <c r="A48">
        <v>3</v>
      </c>
      <c r="B48" s="67" t="s">
        <v>111</v>
      </c>
      <c r="C48" s="71">
        <v>208</v>
      </c>
      <c r="D48" s="71">
        <v>95</v>
      </c>
      <c r="E48" s="71">
        <v>1534</v>
      </c>
      <c r="F48" s="71">
        <v>366</v>
      </c>
      <c r="G48" s="71">
        <v>740</v>
      </c>
      <c r="H48" s="71">
        <v>56</v>
      </c>
      <c r="I48" s="69">
        <f t="shared" si="18"/>
        <v>2999</v>
      </c>
      <c r="K48" t="s">
        <v>111</v>
      </c>
      <c r="L48" s="70">
        <v>93</v>
      </c>
      <c r="M48" s="70">
        <v>93</v>
      </c>
      <c r="N48" s="70">
        <v>95</v>
      </c>
      <c r="O48" s="70">
        <v>96</v>
      </c>
      <c r="P48" s="70">
        <v>91</v>
      </c>
      <c r="Q48" s="70">
        <v>95</v>
      </c>
      <c r="R48" s="70">
        <v>99</v>
      </c>
      <c r="S48" s="70">
        <v>101</v>
      </c>
      <c r="T48" s="70">
        <v>97</v>
      </c>
      <c r="U48" s="70">
        <v>98</v>
      </c>
      <c r="V48" s="70">
        <v>91</v>
      </c>
      <c r="W48" s="70">
        <v>89</v>
      </c>
      <c r="X48" s="70">
        <v>1138</v>
      </c>
    </row>
    <row r="49" spans="1:24" x14ac:dyDescent="0.25">
      <c r="A49">
        <v>3</v>
      </c>
      <c r="B49" s="67" t="s">
        <v>112</v>
      </c>
      <c r="C49" s="71">
        <v>37</v>
      </c>
      <c r="D49" s="71">
        <v>19</v>
      </c>
      <c r="E49" s="71">
        <v>306</v>
      </c>
      <c r="F49" s="71">
        <v>30</v>
      </c>
      <c r="G49" s="71"/>
      <c r="H49" s="71">
        <v>2</v>
      </c>
      <c r="I49" s="69">
        <f t="shared" si="18"/>
        <v>394</v>
      </c>
      <c r="K49" t="s">
        <v>112</v>
      </c>
      <c r="L49" s="70">
        <v>18</v>
      </c>
      <c r="M49" s="70">
        <v>19</v>
      </c>
      <c r="N49" s="70">
        <v>19</v>
      </c>
      <c r="O49" s="70">
        <v>19</v>
      </c>
      <c r="P49" s="70">
        <v>19</v>
      </c>
      <c r="Q49" s="70">
        <v>18</v>
      </c>
      <c r="R49" s="70">
        <v>18</v>
      </c>
      <c r="S49" s="70">
        <v>18</v>
      </c>
      <c r="T49" s="70">
        <v>18</v>
      </c>
      <c r="U49" s="70">
        <v>18</v>
      </c>
      <c r="V49" s="70">
        <v>17</v>
      </c>
      <c r="W49" s="70">
        <v>17</v>
      </c>
      <c r="X49" s="70">
        <v>218</v>
      </c>
    </row>
    <row r="50" spans="1:24" ht="15.75" thickBot="1" x14ac:dyDescent="0.3">
      <c r="A50">
        <v>3</v>
      </c>
      <c r="B50" s="67" t="s">
        <v>113</v>
      </c>
      <c r="C50" s="72">
        <f t="shared" ref="C50:H50" si="19">SUM(C38:C49)</f>
        <v>3081</v>
      </c>
      <c r="D50" s="72">
        <f t="shared" si="19"/>
        <v>1230</v>
      </c>
      <c r="E50" s="72">
        <f t="shared" si="19"/>
        <v>19352</v>
      </c>
      <c r="F50" s="72">
        <f t="shared" si="19"/>
        <v>5715</v>
      </c>
      <c r="G50" s="72">
        <f t="shared" si="19"/>
        <v>25121</v>
      </c>
      <c r="H50" s="72">
        <f t="shared" si="19"/>
        <v>531</v>
      </c>
      <c r="I50" s="69">
        <f t="shared" si="18"/>
        <v>55030</v>
      </c>
      <c r="K50" t="s">
        <v>113</v>
      </c>
      <c r="L50" s="73">
        <v>1225</v>
      </c>
      <c r="M50" s="73">
        <v>1217</v>
      </c>
      <c r="N50" s="73">
        <v>1230</v>
      </c>
      <c r="O50" s="73">
        <v>1233</v>
      </c>
      <c r="P50" s="73">
        <v>1221</v>
      </c>
      <c r="Q50" s="73">
        <v>1245</v>
      </c>
      <c r="R50" s="73">
        <v>1253</v>
      </c>
      <c r="S50" s="73">
        <v>1260</v>
      </c>
      <c r="T50" s="73">
        <v>1258</v>
      </c>
      <c r="U50" s="73">
        <v>1269</v>
      </c>
      <c r="V50" s="73">
        <v>1256</v>
      </c>
      <c r="W50" s="73">
        <v>1251</v>
      </c>
      <c r="X50" s="73">
        <v>14918</v>
      </c>
    </row>
    <row r="51" spans="1:24" x14ac:dyDescent="0.25">
      <c r="A51">
        <v>3</v>
      </c>
      <c r="B51" s="74" t="s">
        <v>114</v>
      </c>
      <c r="C51" s="81">
        <v>1408</v>
      </c>
      <c r="D51" s="81">
        <v>647</v>
      </c>
      <c r="E51" s="81">
        <v>7184</v>
      </c>
      <c r="F51" s="81">
        <v>3425</v>
      </c>
      <c r="G51" s="81">
        <v>23833</v>
      </c>
      <c r="H51" s="81">
        <v>392</v>
      </c>
      <c r="I51" s="75">
        <f t="shared" si="18"/>
        <v>36889</v>
      </c>
      <c r="K51" t="s">
        <v>114</v>
      </c>
      <c r="L51" s="70">
        <v>643</v>
      </c>
      <c r="M51" s="70">
        <v>636</v>
      </c>
      <c r="N51" s="70">
        <v>647</v>
      </c>
      <c r="O51" s="70">
        <v>652</v>
      </c>
      <c r="P51" s="70">
        <v>655</v>
      </c>
      <c r="Q51" s="70">
        <v>674</v>
      </c>
      <c r="R51" s="70">
        <v>679</v>
      </c>
      <c r="S51" s="70">
        <v>692</v>
      </c>
      <c r="T51" s="70">
        <v>687</v>
      </c>
      <c r="U51" s="70">
        <v>687</v>
      </c>
      <c r="V51" s="70">
        <v>670</v>
      </c>
      <c r="W51" s="70">
        <v>666</v>
      </c>
      <c r="X51" s="70">
        <v>7988</v>
      </c>
    </row>
    <row r="52" spans="1:24" ht="15.75" thickBot="1" x14ac:dyDescent="0.3">
      <c r="A52">
        <v>3</v>
      </c>
      <c r="B52" s="76" t="s">
        <v>115</v>
      </c>
      <c r="C52" s="82">
        <v>3088</v>
      </c>
      <c r="D52" s="82">
        <v>1236</v>
      </c>
      <c r="E52" s="82">
        <v>19436</v>
      </c>
      <c r="F52" s="82">
        <v>5747</v>
      </c>
      <c r="G52" s="82">
        <v>25259</v>
      </c>
      <c r="H52" s="82">
        <v>531</v>
      </c>
      <c r="I52" s="77">
        <f t="shared" si="18"/>
        <v>55297</v>
      </c>
      <c r="K52" t="s">
        <v>115</v>
      </c>
      <c r="L52" s="70">
        <v>1230</v>
      </c>
      <c r="M52" s="70">
        <v>1222</v>
      </c>
      <c r="N52" s="70">
        <v>1236</v>
      </c>
      <c r="O52" s="70">
        <v>1239</v>
      </c>
      <c r="P52" s="70">
        <v>1227</v>
      </c>
      <c r="Q52" s="70">
        <v>1251</v>
      </c>
      <c r="R52" s="70">
        <v>1259</v>
      </c>
      <c r="S52" s="70">
        <v>1267</v>
      </c>
      <c r="T52" s="70">
        <v>1265</v>
      </c>
      <c r="U52" s="70">
        <v>1276</v>
      </c>
      <c r="V52" s="70">
        <v>1263</v>
      </c>
      <c r="W52" s="70">
        <v>1258</v>
      </c>
      <c r="X52" s="70">
        <v>14993</v>
      </c>
    </row>
    <row r="53" spans="1:24" ht="15.75" thickBot="1" x14ac:dyDescent="0.3">
      <c r="C53"/>
      <c r="D53"/>
      <c r="E53"/>
      <c r="F53"/>
      <c r="G53"/>
      <c r="H53"/>
      <c r="I53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5">
      <c r="A54">
        <v>4</v>
      </c>
      <c r="B54" s="61" t="s">
        <v>93</v>
      </c>
      <c r="C54" s="62"/>
      <c r="D54" s="62"/>
      <c r="E54" s="62"/>
      <c r="F54" s="62"/>
      <c r="G54" s="62"/>
      <c r="H54" s="62"/>
      <c r="I54" s="63"/>
      <c r="K54" s="64" t="s">
        <v>62</v>
      </c>
      <c r="L54" s="70" t="s">
        <v>94</v>
      </c>
      <c r="M54" s="70" t="s">
        <v>116</v>
      </c>
      <c r="N54" s="70" t="s">
        <v>96</v>
      </c>
      <c r="O54" s="80" t="s">
        <v>97</v>
      </c>
      <c r="P54" s="80" t="s">
        <v>98</v>
      </c>
      <c r="Q54" s="80" t="s">
        <v>99</v>
      </c>
      <c r="R54" s="80" t="s">
        <v>100</v>
      </c>
      <c r="S54" s="80" t="s">
        <v>117</v>
      </c>
      <c r="T54" s="80" t="s">
        <v>118</v>
      </c>
      <c r="U54" s="80" t="s">
        <v>103</v>
      </c>
      <c r="V54" s="80" t="s">
        <v>104</v>
      </c>
      <c r="W54" s="80" t="s">
        <v>119</v>
      </c>
      <c r="X54" s="80" t="s">
        <v>2</v>
      </c>
    </row>
    <row r="55" spans="1:24" x14ac:dyDescent="0.25">
      <c r="A55">
        <v>4</v>
      </c>
      <c r="B55" s="67" t="s">
        <v>28</v>
      </c>
      <c r="C55" s="71">
        <v>612</v>
      </c>
      <c r="D55" s="71">
        <v>214</v>
      </c>
      <c r="E55" s="71">
        <v>3807</v>
      </c>
      <c r="F55" s="71">
        <v>20</v>
      </c>
      <c r="G55" s="71"/>
      <c r="H55" s="71">
        <v>53</v>
      </c>
      <c r="I55" s="69">
        <f t="shared" ref="I55:I69" si="20">SUM(C55:H55)</f>
        <v>4706</v>
      </c>
      <c r="K55" t="s">
        <v>28</v>
      </c>
      <c r="L55" s="70">
        <v>3891</v>
      </c>
      <c r="M55" s="70">
        <v>3848</v>
      </c>
      <c r="N55" s="70">
        <v>3839</v>
      </c>
      <c r="O55" s="70">
        <v>3807</v>
      </c>
      <c r="P55" s="70">
        <v>3777</v>
      </c>
      <c r="Q55" s="70">
        <v>3758</v>
      </c>
      <c r="R55" s="70">
        <v>3741</v>
      </c>
      <c r="S55" s="70">
        <v>3710</v>
      </c>
      <c r="T55" s="70">
        <v>3685</v>
      </c>
      <c r="U55" s="70">
        <v>3670</v>
      </c>
      <c r="V55" s="70">
        <v>3656</v>
      </c>
      <c r="W55" s="70">
        <v>3647</v>
      </c>
      <c r="X55" s="70">
        <v>45029</v>
      </c>
    </row>
    <row r="56" spans="1:24" x14ac:dyDescent="0.25">
      <c r="A56">
        <v>4</v>
      </c>
      <c r="B56" s="67" t="s">
        <v>29</v>
      </c>
      <c r="C56" s="71">
        <v>48</v>
      </c>
      <c r="D56" s="71">
        <v>25</v>
      </c>
      <c r="E56" s="71">
        <v>289</v>
      </c>
      <c r="F56" s="71"/>
      <c r="G56" s="71"/>
      <c r="H56" s="71">
        <v>3</v>
      </c>
      <c r="I56" s="69">
        <f t="shared" si="20"/>
        <v>365</v>
      </c>
      <c r="K56" t="s">
        <v>29</v>
      </c>
      <c r="L56" s="70">
        <v>296</v>
      </c>
      <c r="M56" s="70">
        <v>291</v>
      </c>
      <c r="N56" s="70">
        <v>289</v>
      </c>
      <c r="O56" s="70">
        <v>289</v>
      </c>
      <c r="P56" s="70">
        <v>285</v>
      </c>
      <c r="Q56" s="70">
        <v>282</v>
      </c>
      <c r="R56" s="70">
        <v>279</v>
      </c>
      <c r="S56" s="70">
        <v>274</v>
      </c>
      <c r="T56" s="70">
        <v>268</v>
      </c>
      <c r="U56" s="70">
        <v>265</v>
      </c>
      <c r="V56" s="70">
        <v>265</v>
      </c>
      <c r="W56" s="70">
        <v>264</v>
      </c>
      <c r="X56" s="70">
        <v>3347</v>
      </c>
    </row>
    <row r="57" spans="1:24" x14ac:dyDescent="0.25">
      <c r="A57">
        <v>4</v>
      </c>
      <c r="B57" s="67" t="s">
        <v>30</v>
      </c>
      <c r="C57" s="71"/>
      <c r="D57" s="71">
        <v>3</v>
      </c>
      <c r="E57" s="71">
        <v>10</v>
      </c>
      <c r="F57" s="71"/>
      <c r="G57" s="71"/>
      <c r="H57" s="71"/>
      <c r="I57" s="69">
        <f t="shared" si="20"/>
        <v>13</v>
      </c>
      <c r="K57" t="s">
        <v>30</v>
      </c>
      <c r="L57" s="70">
        <v>10</v>
      </c>
      <c r="M57" s="70">
        <v>10</v>
      </c>
      <c r="N57" s="70">
        <v>10</v>
      </c>
      <c r="O57" s="70">
        <v>10</v>
      </c>
      <c r="P57" s="70">
        <v>10</v>
      </c>
      <c r="Q57" s="70">
        <v>10</v>
      </c>
      <c r="R57" s="70">
        <v>10</v>
      </c>
      <c r="S57" s="70">
        <v>9</v>
      </c>
      <c r="T57" s="70">
        <v>9</v>
      </c>
      <c r="U57" s="70">
        <v>9</v>
      </c>
      <c r="V57" s="70">
        <v>9</v>
      </c>
      <c r="W57" s="70">
        <v>9</v>
      </c>
      <c r="X57" s="70">
        <v>115</v>
      </c>
    </row>
    <row r="58" spans="1:24" x14ac:dyDescent="0.25">
      <c r="A58">
        <v>4</v>
      </c>
      <c r="B58" s="67" t="s">
        <v>31</v>
      </c>
      <c r="C58" s="71"/>
      <c r="D58" s="71"/>
      <c r="E58" s="71">
        <v>2</v>
      </c>
      <c r="F58" s="71"/>
      <c r="G58" s="71"/>
      <c r="H58" s="71"/>
      <c r="I58" s="69">
        <f t="shared" si="20"/>
        <v>2</v>
      </c>
      <c r="K58" t="s">
        <v>31</v>
      </c>
      <c r="L58" s="70">
        <v>2</v>
      </c>
      <c r="M58" s="70">
        <v>2</v>
      </c>
      <c r="N58" s="70">
        <v>2</v>
      </c>
      <c r="O58" s="70">
        <v>2</v>
      </c>
      <c r="P58" s="70">
        <v>2</v>
      </c>
      <c r="Q58" s="70">
        <v>2</v>
      </c>
      <c r="R58" s="70">
        <v>2</v>
      </c>
      <c r="S58" s="70">
        <v>2</v>
      </c>
      <c r="T58" s="70">
        <v>2</v>
      </c>
      <c r="U58" s="70">
        <v>2</v>
      </c>
      <c r="V58" s="70">
        <v>2</v>
      </c>
      <c r="W58" s="70">
        <v>2</v>
      </c>
      <c r="X58" s="70">
        <v>24</v>
      </c>
    </row>
    <row r="59" spans="1:24" x14ac:dyDescent="0.25">
      <c r="A59">
        <v>4</v>
      </c>
      <c r="B59" s="67" t="s">
        <v>32</v>
      </c>
      <c r="C59" s="71"/>
      <c r="D59" s="71"/>
      <c r="E59" s="71"/>
      <c r="F59" s="71"/>
      <c r="G59" s="71"/>
      <c r="H59" s="71"/>
      <c r="I59" s="69">
        <f t="shared" si="20"/>
        <v>0</v>
      </c>
      <c r="K59" t="s">
        <v>32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</row>
    <row r="60" spans="1:24" x14ac:dyDescent="0.25">
      <c r="A60">
        <v>4</v>
      </c>
      <c r="B60" s="67" t="s">
        <v>106</v>
      </c>
      <c r="C60" s="71"/>
      <c r="D60" s="71"/>
      <c r="E60" s="71"/>
      <c r="F60" s="71"/>
      <c r="G60" s="71">
        <v>1780</v>
      </c>
      <c r="H60" s="71"/>
      <c r="I60" s="69">
        <f t="shared" si="20"/>
        <v>1780</v>
      </c>
      <c r="K60" t="s">
        <v>106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</row>
    <row r="61" spans="1:24" x14ac:dyDescent="0.25">
      <c r="A61">
        <v>4</v>
      </c>
      <c r="B61" s="67" t="s">
        <v>107</v>
      </c>
      <c r="C61" s="71">
        <v>238</v>
      </c>
      <c r="D61" s="71">
        <v>84</v>
      </c>
      <c r="E61" s="71">
        <v>1426</v>
      </c>
      <c r="F61" s="71">
        <v>794</v>
      </c>
      <c r="G61" s="71">
        <v>4783</v>
      </c>
      <c r="H61" s="71">
        <v>22</v>
      </c>
      <c r="I61" s="69">
        <f t="shared" si="20"/>
        <v>7347</v>
      </c>
      <c r="K61" t="s">
        <v>107</v>
      </c>
      <c r="L61" s="70">
        <v>1393</v>
      </c>
      <c r="M61" s="70">
        <v>1390</v>
      </c>
      <c r="N61" s="70">
        <v>1412</v>
      </c>
      <c r="O61" s="70">
        <v>1426</v>
      </c>
      <c r="P61" s="70">
        <v>1429</v>
      </c>
      <c r="Q61" s="70">
        <v>1456</v>
      </c>
      <c r="R61" s="70">
        <v>1460</v>
      </c>
      <c r="S61" s="70">
        <v>1472</v>
      </c>
      <c r="T61" s="70">
        <v>1480</v>
      </c>
      <c r="U61" s="70">
        <v>1481</v>
      </c>
      <c r="V61" s="70">
        <v>1498</v>
      </c>
      <c r="W61" s="70">
        <v>1503</v>
      </c>
      <c r="X61" s="70">
        <v>17400</v>
      </c>
    </row>
    <row r="62" spans="1:24" x14ac:dyDescent="0.25">
      <c r="A62">
        <v>4</v>
      </c>
      <c r="B62" s="67" t="s">
        <v>108</v>
      </c>
      <c r="C62" s="71">
        <v>1140</v>
      </c>
      <c r="D62" s="71">
        <v>422</v>
      </c>
      <c r="E62" s="71">
        <v>6674</v>
      </c>
      <c r="F62" s="71">
        <v>2995</v>
      </c>
      <c r="G62" s="71">
        <v>11419</v>
      </c>
      <c r="H62" s="71">
        <v>189</v>
      </c>
      <c r="I62" s="69">
        <f t="shared" si="20"/>
        <v>22839</v>
      </c>
      <c r="K62" t="s">
        <v>108</v>
      </c>
      <c r="L62" s="70">
        <v>6569</v>
      </c>
      <c r="M62" s="70">
        <v>6564</v>
      </c>
      <c r="N62" s="70">
        <v>6623</v>
      </c>
      <c r="O62" s="70">
        <v>6674</v>
      </c>
      <c r="P62" s="70">
        <v>6676</v>
      </c>
      <c r="Q62" s="70">
        <v>6754</v>
      </c>
      <c r="R62" s="70">
        <v>6793</v>
      </c>
      <c r="S62" s="70">
        <v>6803</v>
      </c>
      <c r="T62" s="70">
        <v>6830</v>
      </c>
      <c r="U62" s="70">
        <v>6832</v>
      </c>
      <c r="V62" s="70">
        <v>6893</v>
      </c>
      <c r="W62" s="70">
        <v>6912</v>
      </c>
      <c r="X62" s="70">
        <v>80923</v>
      </c>
    </row>
    <row r="63" spans="1:24" x14ac:dyDescent="0.25">
      <c r="A63">
        <v>4</v>
      </c>
      <c r="B63" s="67" t="s">
        <v>109</v>
      </c>
      <c r="C63" s="71"/>
      <c r="D63" s="71"/>
      <c r="E63" s="71"/>
      <c r="F63" s="71"/>
      <c r="G63" s="71">
        <v>3536</v>
      </c>
      <c r="H63" s="71"/>
      <c r="I63" s="69">
        <f t="shared" si="20"/>
        <v>3536</v>
      </c>
      <c r="K63" t="s">
        <v>109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</row>
    <row r="64" spans="1:24" x14ac:dyDescent="0.25">
      <c r="A64">
        <v>4</v>
      </c>
      <c r="B64" s="67" t="s">
        <v>110</v>
      </c>
      <c r="C64" s="71">
        <v>815</v>
      </c>
      <c r="D64" s="71">
        <v>370</v>
      </c>
      <c r="E64" s="71">
        <v>5351</v>
      </c>
      <c r="F64" s="71">
        <v>1505</v>
      </c>
      <c r="G64" s="71">
        <v>2873</v>
      </c>
      <c r="H64" s="71">
        <v>204</v>
      </c>
      <c r="I64" s="69">
        <f t="shared" si="20"/>
        <v>11118</v>
      </c>
      <c r="K64" t="s">
        <v>110</v>
      </c>
      <c r="L64" s="70">
        <v>5316</v>
      </c>
      <c r="M64" s="70">
        <v>5301</v>
      </c>
      <c r="N64" s="70">
        <v>5337</v>
      </c>
      <c r="O64" s="70">
        <v>5351</v>
      </c>
      <c r="P64" s="70">
        <v>5308</v>
      </c>
      <c r="Q64" s="70">
        <v>5345</v>
      </c>
      <c r="R64" s="70">
        <v>5346</v>
      </c>
      <c r="S64" s="70">
        <v>5334</v>
      </c>
      <c r="T64" s="70">
        <v>5335</v>
      </c>
      <c r="U64" s="70">
        <v>5340</v>
      </c>
      <c r="V64" s="70">
        <v>5377</v>
      </c>
      <c r="W64" s="70">
        <v>5389</v>
      </c>
      <c r="X64" s="70">
        <v>64079</v>
      </c>
    </row>
    <row r="65" spans="1:24" x14ac:dyDescent="0.25">
      <c r="A65">
        <v>4</v>
      </c>
      <c r="B65" s="67" t="s">
        <v>111</v>
      </c>
      <c r="C65" s="71">
        <v>205</v>
      </c>
      <c r="D65" s="71">
        <v>96</v>
      </c>
      <c r="E65" s="71">
        <v>1536</v>
      </c>
      <c r="F65" s="71">
        <v>368</v>
      </c>
      <c r="G65" s="71">
        <v>732</v>
      </c>
      <c r="H65" s="71">
        <v>56</v>
      </c>
      <c r="I65" s="69">
        <f t="shared" si="20"/>
        <v>2993</v>
      </c>
      <c r="K65" t="s">
        <v>111</v>
      </c>
      <c r="L65" s="70">
        <v>1522</v>
      </c>
      <c r="M65" s="70">
        <v>1520</v>
      </c>
      <c r="N65" s="70">
        <v>1534</v>
      </c>
      <c r="O65" s="70">
        <v>1536</v>
      </c>
      <c r="P65" s="70">
        <v>1527</v>
      </c>
      <c r="Q65" s="70">
        <v>1549</v>
      </c>
      <c r="R65" s="70">
        <v>1566</v>
      </c>
      <c r="S65" s="70">
        <v>1569</v>
      </c>
      <c r="T65" s="70">
        <v>1572</v>
      </c>
      <c r="U65" s="70">
        <v>1587</v>
      </c>
      <c r="V65" s="70">
        <v>1595</v>
      </c>
      <c r="W65" s="70">
        <v>1599</v>
      </c>
      <c r="X65" s="70">
        <v>18676</v>
      </c>
    </row>
    <row r="66" spans="1:24" x14ac:dyDescent="0.25">
      <c r="A66">
        <v>4</v>
      </c>
      <c r="B66" s="67" t="s">
        <v>112</v>
      </c>
      <c r="C66" s="71">
        <v>36</v>
      </c>
      <c r="D66" s="71">
        <v>19</v>
      </c>
      <c r="E66" s="71">
        <v>310</v>
      </c>
      <c r="F66" s="71">
        <v>29</v>
      </c>
      <c r="G66" s="71"/>
      <c r="H66" s="71">
        <v>2</v>
      </c>
      <c r="I66" s="69">
        <f t="shared" si="20"/>
        <v>396</v>
      </c>
      <c r="K66" t="s">
        <v>112</v>
      </c>
      <c r="L66" s="70">
        <v>310</v>
      </c>
      <c r="M66" s="70">
        <v>309</v>
      </c>
      <c r="N66" s="70">
        <v>306</v>
      </c>
      <c r="O66" s="70">
        <v>310</v>
      </c>
      <c r="P66" s="70">
        <v>304</v>
      </c>
      <c r="Q66" s="70">
        <v>305</v>
      </c>
      <c r="R66" s="70">
        <v>299</v>
      </c>
      <c r="S66" s="70">
        <v>299</v>
      </c>
      <c r="T66" s="70">
        <v>298</v>
      </c>
      <c r="U66" s="70">
        <v>301</v>
      </c>
      <c r="V66" s="70">
        <v>301</v>
      </c>
      <c r="W66" s="70">
        <v>302</v>
      </c>
      <c r="X66" s="70">
        <v>3644</v>
      </c>
    </row>
    <row r="67" spans="1:24" ht="15.75" thickBot="1" x14ac:dyDescent="0.3">
      <c r="A67">
        <v>4</v>
      </c>
      <c r="B67" s="67" t="s">
        <v>113</v>
      </c>
      <c r="C67" s="72">
        <f t="shared" ref="C67:H67" si="21">SUM(C55:C66)</f>
        <v>3094</v>
      </c>
      <c r="D67" s="72">
        <f t="shared" si="21"/>
        <v>1233</v>
      </c>
      <c r="E67" s="72">
        <f t="shared" si="21"/>
        <v>19405</v>
      </c>
      <c r="F67" s="72">
        <f t="shared" si="21"/>
        <v>5711</v>
      </c>
      <c r="G67" s="72">
        <f t="shared" si="21"/>
        <v>25123</v>
      </c>
      <c r="H67" s="72">
        <f t="shared" si="21"/>
        <v>529</v>
      </c>
      <c r="I67" s="69">
        <f t="shared" si="20"/>
        <v>55095</v>
      </c>
      <c r="K67" t="s">
        <v>113</v>
      </c>
      <c r="L67" s="73">
        <v>19309</v>
      </c>
      <c r="M67" s="73">
        <v>19235</v>
      </c>
      <c r="N67" s="73">
        <v>19352</v>
      </c>
      <c r="O67" s="73">
        <v>19405</v>
      </c>
      <c r="P67" s="73">
        <v>19318</v>
      </c>
      <c r="Q67" s="73">
        <v>19461</v>
      </c>
      <c r="R67" s="73">
        <v>19496</v>
      </c>
      <c r="S67" s="73">
        <v>19472</v>
      </c>
      <c r="T67" s="73">
        <v>19479</v>
      </c>
      <c r="U67" s="73">
        <v>19487</v>
      </c>
      <c r="V67" s="73">
        <v>19596</v>
      </c>
      <c r="W67" s="73">
        <v>19627</v>
      </c>
      <c r="X67" s="73">
        <v>233237</v>
      </c>
    </row>
    <row r="68" spans="1:24" x14ac:dyDescent="0.25">
      <c r="A68">
        <v>4</v>
      </c>
      <c r="B68" s="74" t="s">
        <v>114</v>
      </c>
      <c r="C68" s="81">
        <v>1425</v>
      </c>
      <c r="D68" s="81">
        <v>652</v>
      </c>
      <c r="E68" s="81">
        <v>7273</v>
      </c>
      <c r="F68" s="81">
        <v>3461</v>
      </c>
      <c r="G68" s="81">
        <v>23848</v>
      </c>
      <c r="H68" s="81">
        <v>392</v>
      </c>
      <c r="I68" s="75">
        <f t="shared" si="20"/>
        <v>37051</v>
      </c>
      <c r="K68" t="s">
        <v>114</v>
      </c>
      <c r="L68" s="70">
        <v>7096</v>
      </c>
      <c r="M68" s="70">
        <v>7081</v>
      </c>
      <c r="N68" s="70">
        <v>7184</v>
      </c>
      <c r="O68" s="70">
        <v>7273</v>
      </c>
      <c r="P68" s="70">
        <v>7351</v>
      </c>
      <c r="Q68" s="70">
        <v>7465</v>
      </c>
      <c r="R68" s="70">
        <v>7556</v>
      </c>
      <c r="S68" s="70">
        <v>7571</v>
      </c>
      <c r="T68" s="70">
        <v>7561</v>
      </c>
      <c r="U68" s="70">
        <v>7541</v>
      </c>
      <c r="V68" s="70">
        <v>7548</v>
      </c>
      <c r="W68" s="70">
        <v>7486</v>
      </c>
      <c r="X68" s="70">
        <v>88713</v>
      </c>
    </row>
    <row r="69" spans="1:24" ht="15.75" thickBot="1" x14ac:dyDescent="0.3">
      <c r="A69">
        <v>4</v>
      </c>
      <c r="B69" s="76" t="s">
        <v>115</v>
      </c>
      <c r="C69" s="82">
        <v>3100</v>
      </c>
      <c r="D69" s="82">
        <v>1239</v>
      </c>
      <c r="E69" s="82">
        <v>19490</v>
      </c>
      <c r="F69" s="82">
        <v>5746</v>
      </c>
      <c r="G69" s="82">
        <v>25262</v>
      </c>
      <c r="H69" s="82">
        <v>529</v>
      </c>
      <c r="I69" s="77">
        <f t="shared" si="20"/>
        <v>55366</v>
      </c>
      <c r="K69" t="s">
        <v>115</v>
      </c>
      <c r="L69" s="70">
        <v>19388</v>
      </c>
      <c r="M69" s="70">
        <v>19318</v>
      </c>
      <c r="N69" s="70">
        <v>19436</v>
      </c>
      <c r="O69" s="70">
        <v>19490</v>
      </c>
      <c r="P69" s="70">
        <v>19406</v>
      </c>
      <c r="Q69" s="70">
        <v>19550</v>
      </c>
      <c r="R69" s="70">
        <v>19584</v>
      </c>
      <c r="S69" s="70">
        <v>19558</v>
      </c>
      <c r="T69" s="70">
        <v>19562</v>
      </c>
      <c r="U69" s="70">
        <v>19573</v>
      </c>
      <c r="V69" s="70">
        <v>19682</v>
      </c>
      <c r="W69" s="70">
        <v>19708</v>
      </c>
      <c r="X69" s="70">
        <v>234255</v>
      </c>
    </row>
    <row r="70" spans="1:24" ht="15.75" thickBot="1" x14ac:dyDescent="0.3">
      <c r="C70"/>
      <c r="D70"/>
      <c r="E70"/>
      <c r="F70"/>
      <c r="G70"/>
      <c r="H70"/>
      <c r="I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spans="1:24" x14ac:dyDescent="0.25">
      <c r="A71">
        <v>5</v>
      </c>
      <c r="B71" s="61" t="s">
        <v>93</v>
      </c>
      <c r="C71" s="62"/>
      <c r="D71" s="62"/>
      <c r="E71" s="62"/>
      <c r="F71" s="62"/>
      <c r="G71" s="62"/>
      <c r="H71" s="62"/>
      <c r="I71" s="63"/>
      <c r="K71" s="64" t="s">
        <v>63</v>
      </c>
      <c r="L71" s="70" t="s">
        <v>94</v>
      </c>
      <c r="M71" s="70" t="s">
        <v>95</v>
      </c>
      <c r="N71" s="70" t="s">
        <v>96</v>
      </c>
      <c r="O71" s="80" t="s">
        <v>97</v>
      </c>
      <c r="P71" s="80" t="s">
        <v>98</v>
      </c>
      <c r="Q71" s="80" t="s">
        <v>99</v>
      </c>
      <c r="R71" s="80" t="s">
        <v>100</v>
      </c>
      <c r="S71" s="80" t="s">
        <v>117</v>
      </c>
      <c r="T71" s="80" t="s">
        <v>102</v>
      </c>
      <c r="U71" s="80" t="s">
        <v>103</v>
      </c>
      <c r="V71" s="80" t="s">
        <v>104</v>
      </c>
      <c r="W71" s="80" t="s">
        <v>105</v>
      </c>
      <c r="X71" s="80" t="s">
        <v>2</v>
      </c>
    </row>
    <row r="72" spans="1:24" x14ac:dyDescent="0.25">
      <c r="A72">
        <v>5</v>
      </c>
      <c r="B72" s="67" t="s">
        <v>28</v>
      </c>
      <c r="C72" s="71">
        <v>607</v>
      </c>
      <c r="D72" s="71">
        <v>213</v>
      </c>
      <c r="E72" s="71">
        <v>3777</v>
      </c>
      <c r="F72" s="71">
        <v>21</v>
      </c>
      <c r="G72" s="71"/>
      <c r="H72" s="71">
        <v>52</v>
      </c>
      <c r="I72" s="69">
        <f t="shared" ref="I72:I86" si="22">SUM(C72:H72)</f>
        <v>4670</v>
      </c>
      <c r="K72" t="s">
        <v>28</v>
      </c>
      <c r="L72" s="70">
        <v>20</v>
      </c>
      <c r="M72" s="70">
        <v>20</v>
      </c>
      <c r="N72" s="70">
        <v>20</v>
      </c>
      <c r="O72" s="70">
        <v>20</v>
      </c>
      <c r="P72" s="70">
        <v>21</v>
      </c>
      <c r="Q72" s="70">
        <v>21</v>
      </c>
      <c r="R72" s="70">
        <v>21</v>
      </c>
      <c r="S72" s="70">
        <v>21</v>
      </c>
      <c r="T72" s="70">
        <v>20</v>
      </c>
      <c r="U72" s="70">
        <v>20</v>
      </c>
      <c r="V72" s="70">
        <v>22</v>
      </c>
      <c r="W72" s="70">
        <v>22</v>
      </c>
      <c r="X72" s="70">
        <v>248</v>
      </c>
    </row>
    <row r="73" spans="1:24" x14ac:dyDescent="0.25">
      <c r="A73">
        <v>5</v>
      </c>
      <c r="B73" s="67" t="s">
        <v>29</v>
      </c>
      <c r="C73" s="71">
        <v>48</v>
      </c>
      <c r="D73" s="71">
        <v>25</v>
      </c>
      <c r="E73" s="71">
        <v>285</v>
      </c>
      <c r="F73" s="71"/>
      <c r="G73" s="71"/>
      <c r="H73" s="71">
        <v>3</v>
      </c>
      <c r="I73" s="69">
        <f t="shared" si="22"/>
        <v>361</v>
      </c>
      <c r="K73" t="s">
        <v>29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</row>
    <row r="74" spans="1:24" x14ac:dyDescent="0.25">
      <c r="A74">
        <v>5</v>
      </c>
      <c r="B74" s="67" t="s">
        <v>30</v>
      </c>
      <c r="C74" s="71"/>
      <c r="D74" s="71">
        <v>2</v>
      </c>
      <c r="E74" s="71">
        <v>10</v>
      </c>
      <c r="F74" s="71"/>
      <c r="G74" s="71"/>
      <c r="H74" s="71"/>
      <c r="I74" s="69">
        <f t="shared" si="22"/>
        <v>12</v>
      </c>
      <c r="K74" t="s">
        <v>30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</row>
    <row r="75" spans="1:24" x14ac:dyDescent="0.25">
      <c r="A75">
        <v>5</v>
      </c>
      <c r="B75" s="67" t="s">
        <v>31</v>
      </c>
      <c r="C75" s="71"/>
      <c r="D75" s="71"/>
      <c r="E75" s="71">
        <v>2</v>
      </c>
      <c r="F75" s="71"/>
      <c r="G75" s="71"/>
      <c r="H75" s="71"/>
      <c r="I75" s="69">
        <f t="shared" si="22"/>
        <v>2</v>
      </c>
      <c r="K75" t="s">
        <v>31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</row>
    <row r="76" spans="1:24" x14ac:dyDescent="0.25">
      <c r="A76">
        <v>5</v>
      </c>
      <c r="B76" s="67" t="s">
        <v>32</v>
      </c>
      <c r="C76" s="71"/>
      <c r="D76" s="71"/>
      <c r="E76" s="71"/>
      <c r="F76" s="71"/>
      <c r="G76" s="71"/>
      <c r="H76" s="71"/>
      <c r="I76" s="69">
        <f t="shared" si="22"/>
        <v>0</v>
      </c>
      <c r="K76" t="s">
        <v>32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</row>
    <row r="77" spans="1:24" x14ac:dyDescent="0.25">
      <c r="A77">
        <v>5</v>
      </c>
      <c r="B77" s="67" t="s">
        <v>106</v>
      </c>
      <c r="C77" s="71"/>
      <c r="D77" s="71"/>
      <c r="E77" s="71"/>
      <c r="F77" s="71"/>
      <c r="G77" s="71">
        <v>1778</v>
      </c>
      <c r="H77" s="71"/>
      <c r="I77" s="69">
        <f t="shared" si="22"/>
        <v>1778</v>
      </c>
      <c r="K77" t="s">
        <v>106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</row>
    <row r="78" spans="1:24" x14ac:dyDescent="0.25">
      <c r="A78">
        <v>5</v>
      </c>
      <c r="B78" s="67" t="s">
        <v>107</v>
      </c>
      <c r="C78" s="71">
        <v>241</v>
      </c>
      <c r="D78" s="71">
        <v>86</v>
      </c>
      <c r="E78" s="71">
        <v>1429</v>
      </c>
      <c r="F78" s="71">
        <v>803</v>
      </c>
      <c r="G78" s="71">
        <v>4794</v>
      </c>
      <c r="H78" s="71">
        <v>24</v>
      </c>
      <c r="I78" s="69">
        <f t="shared" si="22"/>
        <v>7377</v>
      </c>
      <c r="K78" t="s">
        <v>107</v>
      </c>
      <c r="L78" s="70">
        <v>797</v>
      </c>
      <c r="M78" s="70">
        <v>791</v>
      </c>
      <c r="N78" s="70">
        <v>794</v>
      </c>
      <c r="O78" s="70">
        <v>794</v>
      </c>
      <c r="P78" s="70">
        <v>803</v>
      </c>
      <c r="Q78" s="70">
        <v>812</v>
      </c>
      <c r="R78" s="70">
        <v>804</v>
      </c>
      <c r="S78" s="70">
        <v>798</v>
      </c>
      <c r="T78" s="70">
        <v>803</v>
      </c>
      <c r="U78" s="70">
        <v>805</v>
      </c>
      <c r="V78" s="70">
        <v>806</v>
      </c>
      <c r="W78" s="70">
        <v>806</v>
      </c>
      <c r="X78" s="70">
        <v>9613</v>
      </c>
    </row>
    <row r="79" spans="1:24" x14ac:dyDescent="0.25">
      <c r="A79">
        <v>5</v>
      </c>
      <c r="B79" s="67" t="s">
        <v>108</v>
      </c>
      <c r="C79" s="71">
        <v>1135</v>
      </c>
      <c r="D79" s="71">
        <v>417</v>
      </c>
      <c r="E79" s="71">
        <v>6676</v>
      </c>
      <c r="F79" s="71">
        <v>2988</v>
      </c>
      <c r="G79" s="71">
        <v>11415</v>
      </c>
      <c r="H79" s="71">
        <v>184</v>
      </c>
      <c r="I79" s="69">
        <f t="shared" si="22"/>
        <v>22815</v>
      </c>
      <c r="K79" t="s">
        <v>108</v>
      </c>
      <c r="L79" s="70">
        <v>2976</v>
      </c>
      <c r="M79" s="70">
        <v>2977</v>
      </c>
      <c r="N79" s="70">
        <v>2996</v>
      </c>
      <c r="O79" s="70">
        <v>2995</v>
      </c>
      <c r="P79" s="70">
        <v>2988</v>
      </c>
      <c r="Q79" s="70">
        <v>3002</v>
      </c>
      <c r="R79" s="70">
        <v>2994</v>
      </c>
      <c r="S79" s="70">
        <v>3005</v>
      </c>
      <c r="T79" s="70">
        <v>2990</v>
      </c>
      <c r="U79" s="70">
        <v>2995</v>
      </c>
      <c r="V79" s="70">
        <v>3009</v>
      </c>
      <c r="W79" s="70">
        <v>3000</v>
      </c>
      <c r="X79" s="70">
        <v>35927</v>
      </c>
    </row>
    <row r="80" spans="1:24" x14ac:dyDescent="0.25">
      <c r="A80">
        <v>5</v>
      </c>
      <c r="B80" s="67" t="s">
        <v>109</v>
      </c>
      <c r="C80" s="71"/>
      <c r="D80" s="71"/>
      <c r="E80" s="71"/>
      <c r="F80" s="71"/>
      <c r="G80" s="71">
        <v>3529</v>
      </c>
      <c r="H80" s="71"/>
      <c r="I80" s="69">
        <f t="shared" si="22"/>
        <v>3529</v>
      </c>
      <c r="K80" t="s">
        <v>109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</row>
    <row r="81" spans="1:24" x14ac:dyDescent="0.25">
      <c r="A81">
        <v>5</v>
      </c>
      <c r="B81" s="67" t="s">
        <v>110</v>
      </c>
      <c r="C81" s="71">
        <v>818</v>
      </c>
      <c r="D81" s="71">
        <v>368</v>
      </c>
      <c r="E81" s="71">
        <v>5308</v>
      </c>
      <c r="F81" s="71">
        <v>1480</v>
      </c>
      <c r="G81" s="71">
        <v>2873</v>
      </c>
      <c r="H81" s="71">
        <v>200</v>
      </c>
      <c r="I81" s="69">
        <f t="shared" si="22"/>
        <v>11047</v>
      </c>
      <c r="K81" t="s">
        <v>110</v>
      </c>
      <c r="L81" s="70">
        <v>1487</v>
      </c>
      <c r="M81" s="70">
        <v>1487</v>
      </c>
      <c r="N81" s="70">
        <v>1509</v>
      </c>
      <c r="O81" s="70">
        <v>1505</v>
      </c>
      <c r="P81" s="70">
        <v>1480</v>
      </c>
      <c r="Q81" s="70">
        <v>1473</v>
      </c>
      <c r="R81" s="70">
        <v>1466</v>
      </c>
      <c r="S81" s="70">
        <v>1459</v>
      </c>
      <c r="T81" s="70">
        <v>1452</v>
      </c>
      <c r="U81" s="70">
        <v>1450</v>
      </c>
      <c r="V81" s="70">
        <v>1459</v>
      </c>
      <c r="W81" s="70">
        <v>1469</v>
      </c>
      <c r="X81" s="70">
        <v>17696</v>
      </c>
    </row>
    <row r="82" spans="1:24" x14ac:dyDescent="0.25">
      <c r="A82">
        <v>5</v>
      </c>
      <c r="B82" s="67" t="s">
        <v>111</v>
      </c>
      <c r="C82" s="71">
        <v>206</v>
      </c>
      <c r="D82" s="71">
        <v>91</v>
      </c>
      <c r="E82" s="71">
        <v>1527</v>
      </c>
      <c r="F82" s="71">
        <v>366</v>
      </c>
      <c r="G82" s="71">
        <v>732</v>
      </c>
      <c r="H82" s="71">
        <v>56</v>
      </c>
      <c r="I82" s="69">
        <f t="shared" si="22"/>
        <v>2978</v>
      </c>
      <c r="K82" t="s">
        <v>111</v>
      </c>
      <c r="L82" s="70">
        <v>354</v>
      </c>
      <c r="M82" s="70">
        <v>357</v>
      </c>
      <c r="N82" s="70">
        <v>366</v>
      </c>
      <c r="O82" s="70">
        <v>368</v>
      </c>
      <c r="P82" s="70">
        <v>366</v>
      </c>
      <c r="Q82" s="70">
        <v>374</v>
      </c>
      <c r="R82" s="70">
        <v>371</v>
      </c>
      <c r="S82" s="70">
        <v>380</v>
      </c>
      <c r="T82" s="70">
        <v>376</v>
      </c>
      <c r="U82" s="70">
        <v>382</v>
      </c>
      <c r="V82" s="70">
        <v>388</v>
      </c>
      <c r="W82" s="70">
        <v>388</v>
      </c>
      <c r="X82" s="70">
        <v>4470</v>
      </c>
    </row>
    <row r="83" spans="1:24" x14ac:dyDescent="0.25">
      <c r="A83">
        <v>5</v>
      </c>
      <c r="B83" s="67" t="s">
        <v>112</v>
      </c>
      <c r="C83" s="71">
        <v>34</v>
      </c>
      <c r="D83" s="71">
        <v>19</v>
      </c>
      <c r="E83" s="71">
        <v>304</v>
      </c>
      <c r="F83" s="71">
        <v>29</v>
      </c>
      <c r="G83" s="71"/>
      <c r="H83" s="71">
        <v>2</v>
      </c>
      <c r="I83" s="69">
        <f t="shared" si="22"/>
        <v>388</v>
      </c>
      <c r="K83" t="s">
        <v>112</v>
      </c>
      <c r="L83" s="70">
        <v>28</v>
      </c>
      <c r="M83" s="70">
        <v>29</v>
      </c>
      <c r="N83" s="70">
        <v>30</v>
      </c>
      <c r="O83" s="70">
        <v>29</v>
      </c>
      <c r="P83" s="70">
        <v>29</v>
      </c>
      <c r="Q83" s="70">
        <v>28</v>
      </c>
      <c r="R83" s="70">
        <v>28</v>
      </c>
      <c r="S83" s="70">
        <v>28</v>
      </c>
      <c r="T83" s="70">
        <v>28</v>
      </c>
      <c r="U83" s="70">
        <v>28</v>
      </c>
      <c r="V83" s="70">
        <v>28</v>
      </c>
      <c r="W83" s="70">
        <v>27</v>
      </c>
      <c r="X83" s="70">
        <v>340</v>
      </c>
    </row>
    <row r="84" spans="1:24" ht="15.75" thickBot="1" x14ac:dyDescent="0.3">
      <c r="A84">
        <v>5</v>
      </c>
      <c r="B84" s="67" t="s">
        <v>113</v>
      </c>
      <c r="C84" s="72">
        <f t="shared" ref="C84:H84" si="23">SUM(C72:C83)</f>
        <v>3089</v>
      </c>
      <c r="D84" s="72">
        <f t="shared" si="23"/>
        <v>1221</v>
      </c>
      <c r="E84" s="72">
        <f t="shared" si="23"/>
        <v>19318</v>
      </c>
      <c r="F84" s="72">
        <f t="shared" si="23"/>
        <v>5687</v>
      </c>
      <c r="G84" s="72">
        <f t="shared" si="23"/>
        <v>25121</v>
      </c>
      <c r="H84" s="72">
        <f t="shared" si="23"/>
        <v>521</v>
      </c>
      <c r="I84" s="69">
        <f t="shared" si="22"/>
        <v>54957</v>
      </c>
      <c r="K84" t="s">
        <v>113</v>
      </c>
      <c r="L84" s="73">
        <v>5662</v>
      </c>
      <c r="M84" s="73">
        <v>5661</v>
      </c>
      <c r="N84" s="73">
        <v>5715</v>
      </c>
      <c r="O84" s="73">
        <v>5711</v>
      </c>
      <c r="P84" s="73">
        <v>5687</v>
      </c>
      <c r="Q84" s="73">
        <v>5710</v>
      </c>
      <c r="R84" s="73">
        <v>5684</v>
      </c>
      <c r="S84" s="73">
        <v>5691</v>
      </c>
      <c r="T84" s="73">
        <v>5669</v>
      </c>
      <c r="U84" s="73">
        <v>5680</v>
      </c>
      <c r="V84" s="73">
        <v>5712</v>
      </c>
      <c r="W84" s="73">
        <v>5712</v>
      </c>
      <c r="X84" s="73">
        <v>68294</v>
      </c>
    </row>
    <row r="85" spans="1:24" x14ac:dyDescent="0.25">
      <c r="A85">
        <v>5</v>
      </c>
      <c r="B85" s="74" t="s">
        <v>114</v>
      </c>
      <c r="C85" s="81">
        <v>1453</v>
      </c>
      <c r="D85" s="81">
        <v>655</v>
      </c>
      <c r="E85" s="81">
        <v>7351</v>
      </c>
      <c r="F85" s="81">
        <v>3499</v>
      </c>
      <c r="G85" s="81">
        <v>23856</v>
      </c>
      <c r="H85" s="81">
        <v>386</v>
      </c>
      <c r="I85" s="75">
        <f t="shared" si="22"/>
        <v>37200</v>
      </c>
      <c r="K85" t="s">
        <v>114</v>
      </c>
      <c r="L85" s="70">
        <v>3385</v>
      </c>
      <c r="M85" s="70">
        <v>3369</v>
      </c>
      <c r="N85" s="70">
        <v>3425</v>
      </c>
      <c r="O85" s="70">
        <v>3461</v>
      </c>
      <c r="P85" s="70">
        <v>3499</v>
      </c>
      <c r="Q85" s="70">
        <v>3540</v>
      </c>
      <c r="R85" s="70">
        <v>3541</v>
      </c>
      <c r="S85" s="70">
        <v>3567</v>
      </c>
      <c r="T85" s="70">
        <v>3540</v>
      </c>
      <c r="U85" s="70">
        <v>3533</v>
      </c>
      <c r="V85" s="70">
        <v>3540</v>
      </c>
      <c r="W85" s="70">
        <v>3507</v>
      </c>
      <c r="X85" s="70">
        <v>41907</v>
      </c>
    </row>
    <row r="86" spans="1:24" ht="15.75" thickBot="1" x14ac:dyDescent="0.3">
      <c r="A86">
        <v>5</v>
      </c>
      <c r="B86" s="76" t="s">
        <v>115</v>
      </c>
      <c r="C86" s="82">
        <v>3094</v>
      </c>
      <c r="D86" s="82">
        <v>1227</v>
      </c>
      <c r="E86" s="82">
        <v>19406</v>
      </c>
      <c r="F86" s="82">
        <v>5724</v>
      </c>
      <c r="G86" s="82">
        <v>25254</v>
      </c>
      <c r="H86" s="82">
        <v>520</v>
      </c>
      <c r="I86" s="77">
        <f t="shared" si="22"/>
        <v>55225</v>
      </c>
      <c r="K86" t="s">
        <v>115</v>
      </c>
      <c r="L86" s="70">
        <v>5693</v>
      </c>
      <c r="M86" s="70">
        <v>5693</v>
      </c>
      <c r="N86" s="70">
        <v>5747</v>
      </c>
      <c r="O86" s="70">
        <v>5746</v>
      </c>
      <c r="P86" s="70">
        <v>5724</v>
      </c>
      <c r="Q86" s="70">
        <v>5750</v>
      </c>
      <c r="R86" s="70">
        <v>5722</v>
      </c>
      <c r="S86" s="70">
        <v>5726</v>
      </c>
      <c r="T86" s="70">
        <v>5705</v>
      </c>
      <c r="U86" s="70">
        <v>5713</v>
      </c>
      <c r="V86" s="70">
        <v>5747</v>
      </c>
      <c r="W86" s="70">
        <v>5749</v>
      </c>
      <c r="X86" s="70">
        <v>68715</v>
      </c>
    </row>
    <row r="87" spans="1:24" ht="15.75" thickBot="1" x14ac:dyDescent="0.3">
      <c r="C87"/>
      <c r="D87"/>
      <c r="E87"/>
      <c r="F87"/>
      <c r="G87"/>
      <c r="H87"/>
      <c r="I87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</row>
    <row r="88" spans="1:24" x14ac:dyDescent="0.25">
      <c r="A88">
        <v>6</v>
      </c>
      <c r="B88" s="61" t="s">
        <v>93</v>
      </c>
      <c r="C88" s="62"/>
      <c r="D88" s="62"/>
      <c r="E88" s="62"/>
      <c r="F88" s="62"/>
      <c r="G88" s="62"/>
      <c r="H88" s="62"/>
      <c r="I88" s="63"/>
      <c r="K88" s="64" t="s">
        <v>120</v>
      </c>
      <c r="L88" s="70" t="s">
        <v>94</v>
      </c>
      <c r="M88" s="70" t="s">
        <v>95</v>
      </c>
      <c r="N88" s="70" t="s">
        <v>96</v>
      </c>
      <c r="O88" s="80" t="s">
        <v>97</v>
      </c>
      <c r="P88" s="80" t="s">
        <v>98</v>
      </c>
      <c r="Q88" s="80" t="s">
        <v>99</v>
      </c>
      <c r="R88" s="80" t="s">
        <v>100</v>
      </c>
      <c r="S88" s="80" t="s">
        <v>117</v>
      </c>
      <c r="T88" s="80" t="s">
        <v>102</v>
      </c>
      <c r="U88" s="80" t="s">
        <v>103</v>
      </c>
      <c r="V88" s="80" t="s">
        <v>104</v>
      </c>
      <c r="W88" s="80" t="s">
        <v>105</v>
      </c>
      <c r="X88" s="80" t="s">
        <v>2</v>
      </c>
    </row>
    <row r="89" spans="1:24" ht="14.25" customHeight="1" x14ac:dyDescent="0.25">
      <c r="A89">
        <v>6</v>
      </c>
      <c r="B89" s="67" t="s">
        <v>28</v>
      </c>
      <c r="C89" s="71">
        <v>601</v>
      </c>
      <c r="D89" s="71">
        <v>216</v>
      </c>
      <c r="E89" s="71">
        <v>3758</v>
      </c>
      <c r="F89" s="71">
        <v>21</v>
      </c>
      <c r="G89" s="71"/>
      <c r="H89" s="71">
        <v>52</v>
      </c>
      <c r="I89" s="69">
        <f t="shared" ref="I89:I103" si="24">SUM(C89:H89)</f>
        <v>4648</v>
      </c>
      <c r="K89" t="s">
        <v>28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</row>
    <row r="90" spans="1:24" x14ac:dyDescent="0.25">
      <c r="A90">
        <v>6</v>
      </c>
      <c r="B90" s="67" t="s">
        <v>29</v>
      </c>
      <c r="C90" s="71">
        <v>47</v>
      </c>
      <c r="D90" s="71">
        <v>24</v>
      </c>
      <c r="E90" s="71">
        <v>282</v>
      </c>
      <c r="F90" s="71"/>
      <c r="G90" s="71"/>
      <c r="H90" s="71">
        <v>3</v>
      </c>
      <c r="I90" s="69">
        <f t="shared" si="24"/>
        <v>356</v>
      </c>
      <c r="K90" t="s">
        <v>29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</row>
    <row r="91" spans="1:24" x14ac:dyDescent="0.25">
      <c r="A91">
        <v>6</v>
      </c>
      <c r="B91" s="67" t="s">
        <v>30</v>
      </c>
      <c r="C91" s="71"/>
      <c r="D91" s="71">
        <v>2</v>
      </c>
      <c r="E91" s="71">
        <v>10</v>
      </c>
      <c r="F91" s="71"/>
      <c r="G91" s="71"/>
      <c r="H91" s="71"/>
      <c r="I91" s="69">
        <f t="shared" si="24"/>
        <v>12</v>
      </c>
      <c r="K91" t="s">
        <v>30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</row>
    <row r="92" spans="1:24" x14ac:dyDescent="0.25">
      <c r="A92">
        <v>6</v>
      </c>
      <c r="B92" s="67" t="s">
        <v>31</v>
      </c>
      <c r="C92" s="71"/>
      <c r="D92" s="71"/>
      <c r="E92" s="71">
        <v>2</v>
      </c>
      <c r="F92" s="71"/>
      <c r="G92" s="71"/>
      <c r="H92" s="71"/>
      <c r="I92" s="69">
        <f t="shared" si="24"/>
        <v>2</v>
      </c>
      <c r="K92" t="s">
        <v>31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</row>
    <row r="93" spans="1:24" x14ac:dyDescent="0.25">
      <c r="A93">
        <v>6</v>
      </c>
      <c r="B93" s="67" t="s">
        <v>32</v>
      </c>
      <c r="C93" s="71"/>
      <c r="D93" s="71"/>
      <c r="E93" s="71"/>
      <c r="F93" s="71"/>
      <c r="G93" s="71"/>
      <c r="H93" s="71"/>
      <c r="I93" s="69">
        <f t="shared" si="24"/>
        <v>0</v>
      </c>
      <c r="K93" t="s">
        <v>32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</row>
    <row r="94" spans="1:24" x14ac:dyDescent="0.25">
      <c r="A94">
        <v>6</v>
      </c>
      <c r="B94" s="67" t="s">
        <v>106</v>
      </c>
      <c r="C94" s="71"/>
      <c r="D94" s="71"/>
      <c r="E94" s="71"/>
      <c r="F94" s="71"/>
      <c r="G94" s="71">
        <v>1770</v>
      </c>
      <c r="H94" s="71"/>
      <c r="I94" s="69">
        <f t="shared" si="24"/>
        <v>1770</v>
      </c>
      <c r="K94" t="s">
        <v>106</v>
      </c>
      <c r="L94" s="70">
        <v>1768</v>
      </c>
      <c r="M94" s="70">
        <v>1774</v>
      </c>
      <c r="N94" s="70">
        <v>1774</v>
      </c>
      <c r="O94" s="70">
        <v>1780</v>
      </c>
      <c r="P94" s="70">
        <v>1778</v>
      </c>
      <c r="Q94" s="70">
        <v>1770</v>
      </c>
      <c r="R94" s="70">
        <v>1771</v>
      </c>
      <c r="S94" s="70">
        <v>1766</v>
      </c>
      <c r="T94" s="70">
        <v>1754</v>
      </c>
      <c r="U94" s="70">
        <v>1761</v>
      </c>
      <c r="V94" s="70">
        <v>1768</v>
      </c>
      <c r="W94" s="70">
        <v>1761</v>
      </c>
      <c r="X94" s="70">
        <v>21225</v>
      </c>
    </row>
    <row r="95" spans="1:24" x14ac:dyDescent="0.25">
      <c r="A95">
        <v>6</v>
      </c>
      <c r="B95" s="67" t="s">
        <v>107</v>
      </c>
      <c r="C95" s="71">
        <v>237</v>
      </c>
      <c r="D95" s="71">
        <v>88</v>
      </c>
      <c r="E95" s="71">
        <v>1456</v>
      </c>
      <c r="F95" s="71">
        <v>812</v>
      </c>
      <c r="G95" s="71">
        <v>4810</v>
      </c>
      <c r="H95" s="71">
        <v>24</v>
      </c>
      <c r="I95" s="69">
        <f t="shared" si="24"/>
        <v>7427</v>
      </c>
      <c r="K95" t="s">
        <v>107</v>
      </c>
      <c r="L95" s="70">
        <v>4764</v>
      </c>
      <c r="M95" s="70">
        <v>4787</v>
      </c>
      <c r="N95" s="70">
        <v>4785</v>
      </c>
      <c r="O95" s="70">
        <v>4783</v>
      </c>
      <c r="P95" s="70">
        <v>4794</v>
      </c>
      <c r="Q95" s="70">
        <v>4810</v>
      </c>
      <c r="R95" s="70">
        <v>4805</v>
      </c>
      <c r="S95" s="70">
        <v>4816</v>
      </c>
      <c r="T95" s="70">
        <v>4812</v>
      </c>
      <c r="U95" s="70">
        <v>4798</v>
      </c>
      <c r="V95" s="70">
        <v>4799</v>
      </c>
      <c r="W95" s="70">
        <v>4823</v>
      </c>
      <c r="X95" s="70">
        <v>57576</v>
      </c>
    </row>
    <row r="96" spans="1:24" x14ac:dyDescent="0.25">
      <c r="A96">
        <v>6</v>
      </c>
      <c r="B96" s="67" t="s">
        <v>108</v>
      </c>
      <c r="C96" s="71">
        <v>1153</v>
      </c>
      <c r="D96" s="71">
        <v>428</v>
      </c>
      <c r="E96" s="71">
        <v>6754</v>
      </c>
      <c r="F96" s="71">
        <v>3002</v>
      </c>
      <c r="G96" s="71">
        <v>11422</v>
      </c>
      <c r="H96" s="71">
        <v>188</v>
      </c>
      <c r="I96" s="69">
        <f t="shared" si="24"/>
        <v>22947</v>
      </c>
      <c r="K96" t="s">
        <v>108</v>
      </c>
      <c r="L96" s="70">
        <v>11386</v>
      </c>
      <c r="M96" s="70">
        <v>11398</v>
      </c>
      <c r="N96" s="70">
        <v>11415</v>
      </c>
      <c r="O96" s="70">
        <v>11419</v>
      </c>
      <c r="P96" s="70">
        <v>11415</v>
      </c>
      <c r="Q96" s="70">
        <v>11422</v>
      </c>
      <c r="R96" s="70">
        <v>11396</v>
      </c>
      <c r="S96" s="70">
        <v>11422</v>
      </c>
      <c r="T96" s="70">
        <v>11365</v>
      </c>
      <c r="U96" s="70">
        <v>11381</v>
      </c>
      <c r="V96" s="70">
        <v>11440</v>
      </c>
      <c r="W96" s="70">
        <v>11471</v>
      </c>
      <c r="X96" s="70">
        <v>136930</v>
      </c>
    </row>
    <row r="97" spans="1:24" x14ac:dyDescent="0.25">
      <c r="A97">
        <v>6</v>
      </c>
      <c r="B97" s="67" t="s">
        <v>109</v>
      </c>
      <c r="C97" s="71"/>
      <c r="D97" s="71"/>
      <c r="E97" s="71"/>
      <c r="F97" s="71"/>
      <c r="G97" s="71">
        <v>3528</v>
      </c>
      <c r="H97" s="71"/>
      <c r="I97" s="69">
        <f t="shared" si="24"/>
        <v>3528</v>
      </c>
      <c r="K97" t="s">
        <v>109</v>
      </c>
      <c r="L97" s="70">
        <v>3481</v>
      </c>
      <c r="M97" s="70">
        <v>3499</v>
      </c>
      <c r="N97" s="70">
        <v>3525</v>
      </c>
      <c r="O97" s="70">
        <v>3536</v>
      </c>
      <c r="P97" s="70">
        <v>3529</v>
      </c>
      <c r="Q97" s="70">
        <v>3528</v>
      </c>
      <c r="R97" s="70">
        <v>3531</v>
      </c>
      <c r="S97" s="70">
        <v>3584</v>
      </c>
      <c r="T97" s="70">
        <v>3540</v>
      </c>
      <c r="U97" s="70">
        <v>3579</v>
      </c>
      <c r="V97" s="70">
        <v>3632</v>
      </c>
      <c r="W97" s="70">
        <v>3665</v>
      </c>
      <c r="X97" s="70">
        <v>42629</v>
      </c>
    </row>
    <row r="98" spans="1:24" x14ac:dyDescent="0.25">
      <c r="A98">
        <v>6</v>
      </c>
      <c r="B98" s="67" t="s">
        <v>110</v>
      </c>
      <c r="C98" s="71">
        <v>818</v>
      </c>
      <c r="D98" s="71">
        <v>374</v>
      </c>
      <c r="E98" s="71">
        <v>5345</v>
      </c>
      <c r="F98" s="71">
        <v>1473</v>
      </c>
      <c r="G98" s="71">
        <v>2892</v>
      </c>
      <c r="H98" s="71">
        <v>197</v>
      </c>
      <c r="I98" s="69">
        <f t="shared" si="24"/>
        <v>11099</v>
      </c>
      <c r="K98" t="s">
        <v>110</v>
      </c>
      <c r="L98" s="70">
        <v>2874</v>
      </c>
      <c r="M98" s="70">
        <v>2873</v>
      </c>
      <c r="N98" s="70">
        <v>2882</v>
      </c>
      <c r="O98" s="70">
        <v>2873</v>
      </c>
      <c r="P98" s="70">
        <v>2873</v>
      </c>
      <c r="Q98" s="70">
        <v>2892</v>
      </c>
      <c r="R98" s="70">
        <v>2865</v>
      </c>
      <c r="S98" s="70">
        <v>2891</v>
      </c>
      <c r="T98" s="70">
        <v>2859</v>
      </c>
      <c r="U98" s="70">
        <v>2870</v>
      </c>
      <c r="V98" s="70">
        <v>2930</v>
      </c>
      <c r="W98" s="70">
        <v>2941</v>
      </c>
      <c r="X98" s="70">
        <v>34623</v>
      </c>
    </row>
    <row r="99" spans="1:24" x14ac:dyDescent="0.25">
      <c r="A99">
        <v>6</v>
      </c>
      <c r="B99" s="67" t="s">
        <v>111</v>
      </c>
      <c r="C99" s="71">
        <v>218</v>
      </c>
      <c r="D99" s="71">
        <v>95</v>
      </c>
      <c r="E99" s="71">
        <v>1549</v>
      </c>
      <c r="F99" s="71">
        <v>374</v>
      </c>
      <c r="G99" s="71">
        <v>749</v>
      </c>
      <c r="H99" s="71">
        <v>60</v>
      </c>
      <c r="I99" s="69">
        <f t="shared" si="24"/>
        <v>3045</v>
      </c>
      <c r="K99" t="s">
        <v>111</v>
      </c>
      <c r="L99" s="70">
        <v>732</v>
      </c>
      <c r="M99" s="70">
        <v>726</v>
      </c>
      <c r="N99" s="70">
        <v>740</v>
      </c>
      <c r="O99" s="70">
        <v>732</v>
      </c>
      <c r="P99" s="70">
        <v>732</v>
      </c>
      <c r="Q99" s="70">
        <v>749</v>
      </c>
      <c r="R99" s="70">
        <v>749</v>
      </c>
      <c r="S99" s="70">
        <v>747</v>
      </c>
      <c r="T99" s="70">
        <v>729</v>
      </c>
      <c r="U99" s="70">
        <v>735</v>
      </c>
      <c r="V99" s="70">
        <v>748</v>
      </c>
      <c r="W99" s="70">
        <v>756</v>
      </c>
      <c r="X99" s="70">
        <v>8875</v>
      </c>
    </row>
    <row r="100" spans="1:24" x14ac:dyDescent="0.25">
      <c r="A100">
        <v>6</v>
      </c>
      <c r="B100" s="67" t="s">
        <v>112</v>
      </c>
      <c r="C100" s="71">
        <v>33</v>
      </c>
      <c r="D100" s="71">
        <v>18</v>
      </c>
      <c r="E100" s="71">
        <v>305</v>
      </c>
      <c r="F100" s="71">
        <v>28</v>
      </c>
      <c r="G100" s="71"/>
      <c r="H100" s="71">
        <v>2</v>
      </c>
      <c r="I100" s="69">
        <f t="shared" si="24"/>
        <v>386</v>
      </c>
      <c r="K100" t="s">
        <v>112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0">
        <v>0</v>
      </c>
    </row>
    <row r="101" spans="1:24" ht="15.75" thickBot="1" x14ac:dyDescent="0.3">
      <c r="A101">
        <v>6</v>
      </c>
      <c r="B101" s="67" t="s">
        <v>113</v>
      </c>
      <c r="C101" s="72">
        <f t="shared" ref="C101:H101" si="25">SUM(C89:C100)</f>
        <v>3107</v>
      </c>
      <c r="D101" s="72">
        <f t="shared" si="25"/>
        <v>1245</v>
      </c>
      <c r="E101" s="72">
        <f t="shared" si="25"/>
        <v>19461</v>
      </c>
      <c r="F101" s="72">
        <f t="shared" si="25"/>
        <v>5710</v>
      </c>
      <c r="G101" s="72">
        <f t="shared" si="25"/>
        <v>25171</v>
      </c>
      <c r="H101" s="72">
        <f t="shared" si="25"/>
        <v>526</v>
      </c>
      <c r="I101" s="69">
        <f t="shared" si="24"/>
        <v>55220</v>
      </c>
      <c r="K101" t="s">
        <v>113</v>
      </c>
      <c r="L101" s="73">
        <v>25005</v>
      </c>
      <c r="M101" s="73">
        <v>25057</v>
      </c>
      <c r="N101" s="73">
        <v>25121</v>
      </c>
      <c r="O101" s="73">
        <v>25123</v>
      </c>
      <c r="P101" s="73">
        <v>25121</v>
      </c>
      <c r="Q101" s="73">
        <v>25171</v>
      </c>
      <c r="R101" s="73">
        <v>25117</v>
      </c>
      <c r="S101" s="73">
        <v>25226</v>
      </c>
      <c r="T101" s="73">
        <v>25059</v>
      </c>
      <c r="U101" s="73">
        <v>25124</v>
      </c>
      <c r="V101" s="73">
        <v>25317</v>
      </c>
      <c r="W101" s="73">
        <v>25417</v>
      </c>
      <c r="X101" s="73">
        <v>301858</v>
      </c>
    </row>
    <row r="102" spans="1:24" x14ac:dyDescent="0.25">
      <c r="A102">
        <v>6</v>
      </c>
      <c r="B102" s="74" t="s">
        <v>114</v>
      </c>
      <c r="C102" s="81">
        <v>1463</v>
      </c>
      <c r="D102" s="81">
        <v>674</v>
      </c>
      <c r="E102" s="81">
        <v>7465</v>
      </c>
      <c r="F102" s="81">
        <v>3540</v>
      </c>
      <c r="G102" s="81">
        <v>23918</v>
      </c>
      <c r="H102" s="81">
        <v>390</v>
      </c>
      <c r="I102" s="75">
        <f t="shared" si="24"/>
        <v>37450</v>
      </c>
      <c r="K102" t="s">
        <v>114</v>
      </c>
      <c r="L102" s="70">
        <v>23725</v>
      </c>
      <c r="M102" s="70">
        <v>23772</v>
      </c>
      <c r="N102" s="70">
        <v>23833</v>
      </c>
      <c r="O102" s="70">
        <v>23848</v>
      </c>
      <c r="P102" s="70">
        <v>23856</v>
      </c>
      <c r="Q102" s="70">
        <v>23918</v>
      </c>
      <c r="R102" s="70">
        <v>23868</v>
      </c>
      <c r="S102" s="70">
        <v>23972</v>
      </c>
      <c r="T102" s="70">
        <v>23829</v>
      </c>
      <c r="U102" s="70">
        <v>23875</v>
      </c>
      <c r="V102" s="70">
        <v>24046</v>
      </c>
      <c r="W102" s="70">
        <v>24118</v>
      </c>
      <c r="X102" s="70">
        <v>286660</v>
      </c>
    </row>
    <row r="103" spans="1:24" ht="15.75" thickBot="1" x14ac:dyDescent="0.3">
      <c r="A103">
        <v>6</v>
      </c>
      <c r="B103" s="76" t="s">
        <v>115</v>
      </c>
      <c r="C103" s="82">
        <v>3111</v>
      </c>
      <c r="D103" s="82">
        <v>1251</v>
      </c>
      <c r="E103" s="82">
        <v>19550</v>
      </c>
      <c r="F103" s="82">
        <v>5750</v>
      </c>
      <c r="G103" s="82">
        <v>25309</v>
      </c>
      <c r="H103" s="82">
        <v>524</v>
      </c>
      <c r="I103" s="77">
        <f t="shared" si="24"/>
        <v>55495</v>
      </c>
      <c r="K103" t="s">
        <v>115</v>
      </c>
      <c r="L103" s="70">
        <v>25136</v>
      </c>
      <c r="M103" s="70">
        <v>25190</v>
      </c>
      <c r="N103" s="70">
        <v>25259</v>
      </c>
      <c r="O103" s="70">
        <v>25262</v>
      </c>
      <c r="P103" s="70">
        <v>25254</v>
      </c>
      <c r="Q103" s="70">
        <v>25309</v>
      </c>
      <c r="R103" s="70">
        <v>25257</v>
      </c>
      <c r="S103" s="70">
        <v>25370</v>
      </c>
      <c r="T103" s="70">
        <v>25208</v>
      </c>
      <c r="U103" s="70">
        <v>25280</v>
      </c>
      <c r="V103" s="70">
        <v>25474</v>
      </c>
      <c r="W103" s="70">
        <v>25577</v>
      </c>
      <c r="X103" s="70">
        <v>303576</v>
      </c>
    </row>
    <row r="104" spans="1:24" ht="15.75" thickBot="1" x14ac:dyDescent="0.3">
      <c r="C104"/>
      <c r="D104"/>
      <c r="E104"/>
      <c r="F104"/>
      <c r="G104"/>
      <c r="H104"/>
      <c r="I104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</row>
    <row r="105" spans="1:24" x14ac:dyDescent="0.25">
      <c r="A105">
        <v>7</v>
      </c>
      <c r="B105" s="61" t="s">
        <v>93</v>
      </c>
      <c r="C105" s="62"/>
      <c r="D105" s="62"/>
      <c r="E105" s="62"/>
      <c r="F105" s="62"/>
      <c r="G105" s="62"/>
      <c r="H105" s="62"/>
      <c r="I105" s="63"/>
      <c r="K105" s="64" t="s">
        <v>67</v>
      </c>
      <c r="L105" s="70" t="s">
        <v>94</v>
      </c>
      <c r="M105" s="70" t="s">
        <v>95</v>
      </c>
      <c r="N105" s="70" t="s">
        <v>96</v>
      </c>
      <c r="O105" s="80" t="s">
        <v>97</v>
      </c>
      <c r="P105" s="80" t="s">
        <v>98</v>
      </c>
      <c r="Q105" s="80" t="s">
        <v>99</v>
      </c>
      <c r="R105" s="80" t="s">
        <v>100</v>
      </c>
      <c r="S105" s="80" t="s">
        <v>121</v>
      </c>
      <c r="T105" s="80" t="s">
        <v>102</v>
      </c>
      <c r="U105" s="80" t="s">
        <v>103</v>
      </c>
      <c r="V105" s="80" t="s">
        <v>104</v>
      </c>
      <c r="W105" s="80" t="s">
        <v>105</v>
      </c>
      <c r="X105" s="80" t="s">
        <v>2</v>
      </c>
    </row>
    <row r="106" spans="1:24" x14ac:dyDescent="0.25">
      <c r="A106">
        <v>7</v>
      </c>
      <c r="B106" s="67" t="s">
        <v>28</v>
      </c>
      <c r="C106" s="71">
        <v>594</v>
      </c>
      <c r="D106" s="71">
        <v>215</v>
      </c>
      <c r="E106" s="71">
        <v>3741</v>
      </c>
      <c r="F106" s="71">
        <v>21</v>
      </c>
      <c r="G106" s="71"/>
      <c r="H106" s="71">
        <v>52</v>
      </c>
      <c r="I106" s="69">
        <f t="shared" ref="I106:I120" si="26">SUM(C106:H106)</f>
        <v>4623</v>
      </c>
      <c r="K106" t="s">
        <v>28</v>
      </c>
      <c r="L106" s="70">
        <v>53</v>
      </c>
      <c r="M106" s="70">
        <v>53</v>
      </c>
      <c r="N106" s="70">
        <v>53</v>
      </c>
      <c r="O106" s="70">
        <v>53</v>
      </c>
      <c r="P106" s="70">
        <v>52</v>
      </c>
      <c r="Q106" s="70">
        <v>52</v>
      </c>
      <c r="R106" s="70">
        <v>52</v>
      </c>
      <c r="S106" s="70">
        <v>52</v>
      </c>
      <c r="T106" s="70">
        <v>52</v>
      </c>
      <c r="U106" s="70">
        <v>50</v>
      </c>
      <c r="V106" s="70">
        <v>50</v>
      </c>
      <c r="W106" s="70">
        <v>51</v>
      </c>
      <c r="X106" s="70">
        <v>623</v>
      </c>
    </row>
    <row r="107" spans="1:24" x14ac:dyDescent="0.25">
      <c r="A107">
        <v>7</v>
      </c>
      <c r="B107" s="67" t="s">
        <v>29</v>
      </c>
      <c r="C107" s="71">
        <v>46</v>
      </c>
      <c r="D107" s="71">
        <v>24</v>
      </c>
      <c r="E107" s="71">
        <v>279</v>
      </c>
      <c r="F107" s="71"/>
      <c r="G107" s="71"/>
      <c r="H107" s="71">
        <v>3</v>
      </c>
      <c r="I107" s="69">
        <f t="shared" si="26"/>
        <v>352</v>
      </c>
      <c r="K107" t="s">
        <v>29</v>
      </c>
      <c r="L107" s="70">
        <v>3</v>
      </c>
      <c r="M107" s="70">
        <v>3</v>
      </c>
      <c r="N107" s="70">
        <v>3</v>
      </c>
      <c r="O107" s="70">
        <v>3</v>
      </c>
      <c r="P107" s="70">
        <v>3</v>
      </c>
      <c r="Q107" s="70">
        <v>3</v>
      </c>
      <c r="R107" s="70">
        <v>3</v>
      </c>
      <c r="S107" s="70">
        <v>3</v>
      </c>
      <c r="T107" s="70">
        <v>3</v>
      </c>
      <c r="U107" s="70">
        <v>3</v>
      </c>
      <c r="V107" s="70">
        <v>3</v>
      </c>
      <c r="W107" s="70">
        <v>3</v>
      </c>
      <c r="X107" s="70">
        <v>36</v>
      </c>
    </row>
    <row r="108" spans="1:24" x14ac:dyDescent="0.25">
      <c r="A108">
        <v>7</v>
      </c>
      <c r="B108" s="67" t="s">
        <v>30</v>
      </c>
      <c r="C108" s="71"/>
      <c r="D108" s="71">
        <v>2</v>
      </c>
      <c r="E108" s="71">
        <v>10</v>
      </c>
      <c r="F108" s="71"/>
      <c r="G108" s="71"/>
      <c r="H108" s="71"/>
      <c r="I108" s="69">
        <f t="shared" si="26"/>
        <v>12</v>
      </c>
      <c r="K108" t="s">
        <v>30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</row>
    <row r="109" spans="1:24" x14ac:dyDescent="0.25">
      <c r="A109">
        <v>7</v>
      </c>
      <c r="B109" s="67" t="s">
        <v>31</v>
      </c>
      <c r="C109" s="71"/>
      <c r="D109" s="71"/>
      <c r="E109" s="71">
        <v>2</v>
      </c>
      <c r="F109" s="71"/>
      <c r="G109" s="71"/>
      <c r="H109" s="71"/>
      <c r="I109" s="69">
        <f t="shared" si="26"/>
        <v>2</v>
      </c>
      <c r="K109" t="s">
        <v>31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v>0</v>
      </c>
      <c r="W109" s="70">
        <v>0</v>
      </c>
      <c r="X109" s="70">
        <v>0</v>
      </c>
    </row>
    <row r="110" spans="1:24" x14ac:dyDescent="0.25">
      <c r="A110">
        <v>7</v>
      </c>
      <c r="B110" s="67" t="s">
        <v>32</v>
      </c>
      <c r="C110" s="71"/>
      <c r="D110" s="71"/>
      <c r="E110" s="71"/>
      <c r="F110" s="71"/>
      <c r="G110" s="71"/>
      <c r="H110" s="71"/>
      <c r="I110" s="69">
        <f t="shared" si="26"/>
        <v>0</v>
      </c>
      <c r="K110" t="s">
        <v>32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0</v>
      </c>
      <c r="X110" s="70">
        <v>0</v>
      </c>
    </row>
    <row r="111" spans="1:24" x14ac:dyDescent="0.25">
      <c r="A111">
        <v>7</v>
      </c>
      <c r="B111" s="67" t="s">
        <v>106</v>
      </c>
      <c r="C111" s="71"/>
      <c r="D111" s="71"/>
      <c r="E111" s="71"/>
      <c r="F111" s="71"/>
      <c r="G111" s="71">
        <v>1771</v>
      </c>
      <c r="H111" s="71"/>
      <c r="I111" s="69">
        <f t="shared" si="26"/>
        <v>1771</v>
      </c>
      <c r="K111" t="s">
        <v>106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v>0</v>
      </c>
      <c r="W111" s="70">
        <v>0</v>
      </c>
      <c r="X111" s="70">
        <v>0</v>
      </c>
    </row>
    <row r="112" spans="1:24" x14ac:dyDescent="0.25">
      <c r="A112">
        <v>7</v>
      </c>
      <c r="B112" s="67" t="s">
        <v>107</v>
      </c>
      <c r="C112" s="71">
        <v>238</v>
      </c>
      <c r="D112" s="71">
        <v>88</v>
      </c>
      <c r="E112" s="71">
        <v>1460</v>
      </c>
      <c r="F112" s="71">
        <v>804</v>
      </c>
      <c r="G112" s="71">
        <v>4805</v>
      </c>
      <c r="H112" s="71">
        <v>23</v>
      </c>
      <c r="I112" s="69">
        <f t="shared" si="26"/>
        <v>7418</v>
      </c>
      <c r="K112" t="s">
        <v>107</v>
      </c>
      <c r="L112" s="70">
        <v>23</v>
      </c>
      <c r="M112" s="70">
        <v>23</v>
      </c>
      <c r="N112" s="70">
        <v>23</v>
      </c>
      <c r="O112" s="70">
        <v>22</v>
      </c>
      <c r="P112" s="70">
        <v>24</v>
      </c>
      <c r="Q112" s="70">
        <v>24</v>
      </c>
      <c r="R112" s="70">
        <v>23</v>
      </c>
      <c r="S112" s="70">
        <v>24</v>
      </c>
      <c r="T112" s="70">
        <v>23</v>
      </c>
      <c r="U112" s="70">
        <v>23</v>
      </c>
      <c r="V112" s="70">
        <v>24</v>
      </c>
      <c r="W112" s="70">
        <v>24</v>
      </c>
      <c r="X112" s="70">
        <v>280</v>
      </c>
    </row>
    <row r="113" spans="1:24" x14ac:dyDescent="0.25">
      <c r="A113">
        <v>7</v>
      </c>
      <c r="B113" s="67" t="s">
        <v>108</v>
      </c>
      <c r="C113" s="71">
        <v>1156</v>
      </c>
      <c r="D113" s="71">
        <v>433</v>
      </c>
      <c r="E113" s="71">
        <v>6793</v>
      </c>
      <c r="F113" s="71">
        <v>2994</v>
      </c>
      <c r="G113" s="71">
        <v>11396</v>
      </c>
      <c r="H113" s="71">
        <v>193</v>
      </c>
      <c r="I113" s="69">
        <f t="shared" si="26"/>
        <v>22965</v>
      </c>
      <c r="K113" t="s">
        <v>108</v>
      </c>
      <c r="L113" s="70">
        <v>189</v>
      </c>
      <c r="M113" s="70">
        <v>185</v>
      </c>
      <c r="N113" s="70">
        <v>187</v>
      </c>
      <c r="O113" s="70">
        <v>189</v>
      </c>
      <c r="P113" s="70">
        <v>184</v>
      </c>
      <c r="Q113" s="70">
        <v>188</v>
      </c>
      <c r="R113" s="70">
        <v>193</v>
      </c>
      <c r="S113" s="70">
        <v>194</v>
      </c>
      <c r="T113" s="70">
        <v>194</v>
      </c>
      <c r="U113" s="70">
        <v>198</v>
      </c>
      <c r="V113" s="70">
        <v>200</v>
      </c>
      <c r="W113" s="70">
        <v>201</v>
      </c>
      <c r="X113" s="70">
        <v>2302</v>
      </c>
    </row>
    <row r="114" spans="1:24" x14ac:dyDescent="0.25">
      <c r="A114">
        <v>7</v>
      </c>
      <c r="B114" s="67" t="s">
        <v>109</v>
      </c>
      <c r="C114" s="71"/>
      <c r="D114" s="71"/>
      <c r="E114" s="71"/>
      <c r="F114" s="71"/>
      <c r="G114" s="71">
        <v>3531</v>
      </c>
      <c r="H114" s="71"/>
      <c r="I114" s="69">
        <f t="shared" si="26"/>
        <v>3531</v>
      </c>
      <c r="K114" t="s">
        <v>109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0</v>
      </c>
      <c r="X114" s="70">
        <v>0</v>
      </c>
    </row>
    <row r="115" spans="1:24" x14ac:dyDescent="0.25">
      <c r="A115">
        <v>7</v>
      </c>
      <c r="B115" s="67" t="s">
        <v>110</v>
      </c>
      <c r="C115" s="71">
        <v>818</v>
      </c>
      <c r="D115" s="71">
        <v>374</v>
      </c>
      <c r="E115" s="71">
        <v>5346</v>
      </c>
      <c r="F115" s="71">
        <v>1466</v>
      </c>
      <c r="G115" s="71">
        <v>2865</v>
      </c>
      <c r="H115" s="71">
        <v>195</v>
      </c>
      <c r="I115" s="69">
        <f t="shared" si="26"/>
        <v>11064</v>
      </c>
      <c r="K115" t="s">
        <v>110</v>
      </c>
      <c r="L115" s="70">
        <v>206</v>
      </c>
      <c r="M115" s="70">
        <v>202</v>
      </c>
      <c r="N115" s="70">
        <v>207</v>
      </c>
      <c r="O115" s="70">
        <v>204</v>
      </c>
      <c r="P115" s="70">
        <v>200</v>
      </c>
      <c r="Q115" s="70">
        <v>197</v>
      </c>
      <c r="R115" s="70">
        <v>195</v>
      </c>
      <c r="S115" s="70">
        <v>196</v>
      </c>
      <c r="T115" s="70">
        <v>198</v>
      </c>
      <c r="U115" s="70">
        <v>195</v>
      </c>
      <c r="V115" s="70">
        <v>194</v>
      </c>
      <c r="W115" s="70">
        <v>190</v>
      </c>
      <c r="X115" s="70">
        <v>2384</v>
      </c>
    </row>
    <row r="116" spans="1:24" x14ac:dyDescent="0.25">
      <c r="A116">
        <v>7</v>
      </c>
      <c r="B116" s="67" t="s">
        <v>111</v>
      </c>
      <c r="C116" s="71">
        <v>221</v>
      </c>
      <c r="D116" s="71">
        <v>99</v>
      </c>
      <c r="E116" s="71">
        <v>1566</v>
      </c>
      <c r="F116" s="71">
        <v>371</v>
      </c>
      <c r="G116" s="71">
        <v>749</v>
      </c>
      <c r="H116" s="71">
        <v>61</v>
      </c>
      <c r="I116" s="69">
        <f t="shared" si="26"/>
        <v>3067</v>
      </c>
      <c r="K116" t="s">
        <v>111</v>
      </c>
      <c r="L116" s="70">
        <v>56</v>
      </c>
      <c r="M116" s="70">
        <v>55</v>
      </c>
      <c r="N116" s="70">
        <v>56</v>
      </c>
      <c r="O116" s="70">
        <v>56</v>
      </c>
      <c r="P116" s="70">
        <v>56</v>
      </c>
      <c r="Q116" s="70">
        <v>60</v>
      </c>
      <c r="R116" s="70">
        <v>61</v>
      </c>
      <c r="S116" s="70">
        <v>59</v>
      </c>
      <c r="T116" s="70">
        <v>59</v>
      </c>
      <c r="U116" s="70">
        <v>58</v>
      </c>
      <c r="V116" s="70">
        <v>58</v>
      </c>
      <c r="W116" s="70">
        <v>58</v>
      </c>
      <c r="X116" s="70">
        <v>692</v>
      </c>
    </row>
    <row r="117" spans="1:24" x14ac:dyDescent="0.25">
      <c r="A117">
        <v>7</v>
      </c>
      <c r="B117" s="67" t="s">
        <v>112</v>
      </c>
      <c r="C117" s="71">
        <v>34</v>
      </c>
      <c r="D117" s="71">
        <v>18</v>
      </c>
      <c r="E117" s="71">
        <v>299</v>
      </c>
      <c r="F117" s="71">
        <v>28</v>
      </c>
      <c r="G117" s="71"/>
      <c r="H117" s="71">
        <v>2</v>
      </c>
      <c r="I117" s="69">
        <f t="shared" si="26"/>
        <v>381</v>
      </c>
      <c r="K117" t="s">
        <v>112</v>
      </c>
      <c r="L117" s="70">
        <v>2</v>
      </c>
      <c r="M117" s="70">
        <v>2</v>
      </c>
      <c r="N117" s="70">
        <v>2</v>
      </c>
      <c r="O117" s="70">
        <v>2</v>
      </c>
      <c r="P117" s="70">
        <v>2</v>
      </c>
      <c r="Q117" s="70">
        <v>2</v>
      </c>
      <c r="R117" s="70">
        <v>2</v>
      </c>
      <c r="S117" s="70">
        <v>2</v>
      </c>
      <c r="T117" s="70">
        <v>2</v>
      </c>
      <c r="U117" s="70">
        <v>2</v>
      </c>
      <c r="V117" s="70">
        <v>2</v>
      </c>
      <c r="W117" s="70">
        <v>2</v>
      </c>
      <c r="X117" s="70">
        <v>24</v>
      </c>
    </row>
    <row r="118" spans="1:24" ht="15.75" thickBot="1" x14ac:dyDescent="0.3">
      <c r="A118">
        <v>7</v>
      </c>
      <c r="B118" s="67" t="s">
        <v>113</v>
      </c>
      <c r="C118" s="72">
        <f t="shared" ref="C118:H118" si="27">SUM(C106:C117)</f>
        <v>3107</v>
      </c>
      <c r="D118" s="72">
        <f t="shared" si="27"/>
        <v>1253</v>
      </c>
      <c r="E118" s="72">
        <f t="shared" si="27"/>
        <v>19496</v>
      </c>
      <c r="F118" s="72">
        <f t="shared" si="27"/>
        <v>5684</v>
      </c>
      <c r="G118" s="72">
        <f t="shared" si="27"/>
        <v>25117</v>
      </c>
      <c r="H118" s="72">
        <f t="shared" si="27"/>
        <v>529</v>
      </c>
      <c r="I118" s="69">
        <f t="shared" si="26"/>
        <v>55186</v>
      </c>
      <c r="K118" t="s">
        <v>113</v>
      </c>
      <c r="L118" s="73">
        <v>532</v>
      </c>
      <c r="M118" s="73">
        <v>523</v>
      </c>
      <c r="N118" s="73">
        <v>531</v>
      </c>
      <c r="O118" s="73">
        <v>529</v>
      </c>
      <c r="P118" s="73">
        <v>521</v>
      </c>
      <c r="Q118" s="73">
        <v>526</v>
      </c>
      <c r="R118" s="73">
        <v>529</v>
      </c>
      <c r="S118" s="73">
        <v>530</v>
      </c>
      <c r="T118" s="73">
        <v>531</v>
      </c>
      <c r="U118" s="73">
        <v>529</v>
      </c>
      <c r="V118" s="73">
        <v>531</v>
      </c>
      <c r="W118" s="73">
        <v>529</v>
      </c>
      <c r="X118" s="73">
        <v>6341</v>
      </c>
    </row>
    <row r="119" spans="1:24" x14ac:dyDescent="0.25">
      <c r="A119">
        <v>7</v>
      </c>
      <c r="B119" s="74" t="s">
        <v>114</v>
      </c>
      <c r="C119" s="81">
        <v>1477</v>
      </c>
      <c r="D119" s="81">
        <v>679</v>
      </c>
      <c r="E119" s="81">
        <v>7556</v>
      </c>
      <c r="F119" s="81">
        <v>3541</v>
      </c>
      <c r="G119" s="81">
        <v>23868</v>
      </c>
      <c r="H119" s="81">
        <v>391</v>
      </c>
      <c r="I119" s="75">
        <f t="shared" si="26"/>
        <v>37512</v>
      </c>
      <c r="K119" t="s">
        <v>114</v>
      </c>
      <c r="L119" s="70">
        <v>390</v>
      </c>
      <c r="M119" s="70">
        <v>387</v>
      </c>
      <c r="N119" s="70">
        <v>392</v>
      </c>
      <c r="O119" s="70">
        <v>392</v>
      </c>
      <c r="P119" s="70">
        <v>386</v>
      </c>
      <c r="Q119" s="70">
        <v>390</v>
      </c>
      <c r="R119" s="70">
        <v>391</v>
      </c>
      <c r="S119" s="70">
        <v>393</v>
      </c>
      <c r="T119" s="70">
        <v>392</v>
      </c>
      <c r="U119" s="70">
        <v>386</v>
      </c>
      <c r="V119" s="70">
        <v>387</v>
      </c>
      <c r="W119" s="70">
        <v>383</v>
      </c>
      <c r="X119" s="70">
        <v>4669</v>
      </c>
    </row>
    <row r="120" spans="1:24" ht="15.75" thickBot="1" x14ac:dyDescent="0.3">
      <c r="A120">
        <v>7</v>
      </c>
      <c r="B120" s="76" t="s">
        <v>115</v>
      </c>
      <c r="C120" s="82">
        <v>3111</v>
      </c>
      <c r="D120" s="82">
        <v>1259</v>
      </c>
      <c r="E120" s="82">
        <v>19584</v>
      </c>
      <c r="F120" s="82">
        <v>5722</v>
      </c>
      <c r="G120" s="82">
        <v>25257</v>
      </c>
      <c r="H120" s="82">
        <v>527</v>
      </c>
      <c r="I120" s="77">
        <f t="shared" si="26"/>
        <v>55460</v>
      </c>
      <c r="K120" t="s">
        <v>115</v>
      </c>
      <c r="L120" s="70">
        <v>532</v>
      </c>
      <c r="M120" s="70">
        <v>523</v>
      </c>
      <c r="N120" s="70">
        <v>531</v>
      </c>
      <c r="O120" s="70">
        <v>529</v>
      </c>
      <c r="P120" s="70">
        <v>520</v>
      </c>
      <c r="Q120" s="70">
        <v>524</v>
      </c>
      <c r="R120" s="70">
        <v>527</v>
      </c>
      <c r="S120" s="70">
        <v>528</v>
      </c>
      <c r="T120" s="70">
        <v>529</v>
      </c>
      <c r="U120" s="70">
        <v>527</v>
      </c>
      <c r="V120" s="70">
        <v>530</v>
      </c>
      <c r="W120" s="70">
        <v>529</v>
      </c>
      <c r="X120" s="70">
        <v>6329</v>
      </c>
    </row>
    <row r="121" spans="1:24" ht="15.75" thickBot="1" x14ac:dyDescent="0.3"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</row>
    <row r="122" spans="1:24" x14ac:dyDescent="0.25">
      <c r="A122">
        <v>8</v>
      </c>
      <c r="B122" s="61" t="s">
        <v>93</v>
      </c>
      <c r="C122" s="62"/>
      <c r="D122" s="62"/>
      <c r="E122" s="62"/>
      <c r="F122" s="62"/>
      <c r="G122" s="62"/>
      <c r="H122" s="62"/>
      <c r="I122" s="63"/>
      <c r="K122" s="64" t="s">
        <v>92</v>
      </c>
      <c r="L122" s="70" t="s">
        <v>94</v>
      </c>
      <c r="M122" s="70" t="s">
        <v>95</v>
      </c>
      <c r="N122" s="70" t="s">
        <v>96</v>
      </c>
      <c r="O122" s="80" t="s">
        <v>97</v>
      </c>
      <c r="P122" s="80" t="s">
        <v>98</v>
      </c>
      <c r="Q122" s="80" t="s">
        <v>99</v>
      </c>
      <c r="R122" s="80" t="s">
        <v>100</v>
      </c>
      <c r="S122" s="80" t="s">
        <v>101</v>
      </c>
      <c r="T122" s="80" t="s">
        <v>102</v>
      </c>
      <c r="U122" s="80" t="s">
        <v>103</v>
      </c>
      <c r="V122" s="80" t="s">
        <v>104</v>
      </c>
      <c r="W122" s="80" t="s">
        <v>105</v>
      </c>
      <c r="X122" s="80" t="s">
        <v>2</v>
      </c>
    </row>
    <row r="123" spans="1:24" x14ac:dyDescent="0.25">
      <c r="A123">
        <v>8</v>
      </c>
      <c r="B123" s="67" t="s">
        <v>28</v>
      </c>
      <c r="C123" s="71">
        <v>589</v>
      </c>
      <c r="D123" s="71">
        <v>214</v>
      </c>
      <c r="E123" s="71">
        <v>3710</v>
      </c>
      <c r="F123" s="71">
        <v>21</v>
      </c>
      <c r="G123" s="71"/>
      <c r="H123" s="71">
        <v>52</v>
      </c>
      <c r="I123" s="69">
        <f t="shared" ref="I123:I137" si="28">SUM(C123:H123)</f>
        <v>4586</v>
      </c>
      <c r="K123" t="s">
        <v>28</v>
      </c>
      <c r="L123" s="70">
        <v>4801</v>
      </c>
      <c r="M123" s="70">
        <v>4755</v>
      </c>
      <c r="N123" s="70">
        <v>4741</v>
      </c>
      <c r="O123" s="70">
        <v>4706</v>
      </c>
      <c r="P123" s="70">
        <v>4670</v>
      </c>
      <c r="Q123" s="70">
        <v>4648</v>
      </c>
      <c r="R123" s="70">
        <v>4623</v>
      </c>
      <c r="S123" s="70">
        <v>4586</v>
      </c>
      <c r="T123" s="70">
        <v>4550</v>
      </c>
      <c r="U123" s="70">
        <v>4530</v>
      </c>
      <c r="V123" s="70">
        <v>4507</v>
      </c>
      <c r="W123" s="70">
        <v>4495</v>
      </c>
      <c r="X123" s="70">
        <v>55612</v>
      </c>
    </row>
    <row r="124" spans="1:24" x14ac:dyDescent="0.25">
      <c r="A124">
        <v>8</v>
      </c>
      <c r="B124" s="67" t="s">
        <v>29</v>
      </c>
      <c r="C124" s="71">
        <v>46</v>
      </c>
      <c r="D124" s="71">
        <v>23</v>
      </c>
      <c r="E124" s="71">
        <v>274</v>
      </c>
      <c r="F124" s="71"/>
      <c r="G124" s="71"/>
      <c r="H124" s="71">
        <v>3</v>
      </c>
      <c r="I124" s="69">
        <f t="shared" si="28"/>
        <v>346</v>
      </c>
      <c r="K124" t="s">
        <v>29</v>
      </c>
      <c r="L124" s="70">
        <v>373</v>
      </c>
      <c r="M124" s="70">
        <v>367</v>
      </c>
      <c r="N124" s="70">
        <v>365</v>
      </c>
      <c r="O124" s="70">
        <v>365</v>
      </c>
      <c r="P124" s="70">
        <v>361</v>
      </c>
      <c r="Q124" s="70">
        <v>356</v>
      </c>
      <c r="R124" s="70">
        <v>352</v>
      </c>
      <c r="S124" s="70">
        <v>346</v>
      </c>
      <c r="T124" s="70">
        <v>339</v>
      </c>
      <c r="U124" s="70">
        <v>335</v>
      </c>
      <c r="V124" s="70">
        <v>334</v>
      </c>
      <c r="W124" s="70">
        <v>332</v>
      </c>
      <c r="X124" s="70">
        <v>4225</v>
      </c>
    </row>
    <row r="125" spans="1:24" x14ac:dyDescent="0.25">
      <c r="A125">
        <v>8</v>
      </c>
      <c r="B125" s="67" t="s">
        <v>30</v>
      </c>
      <c r="C125" s="71"/>
      <c r="D125" s="71">
        <v>2</v>
      </c>
      <c r="E125" s="71">
        <v>9</v>
      </c>
      <c r="F125" s="71"/>
      <c r="G125" s="71"/>
      <c r="H125" s="71"/>
      <c r="I125" s="69">
        <f t="shared" si="28"/>
        <v>11</v>
      </c>
      <c r="K125" t="s">
        <v>30</v>
      </c>
      <c r="L125" s="70">
        <v>13</v>
      </c>
      <c r="M125" s="70">
        <v>13</v>
      </c>
      <c r="N125" s="70">
        <v>13</v>
      </c>
      <c r="O125" s="70">
        <v>13</v>
      </c>
      <c r="P125" s="70">
        <v>12</v>
      </c>
      <c r="Q125" s="70">
        <v>12</v>
      </c>
      <c r="R125" s="70">
        <v>12</v>
      </c>
      <c r="S125" s="70">
        <v>11</v>
      </c>
      <c r="T125" s="70">
        <v>11</v>
      </c>
      <c r="U125" s="70">
        <v>11</v>
      </c>
      <c r="V125" s="70">
        <v>11</v>
      </c>
      <c r="W125" s="70">
        <v>11</v>
      </c>
      <c r="X125" s="70">
        <v>143</v>
      </c>
    </row>
    <row r="126" spans="1:24" x14ac:dyDescent="0.25">
      <c r="A126">
        <v>8</v>
      </c>
      <c r="B126" s="67" t="s">
        <v>31</v>
      </c>
      <c r="C126" s="71"/>
      <c r="D126" s="71"/>
      <c r="E126" s="71">
        <v>2</v>
      </c>
      <c r="F126" s="71"/>
      <c r="G126" s="71"/>
      <c r="H126" s="71"/>
      <c r="I126" s="69">
        <f t="shared" si="28"/>
        <v>2</v>
      </c>
      <c r="K126" t="s">
        <v>31</v>
      </c>
      <c r="L126" s="70">
        <v>2</v>
      </c>
      <c r="M126" s="70">
        <v>2</v>
      </c>
      <c r="N126" s="70">
        <v>2</v>
      </c>
      <c r="O126" s="70">
        <v>2</v>
      </c>
      <c r="P126" s="70">
        <v>2</v>
      </c>
      <c r="Q126" s="70">
        <v>2</v>
      </c>
      <c r="R126" s="70">
        <v>2</v>
      </c>
      <c r="S126" s="70">
        <v>2</v>
      </c>
      <c r="T126" s="70">
        <v>2</v>
      </c>
      <c r="U126" s="70">
        <v>2</v>
      </c>
      <c r="V126" s="70">
        <v>2</v>
      </c>
      <c r="W126" s="70">
        <v>2</v>
      </c>
      <c r="X126" s="70">
        <v>24</v>
      </c>
    </row>
    <row r="127" spans="1:24" x14ac:dyDescent="0.25">
      <c r="A127">
        <v>8</v>
      </c>
      <c r="B127" s="67" t="s">
        <v>32</v>
      </c>
      <c r="C127" s="71"/>
      <c r="D127" s="71"/>
      <c r="E127" s="71"/>
      <c r="F127" s="71"/>
      <c r="G127" s="71"/>
      <c r="H127" s="71"/>
      <c r="I127" s="69">
        <f t="shared" si="28"/>
        <v>0</v>
      </c>
      <c r="K127" t="s">
        <v>32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70">
        <v>0</v>
      </c>
      <c r="X127" s="70">
        <v>0</v>
      </c>
    </row>
    <row r="128" spans="1:24" x14ac:dyDescent="0.25">
      <c r="A128">
        <v>8</v>
      </c>
      <c r="B128" s="67" t="s">
        <v>106</v>
      </c>
      <c r="C128" s="71"/>
      <c r="D128" s="71"/>
      <c r="E128" s="71"/>
      <c r="F128" s="71"/>
      <c r="G128" s="71">
        <v>1766</v>
      </c>
      <c r="H128" s="71"/>
      <c r="I128" s="69">
        <f t="shared" si="28"/>
        <v>1766</v>
      </c>
      <c r="K128" t="s">
        <v>106</v>
      </c>
      <c r="L128" s="70">
        <v>1768</v>
      </c>
      <c r="M128" s="70">
        <v>1774</v>
      </c>
      <c r="N128" s="70">
        <v>1774</v>
      </c>
      <c r="O128" s="70">
        <v>1780</v>
      </c>
      <c r="P128" s="70">
        <v>1778</v>
      </c>
      <c r="Q128" s="70">
        <v>1770</v>
      </c>
      <c r="R128" s="70">
        <v>1771</v>
      </c>
      <c r="S128" s="70">
        <v>1766</v>
      </c>
      <c r="T128" s="70">
        <v>1754</v>
      </c>
      <c r="U128" s="70">
        <v>1761</v>
      </c>
      <c r="V128" s="70">
        <v>1768</v>
      </c>
      <c r="W128" s="70">
        <v>1761</v>
      </c>
      <c r="X128" s="70">
        <v>21225</v>
      </c>
    </row>
    <row r="129" spans="1:24" x14ac:dyDescent="0.25">
      <c r="A129">
        <v>8</v>
      </c>
      <c r="B129" s="67" t="s">
        <v>107</v>
      </c>
      <c r="C129" s="71">
        <v>242</v>
      </c>
      <c r="D129" s="71">
        <v>90</v>
      </c>
      <c r="E129" s="71">
        <v>1472</v>
      </c>
      <c r="F129" s="71">
        <v>798</v>
      </c>
      <c r="G129" s="71">
        <v>4816</v>
      </c>
      <c r="H129" s="71">
        <v>24</v>
      </c>
      <c r="I129" s="69">
        <f t="shared" si="28"/>
        <v>7442</v>
      </c>
      <c r="K129" t="s">
        <v>107</v>
      </c>
      <c r="L129" s="70">
        <v>7284</v>
      </c>
      <c r="M129" s="70">
        <v>7297</v>
      </c>
      <c r="N129" s="70">
        <v>7327</v>
      </c>
      <c r="O129" s="70">
        <v>7347</v>
      </c>
      <c r="P129" s="70">
        <v>7377</v>
      </c>
      <c r="Q129" s="70">
        <v>7427</v>
      </c>
      <c r="R129" s="70">
        <v>7418</v>
      </c>
      <c r="S129" s="70">
        <v>7442</v>
      </c>
      <c r="T129" s="70">
        <v>7449</v>
      </c>
      <c r="U129" s="70">
        <v>7443</v>
      </c>
      <c r="V129" s="70">
        <v>7467</v>
      </c>
      <c r="W129" s="70">
        <v>7501</v>
      </c>
      <c r="X129" s="70">
        <v>88779</v>
      </c>
    </row>
    <row r="130" spans="1:24" x14ac:dyDescent="0.25">
      <c r="A130">
        <v>8</v>
      </c>
      <c r="B130" s="67" t="s">
        <v>108</v>
      </c>
      <c r="C130" s="71">
        <v>1166</v>
      </c>
      <c r="D130" s="71">
        <v>436</v>
      </c>
      <c r="E130" s="71">
        <v>6803</v>
      </c>
      <c r="F130" s="71">
        <v>3005</v>
      </c>
      <c r="G130" s="71">
        <v>11422</v>
      </c>
      <c r="H130" s="71">
        <v>194</v>
      </c>
      <c r="I130" s="69">
        <f t="shared" si="28"/>
        <v>23026</v>
      </c>
      <c r="K130" t="s">
        <v>108</v>
      </c>
      <c r="L130" s="70">
        <v>22660</v>
      </c>
      <c r="M130" s="70">
        <v>22664</v>
      </c>
      <c r="N130" s="70">
        <v>22771</v>
      </c>
      <c r="O130" s="70">
        <v>22839</v>
      </c>
      <c r="P130" s="70">
        <v>22815</v>
      </c>
      <c r="Q130" s="70">
        <v>22947</v>
      </c>
      <c r="R130" s="70">
        <v>22965</v>
      </c>
      <c r="S130" s="70">
        <v>23026</v>
      </c>
      <c r="T130" s="70">
        <v>22995</v>
      </c>
      <c r="U130" s="70">
        <v>23024</v>
      </c>
      <c r="V130" s="70">
        <v>23171</v>
      </c>
      <c r="W130" s="70">
        <v>23218</v>
      </c>
      <c r="X130" s="70">
        <v>275095</v>
      </c>
    </row>
    <row r="131" spans="1:24" x14ac:dyDescent="0.25">
      <c r="A131">
        <v>8</v>
      </c>
      <c r="B131" s="67" t="s">
        <v>109</v>
      </c>
      <c r="C131" s="71"/>
      <c r="D131" s="71"/>
      <c r="E131" s="71"/>
      <c r="F131" s="71"/>
      <c r="G131" s="71">
        <v>3584</v>
      </c>
      <c r="H131" s="71"/>
      <c r="I131" s="69">
        <f t="shared" si="28"/>
        <v>3584</v>
      </c>
      <c r="K131" t="s">
        <v>109</v>
      </c>
      <c r="L131" s="70">
        <v>3481</v>
      </c>
      <c r="M131" s="70">
        <v>3499</v>
      </c>
      <c r="N131" s="70">
        <v>3525</v>
      </c>
      <c r="O131" s="70">
        <v>3536</v>
      </c>
      <c r="P131" s="70">
        <v>3529</v>
      </c>
      <c r="Q131" s="70">
        <v>3528</v>
      </c>
      <c r="R131" s="70">
        <v>3531</v>
      </c>
      <c r="S131" s="70">
        <v>3584</v>
      </c>
      <c r="T131" s="70">
        <v>3540</v>
      </c>
      <c r="U131" s="70">
        <v>3579</v>
      </c>
      <c r="V131" s="70">
        <v>3632</v>
      </c>
      <c r="W131" s="70">
        <v>3665</v>
      </c>
      <c r="X131" s="70">
        <v>42629</v>
      </c>
    </row>
    <row r="132" spans="1:24" x14ac:dyDescent="0.25">
      <c r="A132">
        <v>8</v>
      </c>
      <c r="B132" s="67" t="s">
        <v>110</v>
      </c>
      <c r="C132" s="71">
        <v>809</v>
      </c>
      <c r="D132" s="71">
        <v>376</v>
      </c>
      <c r="E132" s="71">
        <v>5334</v>
      </c>
      <c r="F132" s="71">
        <v>1459</v>
      </c>
      <c r="G132" s="71">
        <v>2891</v>
      </c>
      <c r="H132" s="71">
        <v>196</v>
      </c>
      <c r="I132" s="69">
        <f t="shared" si="28"/>
        <v>11065</v>
      </c>
      <c r="K132" t="s">
        <v>110</v>
      </c>
      <c r="L132" s="70">
        <v>11065</v>
      </c>
      <c r="M132" s="70">
        <v>11033</v>
      </c>
      <c r="N132" s="70">
        <v>11119</v>
      </c>
      <c r="O132" s="70">
        <v>11118</v>
      </c>
      <c r="P132" s="70">
        <v>11047</v>
      </c>
      <c r="Q132" s="70">
        <v>11099</v>
      </c>
      <c r="R132" s="70">
        <v>11064</v>
      </c>
      <c r="S132" s="70">
        <v>11065</v>
      </c>
      <c r="T132" s="70">
        <v>11024</v>
      </c>
      <c r="U132" s="70">
        <v>11042</v>
      </c>
      <c r="V132" s="70">
        <v>11156</v>
      </c>
      <c r="W132" s="70">
        <v>11191</v>
      </c>
      <c r="X132" s="70">
        <v>133023</v>
      </c>
    </row>
    <row r="133" spans="1:24" x14ac:dyDescent="0.25">
      <c r="A133">
        <v>8</v>
      </c>
      <c r="B133" s="67" t="s">
        <v>111</v>
      </c>
      <c r="C133" s="71">
        <v>219</v>
      </c>
      <c r="D133" s="71">
        <v>101</v>
      </c>
      <c r="E133" s="71">
        <v>1569</v>
      </c>
      <c r="F133" s="71">
        <v>380</v>
      </c>
      <c r="G133" s="71">
        <v>747</v>
      </c>
      <c r="H133" s="71">
        <v>59</v>
      </c>
      <c r="I133" s="69">
        <f t="shared" si="28"/>
        <v>3075</v>
      </c>
      <c r="K133" t="s">
        <v>111</v>
      </c>
      <c r="L133" s="70">
        <v>2963</v>
      </c>
      <c r="M133" s="70">
        <v>2956</v>
      </c>
      <c r="N133" s="70">
        <v>2999</v>
      </c>
      <c r="O133" s="70">
        <v>2993</v>
      </c>
      <c r="P133" s="70">
        <v>2978</v>
      </c>
      <c r="Q133" s="70">
        <v>3045</v>
      </c>
      <c r="R133" s="70">
        <v>3067</v>
      </c>
      <c r="S133" s="70">
        <v>3075</v>
      </c>
      <c r="T133" s="70">
        <v>3054</v>
      </c>
      <c r="U133" s="70">
        <v>3087</v>
      </c>
      <c r="V133" s="70">
        <v>3109</v>
      </c>
      <c r="W133" s="70">
        <v>3119</v>
      </c>
      <c r="X133" s="70">
        <v>36445</v>
      </c>
    </row>
    <row r="134" spans="1:24" x14ac:dyDescent="0.25">
      <c r="A134">
        <v>8</v>
      </c>
      <c r="B134" s="67" t="s">
        <v>112</v>
      </c>
      <c r="C134" s="71">
        <v>33</v>
      </c>
      <c r="D134" s="71">
        <v>18</v>
      </c>
      <c r="E134" s="71">
        <v>299</v>
      </c>
      <c r="F134" s="71">
        <v>28</v>
      </c>
      <c r="G134" s="71"/>
      <c r="H134" s="71">
        <v>2</v>
      </c>
      <c r="I134" s="69">
        <f t="shared" si="28"/>
        <v>380</v>
      </c>
      <c r="K134" t="s">
        <v>112</v>
      </c>
      <c r="L134" s="70">
        <v>400</v>
      </c>
      <c r="M134" s="70">
        <v>397</v>
      </c>
      <c r="N134" s="70">
        <v>394</v>
      </c>
      <c r="O134" s="70">
        <v>396</v>
      </c>
      <c r="P134" s="70">
        <v>388</v>
      </c>
      <c r="Q134" s="70">
        <v>386</v>
      </c>
      <c r="R134" s="70">
        <v>381</v>
      </c>
      <c r="S134" s="70">
        <v>380</v>
      </c>
      <c r="T134" s="70">
        <v>378</v>
      </c>
      <c r="U134" s="70">
        <v>381</v>
      </c>
      <c r="V134" s="70">
        <v>380</v>
      </c>
      <c r="W134" s="70">
        <v>380</v>
      </c>
      <c r="X134" s="70">
        <v>4641</v>
      </c>
    </row>
    <row r="135" spans="1:24" ht="15.75" thickBot="1" x14ac:dyDescent="0.3">
      <c r="A135">
        <v>8</v>
      </c>
      <c r="B135" s="67" t="s">
        <v>113</v>
      </c>
      <c r="C135" s="72">
        <f t="shared" ref="C135:H135" si="29">SUM(C123:C134)</f>
        <v>3104</v>
      </c>
      <c r="D135" s="72">
        <f t="shared" si="29"/>
        <v>1260</v>
      </c>
      <c r="E135" s="72">
        <f t="shared" si="29"/>
        <v>19472</v>
      </c>
      <c r="F135" s="72">
        <f t="shared" si="29"/>
        <v>5691</v>
      </c>
      <c r="G135" s="72">
        <f t="shared" si="29"/>
        <v>25226</v>
      </c>
      <c r="H135" s="72">
        <f t="shared" si="29"/>
        <v>530</v>
      </c>
      <c r="I135" s="69">
        <f t="shared" si="28"/>
        <v>55283</v>
      </c>
      <c r="K135" t="s">
        <v>113</v>
      </c>
      <c r="L135" s="73">
        <v>54810</v>
      </c>
      <c r="M135" s="73">
        <v>54757</v>
      </c>
      <c r="N135" s="73">
        <v>55030</v>
      </c>
      <c r="O135" s="73">
        <v>55095</v>
      </c>
      <c r="P135" s="73">
        <v>54957</v>
      </c>
      <c r="Q135" s="73">
        <v>55220</v>
      </c>
      <c r="R135" s="73">
        <v>55186</v>
      </c>
      <c r="S135" s="73">
        <v>55283</v>
      </c>
      <c r="T135" s="73">
        <v>55096</v>
      </c>
      <c r="U135" s="73">
        <v>55195</v>
      </c>
      <c r="V135" s="73">
        <v>55537</v>
      </c>
      <c r="W135" s="73">
        <v>55675</v>
      </c>
      <c r="X135" s="73">
        <v>661841</v>
      </c>
    </row>
    <row r="136" spans="1:24" x14ac:dyDescent="0.25">
      <c r="A136">
        <v>8</v>
      </c>
      <c r="B136" s="74" t="s">
        <v>114</v>
      </c>
      <c r="C136" s="81">
        <v>1477</v>
      </c>
      <c r="D136" s="81">
        <v>692</v>
      </c>
      <c r="E136" s="81">
        <v>7571</v>
      </c>
      <c r="F136" s="81">
        <v>3567</v>
      </c>
      <c r="G136" s="81">
        <v>23972</v>
      </c>
      <c r="H136" s="81">
        <v>393</v>
      </c>
      <c r="I136" s="75">
        <f t="shared" si="28"/>
        <v>37672</v>
      </c>
      <c r="K136" t="s">
        <v>114</v>
      </c>
      <c r="L136" s="70">
        <v>36641</v>
      </c>
      <c r="M136" s="70">
        <v>36635</v>
      </c>
      <c r="N136" s="70">
        <v>36889</v>
      </c>
      <c r="O136" s="70">
        <v>37051</v>
      </c>
      <c r="P136" s="70">
        <v>37200</v>
      </c>
      <c r="Q136" s="70">
        <v>37450</v>
      </c>
      <c r="R136" s="70">
        <v>37512</v>
      </c>
      <c r="S136" s="70">
        <v>37672</v>
      </c>
      <c r="T136" s="70">
        <v>37472</v>
      </c>
      <c r="U136" s="70">
        <v>37485</v>
      </c>
      <c r="V136" s="70">
        <v>37650</v>
      </c>
      <c r="W136" s="70">
        <v>37603</v>
      </c>
      <c r="X136" s="70">
        <v>447260</v>
      </c>
    </row>
    <row r="137" spans="1:24" ht="15.75" thickBot="1" x14ac:dyDescent="0.3">
      <c r="A137">
        <v>8</v>
      </c>
      <c r="B137" s="76" t="s">
        <v>115</v>
      </c>
      <c r="C137" s="82">
        <v>3109</v>
      </c>
      <c r="D137" s="82">
        <v>1267</v>
      </c>
      <c r="E137" s="82">
        <v>19558</v>
      </c>
      <c r="F137" s="82">
        <v>5726</v>
      </c>
      <c r="G137" s="82">
        <v>25370</v>
      </c>
      <c r="H137" s="82">
        <v>528</v>
      </c>
      <c r="I137" s="77">
        <f t="shared" si="28"/>
        <v>55558</v>
      </c>
      <c r="K137" t="s">
        <v>115</v>
      </c>
      <c r="L137" s="70">
        <v>55062</v>
      </c>
      <c r="M137" s="70">
        <v>55017</v>
      </c>
      <c r="N137" s="70">
        <v>55297</v>
      </c>
      <c r="O137" s="70">
        <v>55366</v>
      </c>
      <c r="P137" s="70">
        <v>55225</v>
      </c>
      <c r="Q137" s="70">
        <v>55495</v>
      </c>
      <c r="R137" s="70">
        <v>55460</v>
      </c>
      <c r="S137" s="70">
        <v>55558</v>
      </c>
      <c r="T137" s="70">
        <v>55375</v>
      </c>
      <c r="U137" s="70">
        <v>55482</v>
      </c>
      <c r="V137" s="70">
        <v>55828</v>
      </c>
      <c r="W137" s="70">
        <v>55965</v>
      </c>
      <c r="X137" s="70">
        <v>665130</v>
      </c>
    </row>
    <row r="138" spans="1:24" ht="15.75" thickBot="1" x14ac:dyDescent="0.3">
      <c r="B138" s="84"/>
      <c r="C138" s="68"/>
      <c r="D138" s="68"/>
      <c r="E138" s="68"/>
      <c r="F138" s="68"/>
      <c r="G138" s="68"/>
      <c r="H138" s="68"/>
      <c r="I138" s="68"/>
    </row>
    <row r="139" spans="1:24" x14ac:dyDescent="0.25">
      <c r="A139">
        <v>9</v>
      </c>
      <c r="B139" s="61" t="s">
        <v>93</v>
      </c>
      <c r="C139" s="62"/>
      <c r="D139" s="62"/>
      <c r="E139" s="62"/>
      <c r="F139" s="62"/>
      <c r="G139" s="62"/>
      <c r="H139" s="62"/>
      <c r="I139" s="63"/>
    </row>
    <row r="140" spans="1:24" x14ac:dyDescent="0.25">
      <c r="A140">
        <v>9</v>
      </c>
      <c r="B140" s="67" t="s">
        <v>28</v>
      </c>
      <c r="C140" s="71">
        <v>582</v>
      </c>
      <c r="D140" s="71">
        <v>211</v>
      </c>
      <c r="E140" s="71">
        <v>3685</v>
      </c>
      <c r="F140" s="71">
        <v>20</v>
      </c>
      <c r="G140" s="71"/>
      <c r="H140" s="71">
        <v>52</v>
      </c>
      <c r="I140" s="69">
        <f t="shared" ref="I140:I154" si="30">SUM(C140:H140)</f>
        <v>4550</v>
      </c>
    </row>
    <row r="141" spans="1:24" x14ac:dyDescent="0.25">
      <c r="A141">
        <v>9</v>
      </c>
      <c r="B141" s="67" t="s">
        <v>29</v>
      </c>
      <c r="C141" s="71">
        <v>45</v>
      </c>
      <c r="D141" s="71">
        <v>23</v>
      </c>
      <c r="E141" s="71">
        <v>268</v>
      </c>
      <c r="F141" s="71"/>
      <c r="G141" s="71"/>
      <c r="H141" s="71">
        <v>3</v>
      </c>
      <c r="I141" s="69">
        <f t="shared" si="30"/>
        <v>339</v>
      </c>
    </row>
    <row r="142" spans="1:24" x14ac:dyDescent="0.25">
      <c r="A142">
        <v>9</v>
      </c>
      <c r="B142" s="67" t="s">
        <v>30</v>
      </c>
      <c r="C142" s="71"/>
      <c r="D142" s="71">
        <v>2</v>
      </c>
      <c r="E142" s="71">
        <v>9</v>
      </c>
      <c r="F142" s="71"/>
      <c r="G142" s="71"/>
      <c r="H142" s="71"/>
      <c r="I142" s="69">
        <f t="shared" si="30"/>
        <v>11</v>
      </c>
    </row>
    <row r="143" spans="1:24" x14ac:dyDescent="0.25">
      <c r="A143">
        <v>9</v>
      </c>
      <c r="B143" s="67" t="s">
        <v>31</v>
      </c>
      <c r="C143" s="71"/>
      <c r="D143" s="71"/>
      <c r="E143" s="71">
        <v>2</v>
      </c>
      <c r="F143" s="71"/>
      <c r="G143" s="71"/>
      <c r="H143" s="71"/>
      <c r="I143" s="69">
        <f t="shared" si="30"/>
        <v>2</v>
      </c>
    </row>
    <row r="144" spans="1:24" x14ac:dyDescent="0.25">
      <c r="A144">
        <v>9</v>
      </c>
      <c r="B144" s="67" t="s">
        <v>32</v>
      </c>
      <c r="C144" s="71"/>
      <c r="D144" s="71"/>
      <c r="E144" s="71"/>
      <c r="F144" s="71"/>
      <c r="G144" s="71"/>
      <c r="H144" s="71"/>
      <c r="I144" s="69">
        <f t="shared" si="30"/>
        <v>0</v>
      </c>
    </row>
    <row r="145" spans="1:9" x14ac:dyDescent="0.25">
      <c r="A145">
        <v>9</v>
      </c>
      <c r="B145" s="67" t="s">
        <v>106</v>
      </c>
      <c r="C145" s="71"/>
      <c r="D145" s="71"/>
      <c r="E145" s="71"/>
      <c r="F145" s="71"/>
      <c r="G145" s="71">
        <v>1754</v>
      </c>
      <c r="H145" s="71"/>
      <c r="I145" s="69">
        <f t="shared" si="30"/>
        <v>1754</v>
      </c>
    </row>
    <row r="146" spans="1:9" x14ac:dyDescent="0.25">
      <c r="A146">
        <v>9</v>
      </c>
      <c r="B146" s="67" t="s">
        <v>107</v>
      </c>
      <c r="C146" s="71">
        <v>242</v>
      </c>
      <c r="D146" s="71">
        <v>89</v>
      </c>
      <c r="E146" s="71">
        <v>1480</v>
      </c>
      <c r="F146" s="71">
        <v>803</v>
      </c>
      <c r="G146" s="71">
        <v>4812</v>
      </c>
      <c r="H146" s="71">
        <v>23</v>
      </c>
      <c r="I146" s="69">
        <f t="shared" si="30"/>
        <v>7449</v>
      </c>
    </row>
    <row r="147" spans="1:9" x14ac:dyDescent="0.25">
      <c r="A147">
        <v>9</v>
      </c>
      <c r="B147" s="67" t="s">
        <v>108</v>
      </c>
      <c r="C147" s="71">
        <v>1171</v>
      </c>
      <c r="D147" s="71">
        <v>445</v>
      </c>
      <c r="E147" s="71">
        <v>6830</v>
      </c>
      <c r="F147" s="71">
        <v>2990</v>
      </c>
      <c r="G147" s="71">
        <v>11365</v>
      </c>
      <c r="H147" s="71">
        <v>194</v>
      </c>
      <c r="I147" s="69">
        <f t="shared" si="30"/>
        <v>22995</v>
      </c>
    </row>
    <row r="148" spans="1:9" x14ac:dyDescent="0.25">
      <c r="A148">
        <v>9</v>
      </c>
      <c r="B148" s="67" t="s">
        <v>109</v>
      </c>
      <c r="C148" s="71"/>
      <c r="D148" s="71"/>
      <c r="E148" s="71"/>
      <c r="F148" s="71"/>
      <c r="G148" s="71">
        <v>3540</v>
      </c>
      <c r="H148" s="71"/>
      <c r="I148" s="69">
        <f t="shared" si="30"/>
        <v>3540</v>
      </c>
    </row>
    <row r="149" spans="1:9" x14ac:dyDescent="0.25">
      <c r="A149">
        <v>9</v>
      </c>
      <c r="B149" s="67" t="s">
        <v>110</v>
      </c>
      <c r="C149" s="71">
        <v>807</v>
      </c>
      <c r="D149" s="71">
        <v>373</v>
      </c>
      <c r="E149" s="71">
        <v>5335</v>
      </c>
      <c r="F149" s="71">
        <v>1452</v>
      </c>
      <c r="G149" s="71">
        <v>2859</v>
      </c>
      <c r="H149" s="71">
        <v>198</v>
      </c>
      <c r="I149" s="69">
        <f t="shared" si="30"/>
        <v>11024</v>
      </c>
    </row>
    <row r="150" spans="1:9" x14ac:dyDescent="0.25">
      <c r="A150">
        <v>9</v>
      </c>
      <c r="B150" s="67" t="s">
        <v>111</v>
      </c>
      <c r="C150" s="71">
        <v>221</v>
      </c>
      <c r="D150" s="71">
        <v>97</v>
      </c>
      <c r="E150" s="71">
        <v>1572</v>
      </c>
      <c r="F150" s="71">
        <v>376</v>
      </c>
      <c r="G150" s="71">
        <v>729</v>
      </c>
      <c r="H150" s="71">
        <v>59</v>
      </c>
      <c r="I150" s="69">
        <f t="shared" si="30"/>
        <v>3054</v>
      </c>
    </row>
    <row r="151" spans="1:9" x14ac:dyDescent="0.25">
      <c r="A151">
        <v>9</v>
      </c>
      <c r="B151" s="67" t="s">
        <v>112</v>
      </c>
      <c r="C151" s="71">
        <v>32</v>
      </c>
      <c r="D151" s="71">
        <v>18</v>
      </c>
      <c r="E151" s="71">
        <v>298</v>
      </c>
      <c r="F151" s="71">
        <v>28</v>
      </c>
      <c r="G151" s="71"/>
      <c r="H151" s="71">
        <v>2</v>
      </c>
      <c r="I151" s="69">
        <f t="shared" si="30"/>
        <v>378</v>
      </c>
    </row>
    <row r="152" spans="1:9" x14ac:dyDescent="0.25">
      <c r="A152">
        <v>9</v>
      </c>
      <c r="B152" s="67" t="s">
        <v>113</v>
      </c>
      <c r="C152" s="72">
        <f t="shared" ref="C152:H152" si="31">SUM(C140:C151)</f>
        <v>3100</v>
      </c>
      <c r="D152" s="72">
        <f t="shared" si="31"/>
        <v>1258</v>
      </c>
      <c r="E152" s="72">
        <f t="shared" si="31"/>
        <v>19479</v>
      </c>
      <c r="F152" s="72">
        <f t="shared" si="31"/>
        <v>5669</v>
      </c>
      <c r="G152" s="72">
        <f t="shared" si="31"/>
        <v>25059</v>
      </c>
      <c r="H152" s="72">
        <f t="shared" si="31"/>
        <v>531</v>
      </c>
      <c r="I152" s="69">
        <f t="shared" si="30"/>
        <v>55096</v>
      </c>
    </row>
    <row r="153" spans="1:9" x14ac:dyDescent="0.25">
      <c r="A153">
        <v>9</v>
      </c>
      <c r="B153" s="74" t="s">
        <v>114</v>
      </c>
      <c r="C153" s="81">
        <v>1463</v>
      </c>
      <c r="D153" s="81">
        <v>687</v>
      </c>
      <c r="E153" s="81">
        <v>7561</v>
      </c>
      <c r="F153" s="81">
        <v>3540</v>
      </c>
      <c r="G153" s="81">
        <v>23829</v>
      </c>
      <c r="H153" s="81">
        <v>392</v>
      </c>
      <c r="I153" s="75">
        <f t="shared" si="30"/>
        <v>37472</v>
      </c>
    </row>
    <row r="154" spans="1:9" ht="15.75" thickBot="1" x14ac:dyDescent="0.3">
      <c r="A154">
        <v>9</v>
      </c>
      <c r="B154" s="76" t="s">
        <v>115</v>
      </c>
      <c r="C154" s="82">
        <v>3106</v>
      </c>
      <c r="D154" s="82">
        <v>1265</v>
      </c>
      <c r="E154" s="82">
        <v>19562</v>
      </c>
      <c r="F154" s="82">
        <v>5705</v>
      </c>
      <c r="G154" s="82">
        <v>25208</v>
      </c>
      <c r="H154" s="82">
        <v>529</v>
      </c>
      <c r="I154" s="77">
        <f t="shared" si="30"/>
        <v>55375</v>
      </c>
    </row>
    <row r="155" spans="1:9" ht="15.75" thickBot="1" x14ac:dyDescent="0.3">
      <c r="B155" s="84"/>
      <c r="C155" s="68"/>
      <c r="D155" s="68"/>
      <c r="E155" s="68"/>
      <c r="F155" s="68"/>
      <c r="G155" s="68"/>
      <c r="H155" s="68"/>
      <c r="I155" s="68"/>
    </row>
    <row r="156" spans="1:9" x14ac:dyDescent="0.25">
      <c r="A156">
        <v>10</v>
      </c>
      <c r="B156" s="61" t="s">
        <v>93</v>
      </c>
      <c r="C156" s="62"/>
      <c r="D156" s="62"/>
      <c r="E156" s="62"/>
      <c r="F156" s="62"/>
      <c r="G156" s="62"/>
      <c r="H156" s="62"/>
      <c r="I156" s="63"/>
    </row>
    <row r="157" spans="1:9" x14ac:dyDescent="0.25">
      <c r="A157">
        <v>10</v>
      </c>
      <c r="B157" s="67" t="s">
        <v>28</v>
      </c>
      <c r="C157" s="71">
        <v>578</v>
      </c>
      <c r="D157" s="71">
        <v>212</v>
      </c>
      <c r="E157" s="71">
        <v>3670</v>
      </c>
      <c r="F157" s="71">
        <v>20</v>
      </c>
      <c r="G157" s="71"/>
      <c r="H157" s="71">
        <v>50</v>
      </c>
      <c r="I157" s="69">
        <f t="shared" ref="I157:I171" si="32">SUM(C157:H157)</f>
        <v>4530</v>
      </c>
    </row>
    <row r="158" spans="1:9" x14ac:dyDescent="0.25">
      <c r="A158">
        <v>10</v>
      </c>
      <c r="B158" s="67" t="s">
        <v>29</v>
      </c>
      <c r="C158" s="71">
        <v>45</v>
      </c>
      <c r="D158" s="71">
        <v>22</v>
      </c>
      <c r="E158" s="71">
        <v>265</v>
      </c>
      <c r="F158" s="71"/>
      <c r="G158" s="71"/>
      <c r="H158" s="71">
        <v>3</v>
      </c>
      <c r="I158" s="69">
        <f t="shared" si="32"/>
        <v>335</v>
      </c>
    </row>
    <row r="159" spans="1:9" x14ac:dyDescent="0.25">
      <c r="A159">
        <v>10</v>
      </c>
      <c r="B159" s="67" t="s">
        <v>30</v>
      </c>
      <c r="C159" s="71"/>
      <c r="D159" s="71">
        <v>2</v>
      </c>
      <c r="E159" s="71">
        <v>9</v>
      </c>
      <c r="F159" s="71"/>
      <c r="G159" s="71"/>
      <c r="H159" s="71"/>
      <c r="I159" s="69">
        <f t="shared" si="32"/>
        <v>11</v>
      </c>
    </row>
    <row r="160" spans="1:9" x14ac:dyDescent="0.25">
      <c r="A160">
        <v>10</v>
      </c>
      <c r="B160" s="67" t="s">
        <v>31</v>
      </c>
      <c r="C160" s="71"/>
      <c r="D160" s="71"/>
      <c r="E160" s="71">
        <v>2</v>
      </c>
      <c r="F160" s="71"/>
      <c r="G160" s="71"/>
      <c r="H160" s="71"/>
      <c r="I160" s="69">
        <f t="shared" si="32"/>
        <v>2</v>
      </c>
    </row>
    <row r="161" spans="1:9" x14ac:dyDescent="0.25">
      <c r="A161">
        <v>10</v>
      </c>
      <c r="B161" s="67" t="s">
        <v>32</v>
      </c>
      <c r="C161" s="71"/>
      <c r="D161" s="71"/>
      <c r="E161" s="71"/>
      <c r="F161" s="71"/>
      <c r="G161" s="71"/>
      <c r="H161" s="71"/>
      <c r="I161" s="69">
        <f t="shared" si="32"/>
        <v>0</v>
      </c>
    </row>
    <row r="162" spans="1:9" x14ac:dyDescent="0.25">
      <c r="A162">
        <v>10</v>
      </c>
      <c r="B162" s="67" t="s">
        <v>106</v>
      </c>
      <c r="C162" s="71"/>
      <c r="D162" s="71"/>
      <c r="E162" s="71"/>
      <c r="F162" s="71"/>
      <c r="G162" s="71">
        <v>1761</v>
      </c>
      <c r="H162" s="71"/>
      <c r="I162" s="69">
        <f t="shared" si="32"/>
        <v>1761</v>
      </c>
    </row>
    <row r="163" spans="1:9" x14ac:dyDescent="0.25">
      <c r="A163">
        <v>10</v>
      </c>
      <c r="B163" s="67" t="s">
        <v>107</v>
      </c>
      <c r="C163" s="71">
        <v>245</v>
      </c>
      <c r="D163" s="71">
        <v>91</v>
      </c>
      <c r="E163" s="71">
        <v>1481</v>
      </c>
      <c r="F163" s="71">
        <v>805</v>
      </c>
      <c r="G163" s="71">
        <v>4798</v>
      </c>
      <c r="H163" s="71">
        <v>23</v>
      </c>
      <c r="I163" s="69">
        <f t="shared" si="32"/>
        <v>7443</v>
      </c>
    </row>
    <row r="164" spans="1:9" x14ac:dyDescent="0.25">
      <c r="A164">
        <v>10</v>
      </c>
      <c r="B164" s="67" t="s">
        <v>108</v>
      </c>
      <c r="C164" s="71">
        <v>1172</v>
      </c>
      <c r="D164" s="71">
        <v>446</v>
      </c>
      <c r="E164" s="71">
        <v>6832</v>
      </c>
      <c r="F164" s="71">
        <v>2995</v>
      </c>
      <c r="G164" s="71">
        <v>11381</v>
      </c>
      <c r="H164" s="71">
        <v>198</v>
      </c>
      <c r="I164" s="69">
        <f t="shared" si="32"/>
        <v>23024</v>
      </c>
    </row>
    <row r="165" spans="1:9" x14ac:dyDescent="0.25">
      <c r="A165">
        <v>10</v>
      </c>
      <c r="B165" s="67" t="s">
        <v>109</v>
      </c>
      <c r="C165" s="71"/>
      <c r="D165" s="71"/>
      <c r="E165" s="71"/>
      <c r="F165" s="71"/>
      <c r="G165" s="71">
        <v>3579</v>
      </c>
      <c r="H165" s="71"/>
      <c r="I165" s="69">
        <f t="shared" si="32"/>
        <v>3579</v>
      </c>
    </row>
    <row r="166" spans="1:9" x14ac:dyDescent="0.25">
      <c r="A166">
        <v>10</v>
      </c>
      <c r="B166" s="67" t="s">
        <v>110</v>
      </c>
      <c r="C166" s="71">
        <v>807</v>
      </c>
      <c r="D166" s="71">
        <v>380</v>
      </c>
      <c r="E166" s="71">
        <v>5340</v>
      </c>
      <c r="F166" s="71">
        <v>1450</v>
      </c>
      <c r="G166" s="71">
        <v>2870</v>
      </c>
      <c r="H166" s="71">
        <v>195</v>
      </c>
      <c r="I166" s="69">
        <f t="shared" si="32"/>
        <v>11042</v>
      </c>
    </row>
    <row r="167" spans="1:9" x14ac:dyDescent="0.25">
      <c r="A167">
        <v>10</v>
      </c>
      <c r="B167" s="67" t="s">
        <v>111</v>
      </c>
      <c r="C167" s="71">
        <v>227</v>
      </c>
      <c r="D167" s="71">
        <v>98</v>
      </c>
      <c r="E167" s="71">
        <v>1587</v>
      </c>
      <c r="F167" s="71">
        <v>382</v>
      </c>
      <c r="G167" s="71">
        <v>735</v>
      </c>
      <c r="H167" s="71">
        <v>58</v>
      </c>
      <c r="I167" s="69">
        <f t="shared" si="32"/>
        <v>3087</v>
      </c>
    </row>
    <row r="168" spans="1:9" x14ac:dyDescent="0.25">
      <c r="A168">
        <v>10</v>
      </c>
      <c r="B168" s="67" t="s">
        <v>112</v>
      </c>
      <c r="C168" s="71">
        <v>32</v>
      </c>
      <c r="D168" s="71">
        <v>18</v>
      </c>
      <c r="E168" s="71">
        <v>301</v>
      </c>
      <c r="F168" s="71">
        <v>28</v>
      </c>
      <c r="G168" s="71"/>
      <c r="H168" s="71">
        <v>2</v>
      </c>
      <c r="I168" s="69">
        <f t="shared" si="32"/>
        <v>381</v>
      </c>
    </row>
    <row r="169" spans="1:9" x14ac:dyDescent="0.25">
      <c r="A169">
        <v>10</v>
      </c>
      <c r="B169" s="67" t="s">
        <v>113</v>
      </c>
      <c r="C169" s="72">
        <f t="shared" ref="C169:H169" si="33">SUM(C157:C168)</f>
        <v>3106</v>
      </c>
      <c r="D169" s="72">
        <f t="shared" si="33"/>
        <v>1269</v>
      </c>
      <c r="E169" s="72">
        <f t="shared" si="33"/>
        <v>19487</v>
      </c>
      <c r="F169" s="72">
        <f t="shared" si="33"/>
        <v>5680</v>
      </c>
      <c r="G169" s="72">
        <f t="shared" si="33"/>
        <v>25124</v>
      </c>
      <c r="H169" s="72">
        <f t="shared" si="33"/>
        <v>529</v>
      </c>
      <c r="I169" s="69">
        <f t="shared" si="32"/>
        <v>55195</v>
      </c>
    </row>
    <row r="170" spans="1:9" x14ac:dyDescent="0.25">
      <c r="A170">
        <v>10</v>
      </c>
      <c r="B170" s="74" t="s">
        <v>114</v>
      </c>
      <c r="C170" s="81">
        <v>1463</v>
      </c>
      <c r="D170" s="81">
        <v>687</v>
      </c>
      <c r="E170" s="81">
        <v>7541</v>
      </c>
      <c r="F170" s="81">
        <v>3533</v>
      </c>
      <c r="G170" s="81">
        <v>23875</v>
      </c>
      <c r="H170" s="81">
        <v>386</v>
      </c>
      <c r="I170" s="75">
        <f t="shared" si="32"/>
        <v>37485</v>
      </c>
    </row>
    <row r="171" spans="1:9" ht="15.75" thickBot="1" x14ac:dyDescent="0.3">
      <c r="A171">
        <v>10</v>
      </c>
      <c r="B171" s="76" t="s">
        <v>115</v>
      </c>
      <c r="C171" s="82">
        <v>3113</v>
      </c>
      <c r="D171" s="82">
        <v>1276</v>
      </c>
      <c r="E171" s="82">
        <v>19573</v>
      </c>
      <c r="F171" s="82">
        <v>5713</v>
      </c>
      <c r="G171" s="82">
        <v>25280</v>
      </c>
      <c r="H171" s="82">
        <v>527</v>
      </c>
      <c r="I171" s="77">
        <f t="shared" si="32"/>
        <v>55482</v>
      </c>
    </row>
    <row r="172" spans="1:9" ht="15.75" thickBot="1" x14ac:dyDescent="0.3">
      <c r="B172" s="84"/>
      <c r="C172" s="68"/>
      <c r="D172" s="68"/>
      <c r="E172" s="68"/>
      <c r="F172" s="68"/>
      <c r="G172" s="68"/>
      <c r="H172" s="68"/>
      <c r="I172" s="68"/>
    </row>
    <row r="173" spans="1:9" x14ac:dyDescent="0.25">
      <c r="A173">
        <v>11</v>
      </c>
      <c r="B173" s="61" t="s">
        <v>93</v>
      </c>
      <c r="C173" s="62"/>
      <c r="D173" s="62"/>
      <c r="E173" s="62"/>
      <c r="F173" s="62"/>
      <c r="G173" s="62"/>
      <c r="H173" s="62"/>
      <c r="I173" s="63"/>
    </row>
    <row r="174" spans="1:9" x14ac:dyDescent="0.25">
      <c r="A174">
        <v>11</v>
      </c>
      <c r="B174" s="67" t="s">
        <v>28</v>
      </c>
      <c r="C174" s="71">
        <v>574</v>
      </c>
      <c r="D174" s="71">
        <v>205</v>
      </c>
      <c r="E174" s="71">
        <v>3656</v>
      </c>
      <c r="F174" s="71">
        <v>22</v>
      </c>
      <c r="G174" s="71"/>
      <c r="H174" s="71">
        <v>50</v>
      </c>
      <c r="I174" s="69">
        <f t="shared" ref="I174:I188" si="34">SUM(C174:H174)</f>
        <v>4507</v>
      </c>
    </row>
    <row r="175" spans="1:9" x14ac:dyDescent="0.25">
      <c r="A175">
        <v>11</v>
      </c>
      <c r="B175" s="67" t="s">
        <v>29</v>
      </c>
      <c r="C175" s="71">
        <v>43</v>
      </c>
      <c r="D175" s="71">
        <v>23</v>
      </c>
      <c r="E175" s="71">
        <v>265</v>
      </c>
      <c r="F175" s="71"/>
      <c r="G175" s="71"/>
      <c r="H175" s="71">
        <v>3</v>
      </c>
      <c r="I175" s="69">
        <f t="shared" si="34"/>
        <v>334</v>
      </c>
    </row>
    <row r="176" spans="1:9" x14ac:dyDescent="0.25">
      <c r="A176">
        <v>11</v>
      </c>
      <c r="B176" s="67" t="s">
        <v>30</v>
      </c>
      <c r="C176" s="71"/>
      <c r="D176" s="71">
        <v>2</v>
      </c>
      <c r="E176" s="71">
        <v>9</v>
      </c>
      <c r="F176" s="71"/>
      <c r="G176" s="71"/>
      <c r="H176" s="71"/>
      <c r="I176" s="69">
        <f t="shared" si="34"/>
        <v>11</v>
      </c>
    </row>
    <row r="177" spans="1:9" x14ac:dyDescent="0.25">
      <c r="A177">
        <v>11</v>
      </c>
      <c r="B177" s="67" t="s">
        <v>31</v>
      </c>
      <c r="C177" s="71"/>
      <c r="D177" s="71"/>
      <c r="E177" s="71">
        <v>2</v>
      </c>
      <c r="F177" s="71"/>
      <c r="G177" s="71"/>
      <c r="H177" s="71"/>
      <c r="I177" s="69">
        <f t="shared" si="34"/>
        <v>2</v>
      </c>
    </row>
    <row r="178" spans="1:9" x14ac:dyDescent="0.25">
      <c r="A178">
        <v>11</v>
      </c>
      <c r="B178" s="67" t="s">
        <v>32</v>
      </c>
      <c r="C178" s="71"/>
      <c r="D178" s="71"/>
      <c r="E178" s="71"/>
      <c r="F178" s="71"/>
      <c r="G178" s="71"/>
      <c r="H178" s="71"/>
      <c r="I178" s="69">
        <f t="shared" si="34"/>
        <v>0</v>
      </c>
    </row>
    <row r="179" spans="1:9" x14ac:dyDescent="0.25">
      <c r="A179">
        <v>11</v>
      </c>
      <c r="B179" s="67" t="s">
        <v>106</v>
      </c>
      <c r="C179" s="71"/>
      <c r="D179" s="71"/>
      <c r="E179" s="71"/>
      <c r="F179" s="71"/>
      <c r="G179" s="71">
        <v>1768</v>
      </c>
      <c r="H179" s="71"/>
      <c r="I179" s="69">
        <f t="shared" si="34"/>
        <v>1768</v>
      </c>
    </row>
    <row r="180" spans="1:9" x14ac:dyDescent="0.25">
      <c r="A180">
        <v>11</v>
      </c>
      <c r="B180" s="67" t="s">
        <v>107</v>
      </c>
      <c r="C180" s="71">
        <v>247</v>
      </c>
      <c r="D180" s="71">
        <v>93</v>
      </c>
      <c r="E180" s="71">
        <v>1498</v>
      </c>
      <c r="F180" s="71">
        <v>806</v>
      </c>
      <c r="G180" s="71">
        <v>4799</v>
      </c>
      <c r="H180" s="71">
        <v>24</v>
      </c>
      <c r="I180" s="69">
        <f t="shared" si="34"/>
        <v>7467</v>
      </c>
    </row>
    <row r="181" spans="1:9" x14ac:dyDescent="0.25">
      <c r="A181">
        <v>11</v>
      </c>
      <c r="B181" s="67" t="s">
        <v>108</v>
      </c>
      <c r="C181" s="71">
        <v>1182</v>
      </c>
      <c r="D181" s="71">
        <v>447</v>
      </c>
      <c r="E181" s="71">
        <v>6893</v>
      </c>
      <c r="F181" s="71">
        <v>3009</v>
      </c>
      <c r="G181" s="71">
        <v>11440</v>
      </c>
      <c r="H181" s="71">
        <v>200</v>
      </c>
      <c r="I181" s="69">
        <f t="shared" si="34"/>
        <v>23171</v>
      </c>
    </row>
    <row r="182" spans="1:9" x14ac:dyDescent="0.25">
      <c r="A182">
        <v>11</v>
      </c>
      <c r="B182" s="67" t="s">
        <v>109</v>
      </c>
      <c r="C182" s="71"/>
      <c r="D182" s="71"/>
      <c r="E182" s="71"/>
      <c r="F182" s="71"/>
      <c r="G182" s="71">
        <v>3632</v>
      </c>
      <c r="H182" s="71"/>
      <c r="I182" s="69">
        <f t="shared" si="34"/>
        <v>3632</v>
      </c>
    </row>
    <row r="183" spans="1:9" x14ac:dyDescent="0.25">
      <c r="A183">
        <v>11</v>
      </c>
      <c r="B183" s="67" t="s">
        <v>110</v>
      </c>
      <c r="C183" s="71">
        <v>818</v>
      </c>
      <c r="D183" s="71">
        <v>378</v>
      </c>
      <c r="E183" s="71">
        <v>5377</v>
      </c>
      <c r="F183" s="71">
        <v>1459</v>
      </c>
      <c r="G183" s="71">
        <v>2930</v>
      </c>
      <c r="H183" s="71">
        <v>194</v>
      </c>
      <c r="I183" s="69">
        <f t="shared" si="34"/>
        <v>11156</v>
      </c>
    </row>
    <row r="184" spans="1:9" x14ac:dyDescent="0.25">
      <c r="A184">
        <v>11</v>
      </c>
      <c r="B184" s="67" t="s">
        <v>111</v>
      </c>
      <c r="C184" s="71">
        <v>229</v>
      </c>
      <c r="D184" s="71">
        <v>91</v>
      </c>
      <c r="E184" s="71">
        <v>1595</v>
      </c>
      <c r="F184" s="71">
        <v>388</v>
      </c>
      <c r="G184" s="71">
        <v>748</v>
      </c>
      <c r="H184" s="71">
        <v>58</v>
      </c>
      <c r="I184" s="69">
        <f t="shared" si="34"/>
        <v>3109</v>
      </c>
    </row>
    <row r="185" spans="1:9" x14ac:dyDescent="0.25">
      <c r="A185">
        <v>11</v>
      </c>
      <c r="B185" s="67" t="s">
        <v>112</v>
      </c>
      <c r="C185" s="71">
        <v>32</v>
      </c>
      <c r="D185" s="71">
        <v>17</v>
      </c>
      <c r="E185" s="71">
        <v>301</v>
      </c>
      <c r="F185" s="71">
        <v>28</v>
      </c>
      <c r="G185" s="71"/>
      <c r="H185" s="71">
        <v>2</v>
      </c>
      <c r="I185" s="69">
        <f t="shared" si="34"/>
        <v>380</v>
      </c>
    </row>
    <row r="186" spans="1:9" x14ac:dyDescent="0.25">
      <c r="A186">
        <v>11</v>
      </c>
      <c r="B186" s="67" t="s">
        <v>113</v>
      </c>
      <c r="C186" s="72">
        <f t="shared" ref="C186:H186" si="35">SUM(C174:C185)</f>
        <v>3125</v>
      </c>
      <c r="D186" s="72">
        <f t="shared" si="35"/>
        <v>1256</v>
      </c>
      <c r="E186" s="72">
        <f t="shared" si="35"/>
        <v>19596</v>
      </c>
      <c r="F186" s="72">
        <f t="shared" si="35"/>
        <v>5712</v>
      </c>
      <c r="G186" s="72">
        <f t="shared" si="35"/>
        <v>25317</v>
      </c>
      <c r="H186" s="72">
        <f t="shared" si="35"/>
        <v>531</v>
      </c>
      <c r="I186" s="69">
        <f t="shared" si="34"/>
        <v>55537</v>
      </c>
    </row>
    <row r="187" spans="1:9" x14ac:dyDescent="0.25">
      <c r="A187">
        <v>11</v>
      </c>
      <c r="B187" s="74" t="s">
        <v>114</v>
      </c>
      <c r="C187" s="81">
        <v>1459</v>
      </c>
      <c r="D187" s="81">
        <v>670</v>
      </c>
      <c r="E187" s="81">
        <v>7548</v>
      </c>
      <c r="F187" s="81">
        <v>3540</v>
      </c>
      <c r="G187" s="81">
        <v>24046</v>
      </c>
      <c r="H187" s="81">
        <v>387</v>
      </c>
      <c r="I187" s="75">
        <f t="shared" si="34"/>
        <v>37650</v>
      </c>
    </row>
    <row r="188" spans="1:9" ht="15.75" thickBot="1" x14ac:dyDescent="0.3">
      <c r="A188">
        <v>11</v>
      </c>
      <c r="B188" s="76" t="s">
        <v>115</v>
      </c>
      <c r="C188" s="82">
        <v>3132</v>
      </c>
      <c r="D188" s="82">
        <v>1263</v>
      </c>
      <c r="E188" s="82">
        <v>19682</v>
      </c>
      <c r="F188" s="82">
        <v>5747</v>
      </c>
      <c r="G188" s="82">
        <v>25474</v>
      </c>
      <c r="H188" s="82">
        <v>530</v>
      </c>
      <c r="I188" s="77">
        <f t="shared" si="34"/>
        <v>55828</v>
      </c>
    </row>
    <row r="189" spans="1:9" ht="15.75" thickBot="1" x14ac:dyDescent="0.3"/>
    <row r="190" spans="1:9" x14ac:dyDescent="0.25">
      <c r="A190">
        <v>12</v>
      </c>
      <c r="B190" s="61" t="s">
        <v>93</v>
      </c>
      <c r="C190" s="62"/>
      <c r="D190" s="62"/>
      <c r="E190" s="62"/>
      <c r="F190" s="62"/>
      <c r="G190" s="62"/>
      <c r="H190" s="62"/>
      <c r="I190" s="63"/>
    </row>
    <row r="191" spans="1:9" x14ac:dyDescent="0.25">
      <c r="A191">
        <v>12</v>
      </c>
      <c r="B191" s="67" t="s">
        <v>28</v>
      </c>
      <c r="C191" s="71">
        <v>572</v>
      </c>
      <c r="D191" s="71">
        <v>203</v>
      </c>
      <c r="E191" s="71">
        <v>3647</v>
      </c>
      <c r="F191" s="71">
        <v>22</v>
      </c>
      <c r="G191" s="71"/>
      <c r="H191" s="71">
        <v>51</v>
      </c>
      <c r="I191" s="69">
        <f t="shared" ref="I191:I205" si="36">SUM(C191:H191)</f>
        <v>4495</v>
      </c>
    </row>
    <row r="192" spans="1:9" x14ac:dyDescent="0.25">
      <c r="A192">
        <v>12</v>
      </c>
      <c r="B192" s="67" t="s">
        <v>29</v>
      </c>
      <c r="C192" s="71">
        <v>42</v>
      </c>
      <c r="D192" s="71">
        <v>23</v>
      </c>
      <c r="E192" s="71">
        <v>264</v>
      </c>
      <c r="F192" s="71"/>
      <c r="G192" s="71"/>
      <c r="H192" s="71">
        <v>3</v>
      </c>
      <c r="I192" s="69">
        <f t="shared" si="36"/>
        <v>332</v>
      </c>
    </row>
    <row r="193" spans="1:11" x14ac:dyDescent="0.25">
      <c r="A193">
        <v>12</v>
      </c>
      <c r="B193" s="67" t="s">
        <v>30</v>
      </c>
      <c r="C193" s="71"/>
      <c r="D193" s="71">
        <v>2</v>
      </c>
      <c r="E193" s="71">
        <v>9</v>
      </c>
      <c r="F193" s="71"/>
      <c r="G193" s="71"/>
      <c r="H193" s="71"/>
      <c r="I193" s="69">
        <f t="shared" si="36"/>
        <v>11</v>
      </c>
    </row>
    <row r="194" spans="1:11" x14ac:dyDescent="0.25">
      <c r="A194">
        <v>12</v>
      </c>
      <c r="B194" s="67" t="s">
        <v>31</v>
      </c>
      <c r="C194" s="71"/>
      <c r="D194" s="71"/>
      <c r="E194" s="71">
        <v>2</v>
      </c>
      <c r="F194" s="71"/>
      <c r="G194" s="71"/>
      <c r="H194" s="71"/>
      <c r="I194" s="69">
        <f t="shared" si="36"/>
        <v>2</v>
      </c>
    </row>
    <row r="195" spans="1:11" x14ac:dyDescent="0.25">
      <c r="A195">
        <v>12</v>
      </c>
      <c r="B195" s="67" t="s">
        <v>32</v>
      </c>
      <c r="C195" s="71"/>
      <c r="D195" s="71"/>
      <c r="E195" s="71"/>
      <c r="F195" s="71"/>
      <c r="G195" s="71"/>
      <c r="H195" s="71"/>
      <c r="I195" s="69">
        <f t="shared" si="36"/>
        <v>0</v>
      </c>
    </row>
    <row r="196" spans="1:11" x14ac:dyDescent="0.25">
      <c r="A196">
        <v>12</v>
      </c>
      <c r="B196" s="67" t="s">
        <v>106</v>
      </c>
      <c r="C196" s="71"/>
      <c r="D196" s="71"/>
      <c r="E196" s="71"/>
      <c r="F196" s="71"/>
      <c r="G196" s="71">
        <v>1761</v>
      </c>
      <c r="H196" s="71"/>
      <c r="I196" s="69">
        <f t="shared" si="36"/>
        <v>1761</v>
      </c>
    </row>
    <row r="197" spans="1:11" x14ac:dyDescent="0.25">
      <c r="A197">
        <v>12</v>
      </c>
      <c r="B197" s="67" t="s">
        <v>107</v>
      </c>
      <c r="C197" s="71">
        <v>249</v>
      </c>
      <c r="D197" s="71">
        <v>96</v>
      </c>
      <c r="E197" s="71">
        <v>1503</v>
      </c>
      <c r="F197" s="71">
        <v>806</v>
      </c>
      <c r="G197" s="71">
        <v>4823</v>
      </c>
      <c r="H197" s="71">
        <v>24</v>
      </c>
      <c r="I197" s="69">
        <f t="shared" si="36"/>
        <v>7501</v>
      </c>
    </row>
    <row r="198" spans="1:11" x14ac:dyDescent="0.25">
      <c r="A198">
        <v>12</v>
      </c>
      <c r="B198" s="67" t="s">
        <v>108</v>
      </c>
      <c r="C198" s="71">
        <v>1192</v>
      </c>
      <c r="D198" s="71">
        <v>442</v>
      </c>
      <c r="E198" s="71">
        <v>6912</v>
      </c>
      <c r="F198" s="71">
        <v>3000</v>
      </c>
      <c r="G198" s="71">
        <v>11471</v>
      </c>
      <c r="H198" s="71">
        <v>201</v>
      </c>
      <c r="I198" s="69">
        <f t="shared" si="36"/>
        <v>23218</v>
      </c>
    </row>
    <row r="199" spans="1:11" x14ac:dyDescent="0.25">
      <c r="A199">
        <v>12</v>
      </c>
      <c r="B199" s="67" t="s">
        <v>109</v>
      </c>
      <c r="C199" s="71"/>
      <c r="D199" s="71"/>
      <c r="E199" s="71"/>
      <c r="F199" s="71"/>
      <c r="G199" s="71">
        <v>3665</v>
      </c>
      <c r="H199" s="71"/>
      <c r="I199" s="69">
        <f t="shared" si="36"/>
        <v>3665</v>
      </c>
    </row>
    <row r="200" spans="1:11" x14ac:dyDescent="0.25">
      <c r="A200">
        <v>12</v>
      </c>
      <c r="B200" s="67" t="s">
        <v>110</v>
      </c>
      <c r="C200" s="71">
        <v>823</v>
      </c>
      <c r="D200" s="71">
        <v>379</v>
      </c>
      <c r="E200" s="71">
        <v>5389</v>
      </c>
      <c r="F200" s="71">
        <v>1469</v>
      </c>
      <c r="G200" s="71">
        <v>2941</v>
      </c>
      <c r="H200" s="71">
        <v>190</v>
      </c>
      <c r="I200" s="69">
        <f t="shared" si="36"/>
        <v>11191</v>
      </c>
    </row>
    <row r="201" spans="1:11" x14ac:dyDescent="0.25">
      <c r="A201">
        <v>12</v>
      </c>
      <c r="B201" s="67" t="s">
        <v>111</v>
      </c>
      <c r="C201" s="71">
        <v>229</v>
      </c>
      <c r="D201" s="71">
        <v>89</v>
      </c>
      <c r="E201" s="71">
        <v>1599</v>
      </c>
      <c r="F201" s="71">
        <v>388</v>
      </c>
      <c r="G201" s="71">
        <v>756</v>
      </c>
      <c r="H201" s="71">
        <v>58</v>
      </c>
      <c r="I201" s="69">
        <f t="shared" si="36"/>
        <v>3119</v>
      </c>
    </row>
    <row r="202" spans="1:11" x14ac:dyDescent="0.25">
      <c r="A202">
        <v>12</v>
      </c>
      <c r="B202" s="67" t="s">
        <v>112</v>
      </c>
      <c r="C202" s="71">
        <v>32</v>
      </c>
      <c r="D202" s="71">
        <v>17</v>
      </c>
      <c r="E202" s="71">
        <v>302</v>
      </c>
      <c r="F202" s="71">
        <v>27</v>
      </c>
      <c r="G202" s="71"/>
      <c r="H202" s="71">
        <v>2</v>
      </c>
      <c r="I202" s="69">
        <f t="shared" si="36"/>
        <v>380</v>
      </c>
    </row>
    <row r="203" spans="1:11" x14ac:dyDescent="0.25">
      <c r="A203">
        <v>12</v>
      </c>
      <c r="B203" s="67" t="s">
        <v>113</v>
      </c>
      <c r="C203" s="72">
        <f t="shared" ref="C203:H203" si="37">SUM(C191:C202)</f>
        <v>3139</v>
      </c>
      <c r="D203" s="72">
        <f t="shared" si="37"/>
        <v>1251</v>
      </c>
      <c r="E203" s="72">
        <f t="shared" si="37"/>
        <v>19627</v>
      </c>
      <c r="F203" s="72">
        <f t="shared" si="37"/>
        <v>5712</v>
      </c>
      <c r="G203" s="72">
        <f t="shared" si="37"/>
        <v>25417</v>
      </c>
      <c r="H203" s="72">
        <f t="shared" si="37"/>
        <v>529</v>
      </c>
      <c r="I203" s="69">
        <f t="shared" si="36"/>
        <v>55675</v>
      </c>
    </row>
    <row r="204" spans="1:11" x14ac:dyDescent="0.25">
      <c r="A204">
        <v>12</v>
      </c>
      <c r="B204" s="74" t="s">
        <v>114</v>
      </c>
      <c r="C204" s="81">
        <v>1443</v>
      </c>
      <c r="D204" s="81">
        <v>666</v>
      </c>
      <c r="E204" s="81">
        <v>7486</v>
      </c>
      <c r="F204" s="81">
        <v>3507</v>
      </c>
      <c r="G204" s="81">
        <v>24118</v>
      </c>
      <c r="H204" s="81">
        <v>383</v>
      </c>
      <c r="I204" s="75">
        <f t="shared" si="36"/>
        <v>37603</v>
      </c>
    </row>
    <row r="205" spans="1:11" ht="15.75" thickBot="1" x14ac:dyDescent="0.3">
      <c r="A205">
        <v>12</v>
      </c>
      <c r="B205" s="76" t="s">
        <v>115</v>
      </c>
      <c r="C205" s="82">
        <v>3144</v>
      </c>
      <c r="D205" s="82">
        <v>1258</v>
      </c>
      <c r="E205" s="82">
        <v>19708</v>
      </c>
      <c r="F205" s="82">
        <v>5749</v>
      </c>
      <c r="G205" s="82">
        <v>25577</v>
      </c>
      <c r="H205" s="82">
        <v>529</v>
      </c>
      <c r="I205" s="77">
        <f t="shared" si="36"/>
        <v>55965</v>
      </c>
    </row>
    <row r="206" spans="1:11" x14ac:dyDescent="0.25">
      <c r="K206" s="85" t="s">
        <v>122</v>
      </c>
    </row>
    <row r="207" spans="1:11" x14ac:dyDescent="0.25">
      <c r="I207" s="83">
        <f>I16+I33+I50+I67+I84+I101+I118+I135+I152+I169+I186+I203</f>
        <v>661841</v>
      </c>
      <c r="K207" s="86">
        <f>I207-X135</f>
        <v>0</v>
      </c>
    </row>
    <row r="208" spans="1:11" x14ac:dyDescent="0.25">
      <c r="I208" s="83">
        <f>I17+I34+I51+I68+I85+I102+I119+I136+I153+I170+I187+I204</f>
        <v>447260</v>
      </c>
      <c r="K208" s="86">
        <f>I208-X136</f>
        <v>0</v>
      </c>
    </row>
    <row r="209" spans="9:11" x14ac:dyDescent="0.25">
      <c r="I209" s="83">
        <f>I18+I35+I52+I69+I86+I103+I120+I137+I154+I171+I188+I205</f>
        <v>665130</v>
      </c>
      <c r="K209" s="86">
        <f>I209-X137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14239-888C-4269-9956-4BBF64124228}">
  <dimension ref="A1:Y209"/>
  <sheetViews>
    <sheetView topLeftCell="I1" workbookViewId="0">
      <selection activeCell="L3" sqref="L3"/>
    </sheetView>
  </sheetViews>
  <sheetFormatPr defaultRowHeight="15" x14ac:dyDescent="0.25"/>
  <cols>
    <col min="1" max="1" width="8.5703125" customWidth="1"/>
    <col min="2" max="2" width="11.28515625" style="83" bestFit="1" customWidth="1"/>
    <col min="3" max="3" width="8.7109375" style="87" bestFit="1" customWidth="1"/>
    <col min="4" max="4" width="16.140625" style="87" customWidth="1"/>
    <col min="5" max="5" width="8.5703125" style="87" customWidth="1"/>
    <col min="6" max="6" width="12.140625" style="87" customWidth="1"/>
    <col min="7" max="7" width="5.85546875" style="87" customWidth="1"/>
    <col min="8" max="8" width="15.28515625" style="87" customWidth="1"/>
    <col min="9" max="9" width="13.7109375" style="87" customWidth="1"/>
    <col min="10" max="10" width="11.7109375" style="87" customWidth="1"/>
    <col min="12" max="12" width="11.28515625" bestFit="1" customWidth="1"/>
  </cols>
  <sheetData>
    <row r="1" spans="1:25" ht="21" x14ac:dyDescent="0.35">
      <c r="A1" s="54" t="s">
        <v>123</v>
      </c>
    </row>
    <row r="2" spans="1:25" s="57" customFormat="1" ht="15.75" thickBot="1" x14ac:dyDescent="0.3">
      <c r="A2" s="57" t="s">
        <v>84</v>
      </c>
      <c r="B2" s="58" t="s">
        <v>85</v>
      </c>
      <c r="C2" s="59" t="s">
        <v>86</v>
      </c>
      <c r="D2" s="59" t="s">
        <v>87</v>
      </c>
      <c r="E2" s="59" t="s">
        <v>88</v>
      </c>
      <c r="F2" s="59" t="s">
        <v>89</v>
      </c>
      <c r="G2" s="59" t="s">
        <v>90</v>
      </c>
      <c r="H2" s="59" t="s">
        <v>91</v>
      </c>
      <c r="I2" s="59" t="s">
        <v>124</v>
      </c>
      <c r="J2" s="59" t="s">
        <v>92</v>
      </c>
    </row>
    <row r="3" spans="1:25" x14ac:dyDescent="0.25">
      <c r="A3">
        <v>1</v>
      </c>
      <c r="B3" s="88" t="s">
        <v>93</v>
      </c>
      <c r="C3" s="62"/>
      <c r="D3" s="62"/>
      <c r="E3" s="62"/>
      <c r="F3" s="62"/>
      <c r="G3" s="62"/>
      <c r="H3" s="62"/>
      <c r="I3" s="62"/>
      <c r="J3" s="63"/>
      <c r="L3" s="64" t="s">
        <v>92</v>
      </c>
      <c r="M3" s="70" t="s">
        <v>94</v>
      </c>
      <c r="N3" s="70" t="s">
        <v>116</v>
      </c>
      <c r="O3" s="70" t="s">
        <v>96</v>
      </c>
      <c r="P3" s="80" t="s">
        <v>97</v>
      </c>
      <c r="Q3" s="80" t="s">
        <v>98</v>
      </c>
      <c r="R3" s="80" t="s">
        <v>99</v>
      </c>
      <c r="S3" s="80" t="s">
        <v>100</v>
      </c>
      <c r="T3" s="80" t="s">
        <v>117</v>
      </c>
      <c r="U3" s="80" t="s">
        <v>118</v>
      </c>
      <c r="V3" s="80" t="s">
        <v>103</v>
      </c>
      <c r="W3" s="80" t="s">
        <v>104</v>
      </c>
      <c r="X3" s="80" t="s">
        <v>119</v>
      </c>
      <c r="Y3" s="66" t="s">
        <v>2</v>
      </c>
    </row>
    <row r="4" spans="1:25" x14ac:dyDescent="0.25">
      <c r="A4">
        <v>1</v>
      </c>
      <c r="B4" s="89" t="s">
        <v>125</v>
      </c>
      <c r="C4" s="68">
        <v>1</v>
      </c>
      <c r="D4" s="68">
        <v>3</v>
      </c>
      <c r="E4" s="68">
        <v>3</v>
      </c>
      <c r="F4" s="68"/>
      <c r="G4" s="68">
        <v>46</v>
      </c>
      <c r="H4" s="71"/>
      <c r="I4" s="71"/>
      <c r="J4" s="69">
        <f>SUM(C4:I4)</f>
        <v>53</v>
      </c>
      <c r="L4" s="89" t="s">
        <v>125</v>
      </c>
      <c r="M4" s="70">
        <f>J4</f>
        <v>53</v>
      </c>
      <c r="N4" s="70">
        <f t="shared" ref="N4:N16" si="0">J21</f>
        <v>52</v>
      </c>
      <c r="O4" s="70">
        <f t="shared" ref="O4:O16" si="1">J38</f>
        <v>52</v>
      </c>
      <c r="P4" s="70">
        <f t="shared" ref="P4:P16" si="2">J55</f>
        <v>51</v>
      </c>
      <c r="Q4" s="70">
        <f t="shared" ref="Q4:Q16" si="3">J72</f>
        <v>51</v>
      </c>
      <c r="R4" s="70">
        <f t="shared" ref="R4:R16" si="4">J89</f>
        <v>51</v>
      </c>
      <c r="S4" s="70">
        <f t="shared" ref="S4:S16" si="5">J106</f>
        <v>51</v>
      </c>
      <c r="T4" s="70">
        <f t="shared" ref="T4:T16" si="6">J123</f>
        <v>52</v>
      </c>
      <c r="U4" s="70">
        <f t="shared" ref="U4:U16" si="7">J140</f>
        <v>50</v>
      </c>
      <c r="V4" s="70">
        <f t="shared" ref="V4:V16" si="8">J157</f>
        <v>50</v>
      </c>
      <c r="W4" s="70">
        <f t="shared" ref="W4:W16" si="9">J174</f>
        <v>50</v>
      </c>
      <c r="X4" s="70">
        <f t="shared" ref="X4:X16" si="10">J191</f>
        <v>49</v>
      </c>
      <c r="Y4" s="70">
        <f>SUM(M4:X4)</f>
        <v>612</v>
      </c>
    </row>
    <row r="5" spans="1:25" x14ac:dyDescent="0.25">
      <c r="A5">
        <v>1</v>
      </c>
      <c r="B5" s="89" t="s">
        <v>126</v>
      </c>
      <c r="C5" s="68"/>
      <c r="D5" s="68">
        <v>1</v>
      </c>
      <c r="E5" s="68">
        <v>1</v>
      </c>
      <c r="F5" s="68"/>
      <c r="G5" s="68">
        <v>2</v>
      </c>
      <c r="H5" s="71"/>
      <c r="I5" s="71"/>
      <c r="J5" s="69">
        <f>SUM(C5:I5)</f>
        <v>4</v>
      </c>
      <c r="L5" s="89" t="s">
        <v>126</v>
      </c>
      <c r="M5" s="70">
        <f t="shared" ref="M5:M16" si="11">J5</f>
        <v>4</v>
      </c>
      <c r="N5" s="70">
        <f t="shared" si="0"/>
        <v>4</v>
      </c>
      <c r="O5" s="70">
        <f t="shared" si="1"/>
        <v>4</v>
      </c>
      <c r="P5" s="70">
        <f t="shared" si="2"/>
        <v>3</v>
      </c>
      <c r="Q5" s="70">
        <f t="shared" si="3"/>
        <v>3</v>
      </c>
      <c r="R5" s="70">
        <f t="shared" si="4"/>
        <v>3</v>
      </c>
      <c r="S5" s="70">
        <f t="shared" si="5"/>
        <v>3</v>
      </c>
      <c r="T5" s="70">
        <f t="shared" si="6"/>
        <v>3</v>
      </c>
      <c r="U5" s="70">
        <f t="shared" si="7"/>
        <v>3</v>
      </c>
      <c r="V5" s="70">
        <f t="shared" si="8"/>
        <v>3</v>
      </c>
      <c r="W5" s="70">
        <f t="shared" si="9"/>
        <v>3</v>
      </c>
      <c r="X5" s="70">
        <f t="shared" si="10"/>
        <v>3</v>
      </c>
      <c r="Y5" s="70">
        <f t="shared" ref="Y5:Y18" si="12">SUM(M5:X5)</f>
        <v>39</v>
      </c>
    </row>
    <row r="6" spans="1:25" x14ac:dyDescent="0.25">
      <c r="A6">
        <v>1</v>
      </c>
      <c r="B6" s="89" t="s">
        <v>127</v>
      </c>
      <c r="C6" s="68">
        <v>8</v>
      </c>
      <c r="D6" s="68"/>
      <c r="E6" s="68">
        <v>16</v>
      </c>
      <c r="F6" s="68">
        <v>5</v>
      </c>
      <c r="G6" s="68">
        <v>284</v>
      </c>
      <c r="H6" s="71"/>
      <c r="I6" s="71"/>
      <c r="J6" s="69">
        <f>SUM(C6:I6)</f>
        <v>313</v>
      </c>
      <c r="L6" s="89" t="s">
        <v>127</v>
      </c>
      <c r="M6" s="70">
        <f t="shared" si="11"/>
        <v>313</v>
      </c>
      <c r="N6" s="70">
        <f t="shared" si="0"/>
        <v>314</v>
      </c>
      <c r="O6" s="70">
        <f t="shared" si="1"/>
        <v>314</v>
      </c>
      <c r="P6" s="70">
        <f t="shared" si="2"/>
        <v>312</v>
      </c>
      <c r="Q6" s="70">
        <f t="shared" si="3"/>
        <v>312</v>
      </c>
      <c r="R6" s="70">
        <f t="shared" si="4"/>
        <v>312</v>
      </c>
      <c r="S6" s="70">
        <f t="shared" si="5"/>
        <v>310</v>
      </c>
      <c r="T6" s="70">
        <f t="shared" si="6"/>
        <v>311</v>
      </c>
      <c r="U6" s="70">
        <f t="shared" si="7"/>
        <v>312</v>
      </c>
      <c r="V6" s="70">
        <f t="shared" si="8"/>
        <v>318</v>
      </c>
      <c r="W6" s="70">
        <f t="shared" si="9"/>
        <v>318</v>
      </c>
      <c r="X6" s="70">
        <f t="shared" si="10"/>
        <v>319</v>
      </c>
      <c r="Y6" s="70">
        <f t="shared" si="12"/>
        <v>3765</v>
      </c>
    </row>
    <row r="7" spans="1:25" x14ac:dyDescent="0.25">
      <c r="A7">
        <v>1</v>
      </c>
      <c r="B7" s="89" t="s">
        <v>128</v>
      </c>
      <c r="C7" s="68">
        <v>2</v>
      </c>
      <c r="D7" s="68"/>
      <c r="E7" s="68"/>
      <c r="F7" s="68">
        <v>1</v>
      </c>
      <c r="G7" s="68">
        <v>40</v>
      </c>
      <c r="H7" s="71"/>
      <c r="I7" s="71"/>
      <c r="J7" s="69">
        <f>SUM(C7:I7)</f>
        <v>43</v>
      </c>
      <c r="L7" s="89" t="s">
        <v>128</v>
      </c>
      <c r="M7" s="70">
        <f t="shared" si="11"/>
        <v>43</v>
      </c>
      <c r="N7" s="70">
        <f t="shared" si="0"/>
        <v>42</v>
      </c>
      <c r="O7" s="70">
        <f t="shared" si="1"/>
        <v>42</v>
      </c>
      <c r="P7" s="70">
        <f t="shared" si="2"/>
        <v>43</v>
      </c>
      <c r="Q7" s="70">
        <f t="shared" si="3"/>
        <v>43</v>
      </c>
      <c r="R7" s="70">
        <f t="shared" si="4"/>
        <v>43</v>
      </c>
      <c r="S7" s="70">
        <f t="shared" si="5"/>
        <v>44</v>
      </c>
      <c r="T7" s="70">
        <f t="shared" si="6"/>
        <v>44</v>
      </c>
      <c r="U7" s="70">
        <f t="shared" si="7"/>
        <v>44</v>
      </c>
      <c r="V7" s="70">
        <f t="shared" si="8"/>
        <v>46</v>
      </c>
      <c r="W7" s="70">
        <f t="shared" si="9"/>
        <v>46</v>
      </c>
      <c r="X7" s="70">
        <f t="shared" si="10"/>
        <v>46</v>
      </c>
      <c r="Y7" s="70">
        <f t="shared" si="12"/>
        <v>526</v>
      </c>
    </row>
    <row r="8" spans="1:25" ht="15.75" thickBot="1" x14ac:dyDescent="0.3">
      <c r="A8">
        <v>1</v>
      </c>
      <c r="B8" s="89" t="s">
        <v>2</v>
      </c>
      <c r="C8" s="72">
        <f>SUM(C4:C7)</f>
        <v>11</v>
      </c>
      <c r="D8" s="72">
        <f t="shared" ref="D8:J8" si="13">SUM(D4:D7)</f>
        <v>4</v>
      </c>
      <c r="E8" s="72">
        <f t="shared" si="13"/>
        <v>20</v>
      </c>
      <c r="F8" s="72">
        <f t="shared" si="13"/>
        <v>6</v>
      </c>
      <c r="G8" s="72">
        <f t="shared" si="13"/>
        <v>372</v>
      </c>
      <c r="H8" s="72">
        <f t="shared" si="13"/>
        <v>0</v>
      </c>
      <c r="I8" s="72">
        <f t="shared" si="13"/>
        <v>0</v>
      </c>
      <c r="J8" s="69">
        <f t="shared" si="13"/>
        <v>413</v>
      </c>
      <c r="L8" s="89" t="s">
        <v>2</v>
      </c>
      <c r="M8" s="73">
        <f>J8</f>
        <v>413</v>
      </c>
      <c r="N8" s="73">
        <f t="shared" si="0"/>
        <v>412</v>
      </c>
      <c r="O8" s="73">
        <f t="shared" si="1"/>
        <v>412</v>
      </c>
      <c r="P8" s="73">
        <f t="shared" si="2"/>
        <v>409</v>
      </c>
      <c r="Q8" s="73">
        <f t="shared" si="3"/>
        <v>409</v>
      </c>
      <c r="R8" s="73">
        <f t="shared" si="4"/>
        <v>409</v>
      </c>
      <c r="S8" s="73">
        <f t="shared" si="5"/>
        <v>408</v>
      </c>
      <c r="T8" s="73">
        <f t="shared" si="6"/>
        <v>410</v>
      </c>
      <c r="U8" s="73">
        <f t="shared" si="7"/>
        <v>409</v>
      </c>
      <c r="V8" s="73">
        <f t="shared" si="8"/>
        <v>417</v>
      </c>
      <c r="W8" s="73">
        <f t="shared" si="9"/>
        <v>417</v>
      </c>
      <c r="X8" s="73">
        <f t="shared" si="10"/>
        <v>417</v>
      </c>
      <c r="Y8" s="73">
        <f t="shared" si="12"/>
        <v>4942</v>
      </c>
    </row>
    <row r="9" spans="1:25" x14ac:dyDescent="0.25">
      <c r="A9">
        <v>1</v>
      </c>
      <c r="B9" s="90" t="s">
        <v>129</v>
      </c>
      <c r="C9" s="91"/>
      <c r="D9" s="91"/>
      <c r="E9" s="91"/>
      <c r="F9" s="91"/>
      <c r="G9" s="91"/>
      <c r="H9" s="91"/>
      <c r="I9" s="91"/>
      <c r="J9" s="75"/>
      <c r="L9" s="90" t="s">
        <v>129</v>
      </c>
      <c r="M9" s="70">
        <f t="shared" si="11"/>
        <v>0</v>
      </c>
      <c r="N9" s="70">
        <f t="shared" si="0"/>
        <v>0</v>
      </c>
      <c r="O9" s="70">
        <f t="shared" si="1"/>
        <v>0</v>
      </c>
      <c r="P9" s="70">
        <f t="shared" si="2"/>
        <v>0</v>
      </c>
      <c r="Q9" s="70">
        <f t="shared" si="3"/>
        <v>0</v>
      </c>
      <c r="R9" s="70">
        <f t="shared" si="4"/>
        <v>0</v>
      </c>
      <c r="S9" s="70">
        <f t="shared" si="5"/>
        <v>0</v>
      </c>
      <c r="T9" s="70">
        <f t="shared" si="6"/>
        <v>0</v>
      </c>
      <c r="U9" s="70">
        <f t="shared" si="7"/>
        <v>0</v>
      </c>
      <c r="V9" s="70">
        <f t="shared" si="8"/>
        <v>0</v>
      </c>
      <c r="W9" s="70">
        <f t="shared" si="9"/>
        <v>0</v>
      </c>
      <c r="X9" s="70">
        <f t="shared" si="10"/>
        <v>0</v>
      </c>
      <c r="Y9" s="70">
        <f t="shared" si="12"/>
        <v>0</v>
      </c>
    </row>
    <row r="10" spans="1:25" x14ac:dyDescent="0.25">
      <c r="A10">
        <v>1</v>
      </c>
      <c r="B10" s="90" t="s">
        <v>130</v>
      </c>
      <c r="C10" s="68">
        <v>1</v>
      </c>
      <c r="D10" s="68">
        <v>1</v>
      </c>
      <c r="E10" s="68"/>
      <c r="F10" s="68"/>
      <c r="G10" s="68">
        <v>15</v>
      </c>
      <c r="H10" s="91"/>
      <c r="I10" s="91"/>
      <c r="J10" s="75">
        <f>SUM(C10:I10)</f>
        <v>17</v>
      </c>
      <c r="L10" s="90" t="s">
        <v>130</v>
      </c>
      <c r="M10" s="70">
        <f t="shared" si="11"/>
        <v>17</v>
      </c>
      <c r="N10" s="70">
        <f t="shared" si="0"/>
        <v>17</v>
      </c>
      <c r="O10" s="70">
        <f t="shared" si="1"/>
        <v>17</v>
      </c>
      <c r="P10" s="70">
        <f t="shared" si="2"/>
        <v>17</v>
      </c>
      <c r="Q10" s="70">
        <f t="shared" si="3"/>
        <v>17</v>
      </c>
      <c r="R10" s="70">
        <f t="shared" si="4"/>
        <v>17</v>
      </c>
      <c r="S10" s="70">
        <f t="shared" si="5"/>
        <v>17</v>
      </c>
      <c r="T10" s="70">
        <f t="shared" si="6"/>
        <v>17</v>
      </c>
      <c r="U10" s="70">
        <f t="shared" si="7"/>
        <v>17</v>
      </c>
      <c r="V10" s="70">
        <f t="shared" si="8"/>
        <v>17</v>
      </c>
      <c r="W10" s="70">
        <f t="shared" si="9"/>
        <v>18</v>
      </c>
      <c r="X10" s="70">
        <f t="shared" si="10"/>
        <v>18</v>
      </c>
      <c r="Y10" s="70">
        <f t="shared" si="12"/>
        <v>206</v>
      </c>
    </row>
    <row r="11" spans="1:25" x14ac:dyDescent="0.25">
      <c r="A11">
        <v>1</v>
      </c>
      <c r="B11" s="90" t="s">
        <v>131</v>
      </c>
      <c r="C11" s="68"/>
      <c r="D11" s="68"/>
      <c r="E11" s="68"/>
      <c r="F11" s="68"/>
      <c r="G11" s="68">
        <v>2</v>
      </c>
      <c r="H11" s="91"/>
      <c r="I11" s="91"/>
      <c r="J11" s="75">
        <f>SUM(C11:I11)</f>
        <v>2</v>
      </c>
      <c r="L11" s="90" t="s">
        <v>131</v>
      </c>
      <c r="M11" s="70">
        <f t="shared" si="11"/>
        <v>2</v>
      </c>
      <c r="N11" s="70">
        <f t="shared" si="0"/>
        <v>2</v>
      </c>
      <c r="O11" s="70">
        <f t="shared" si="1"/>
        <v>2</v>
      </c>
      <c r="P11" s="70">
        <f t="shared" si="2"/>
        <v>2</v>
      </c>
      <c r="Q11" s="70">
        <f t="shared" si="3"/>
        <v>2</v>
      </c>
      <c r="R11" s="70">
        <f t="shared" si="4"/>
        <v>3</v>
      </c>
      <c r="S11" s="70">
        <f t="shared" si="5"/>
        <v>3</v>
      </c>
      <c r="T11" s="70">
        <f t="shared" si="6"/>
        <v>3</v>
      </c>
      <c r="U11" s="70">
        <f t="shared" si="7"/>
        <v>2</v>
      </c>
      <c r="V11" s="70">
        <f t="shared" si="8"/>
        <v>2</v>
      </c>
      <c r="W11" s="70">
        <f t="shared" si="9"/>
        <v>2</v>
      </c>
      <c r="X11" s="70">
        <f t="shared" si="10"/>
        <v>2</v>
      </c>
      <c r="Y11" s="70">
        <f t="shared" si="12"/>
        <v>27</v>
      </c>
    </row>
    <row r="12" spans="1:25" ht="15.75" thickBot="1" x14ac:dyDescent="0.3">
      <c r="A12">
        <v>1</v>
      </c>
      <c r="B12" s="90" t="s">
        <v>2</v>
      </c>
      <c r="C12" s="81">
        <f>SUM(C10:C11)</f>
        <v>1</v>
      </c>
      <c r="D12" s="81">
        <f t="shared" ref="D12:J12" si="14">SUM(D10:D11)</f>
        <v>1</v>
      </c>
      <c r="E12" s="81">
        <f t="shared" si="14"/>
        <v>0</v>
      </c>
      <c r="F12" s="81">
        <f t="shared" si="14"/>
        <v>0</v>
      </c>
      <c r="G12" s="81">
        <f t="shared" si="14"/>
        <v>17</v>
      </c>
      <c r="H12" s="81">
        <f t="shared" si="14"/>
        <v>0</v>
      </c>
      <c r="I12" s="81">
        <f t="shared" si="14"/>
        <v>0</v>
      </c>
      <c r="J12" s="75">
        <f t="shared" si="14"/>
        <v>19</v>
      </c>
      <c r="L12" s="90" t="s">
        <v>2</v>
      </c>
      <c r="M12" s="73">
        <f t="shared" si="11"/>
        <v>19</v>
      </c>
      <c r="N12" s="73">
        <f t="shared" si="0"/>
        <v>19</v>
      </c>
      <c r="O12" s="73">
        <f t="shared" si="1"/>
        <v>19</v>
      </c>
      <c r="P12" s="73">
        <f t="shared" si="2"/>
        <v>19</v>
      </c>
      <c r="Q12" s="73">
        <f t="shared" si="3"/>
        <v>19</v>
      </c>
      <c r="R12" s="73">
        <f t="shared" si="4"/>
        <v>20</v>
      </c>
      <c r="S12" s="73">
        <f t="shared" si="5"/>
        <v>20</v>
      </c>
      <c r="T12" s="73">
        <f t="shared" si="6"/>
        <v>20</v>
      </c>
      <c r="U12" s="73">
        <f t="shared" si="7"/>
        <v>19</v>
      </c>
      <c r="V12" s="73">
        <f t="shared" si="8"/>
        <v>19</v>
      </c>
      <c r="W12" s="73">
        <f t="shared" si="9"/>
        <v>20</v>
      </c>
      <c r="X12" s="73">
        <f t="shared" si="10"/>
        <v>20</v>
      </c>
      <c r="Y12" s="73">
        <f t="shared" si="12"/>
        <v>233</v>
      </c>
    </row>
    <row r="13" spans="1:25" x14ac:dyDescent="0.25">
      <c r="A13">
        <v>1</v>
      </c>
      <c r="B13" s="92" t="s">
        <v>132</v>
      </c>
      <c r="C13" s="93"/>
      <c r="D13" s="93"/>
      <c r="E13" s="93"/>
      <c r="F13" s="93"/>
      <c r="G13" s="93"/>
      <c r="H13" s="93"/>
      <c r="I13" s="93"/>
      <c r="J13" s="94"/>
      <c r="L13" s="92" t="s">
        <v>132</v>
      </c>
      <c r="M13" s="70">
        <f t="shared" si="11"/>
        <v>0</v>
      </c>
      <c r="N13" s="70">
        <f t="shared" si="0"/>
        <v>0</v>
      </c>
      <c r="O13" s="70">
        <f t="shared" si="1"/>
        <v>0</v>
      </c>
      <c r="P13" s="70">
        <f t="shared" si="2"/>
        <v>0</v>
      </c>
      <c r="Q13" s="70">
        <f t="shared" si="3"/>
        <v>0</v>
      </c>
      <c r="R13" s="70">
        <f t="shared" si="4"/>
        <v>0</v>
      </c>
      <c r="S13" s="70">
        <f t="shared" si="5"/>
        <v>0</v>
      </c>
      <c r="T13" s="70">
        <f t="shared" si="6"/>
        <v>0</v>
      </c>
      <c r="U13" s="70">
        <f t="shared" si="7"/>
        <v>0</v>
      </c>
      <c r="V13" s="70">
        <f t="shared" si="8"/>
        <v>0</v>
      </c>
      <c r="W13" s="70">
        <f t="shared" si="9"/>
        <v>0</v>
      </c>
      <c r="X13" s="70">
        <f t="shared" si="10"/>
        <v>0</v>
      </c>
      <c r="Y13" s="70">
        <f t="shared" si="12"/>
        <v>0</v>
      </c>
    </row>
    <row r="14" spans="1:25" x14ac:dyDescent="0.25">
      <c r="A14">
        <v>1</v>
      </c>
      <c r="B14" s="92" t="s">
        <v>133</v>
      </c>
      <c r="C14" s="68"/>
      <c r="D14" s="68">
        <v>1</v>
      </c>
      <c r="E14" s="68">
        <v>1</v>
      </c>
      <c r="F14" s="68">
        <v>1</v>
      </c>
      <c r="G14" s="68">
        <v>3</v>
      </c>
      <c r="H14" s="93"/>
      <c r="I14" s="93"/>
      <c r="J14" s="94">
        <f>SUM(C14:I14)</f>
        <v>6</v>
      </c>
      <c r="L14" s="92" t="s">
        <v>133</v>
      </c>
      <c r="M14" s="70">
        <f t="shared" si="11"/>
        <v>6</v>
      </c>
      <c r="N14" s="70">
        <f t="shared" si="0"/>
        <v>6</v>
      </c>
      <c r="O14" s="70">
        <f t="shared" si="1"/>
        <v>6</v>
      </c>
      <c r="P14" s="70">
        <f t="shared" si="2"/>
        <v>6</v>
      </c>
      <c r="Q14" s="70">
        <f t="shared" si="3"/>
        <v>6</v>
      </c>
      <c r="R14" s="70">
        <f t="shared" si="4"/>
        <v>6</v>
      </c>
      <c r="S14" s="70">
        <f t="shared" si="5"/>
        <v>6</v>
      </c>
      <c r="T14" s="70">
        <f t="shared" si="6"/>
        <v>6</v>
      </c>
      <c r="U14" s="70">
        <f t="shared" si="7"/>
        <v>6</v>
      </c>
      <c r="V14" s="70">
        <f t="shared" si="8"/>
        <v>6</v>
      </c>
      <c r="W14" s="70">
        <f t="shared" si="9"/>
        <v>6</v>
      </c>
      <c r="X14" s="70">
        <f t="shared" si="10"/>
        <v>6</v>
      </c>
      <c r="Y14" s="70">
        <f t="shared" si="12"/>
        <v>72</v>
      </c>
    </row>
    <row r="15" spans="1:25" x14ac:dyDescent="0.25">
      <c r="A15">
        <v>1</v>
      </c>
      <c r="B15" s="92" t="s">
        <v>134</v>
      </c>
      <c r="C15" s="68">
        <v>7</v>
      </c>
      <c r="D15" s="68"/>
      <c r="E15" s="68">
        <v>10</v>
      </c>
      <c r="F15" s="68">
        <v>5</v>
      </c>
      <c r="G15" s="68">
        <v>202</v>
      </c>
      <c r="H15" s="93"/>
      <c r="I15" s="93"/>
      <c r="J15" s="94">
        <f>SUM(C15:I15)</f>
        <v>224</v>
      </c>
      <c r="L15" s="92" t="s">
        <v>134</v>
      </c>
      <c r="M15" s="70">
        <f t="shared" si="11"/>
        <v>224</v>
      </c>
      <c r="N15" s="70">
        <f t="shared" si="0"/>
        <v>226</v>
      </c>
      <c r="O15" s="70">
        <f t="shared" si="1"/>
        <v>226</v>
      </c>
      <c r="P15" s="70">
        <f t="shared" si="2"/>
        <v>226</v>
      </c>
      <c r="Q15" s="70">
        <f t="shared" si="3"/>
        <v>227</v>
      </c>
      <c r="R15" s="70">
        <f t="shared" si="4"/>
        <v>227</v>
      </c>
      <c r="S15" s="70">
        <f t="shared" si="5"/>
        <v>226</v>
      </c>
      <c r="T15" s="70">
        <f t="shared" si="6"/>
        <v>222</v>
      </c>
      <c r="U15" s="70">
        <f t="shared" si="7"/>
        <v>222</v>
      </c>
      <c r="V15" s="70">
        <f t="shared" si="8"/>
        <v>226</v>
      </c>
      <c r="W15" s="70">
        <f t="shared" si="9"/>
        <v>226</v>
      </c>
      <c r="X15" s="70">
        <f t="shared" si="10"/>
        <v>226</v>
      </c>
      <c r="Y15" s="70">
        <f t="shared" si="12"/>
        <v>2704</v>
      </c>
    </row>
    <row r="16" spans="1:25" x14ac:dyDescent="0.25">
      <c r="A16">
        <v>1</v>
      </c>
      <c r="B16" s="92" t="s">
        <v>135</v>
      </c>
      <c r="C16" s="68">
        <v>2</v>
      </c>
      <c r="D16" s="68">
        <v>3</v>
      </c>
      <c r="E16" s="68">
        <v>5</v>
      </c>
      <c r="F16" s="68">
        <v>4</v>
      </c>
      <c r="G16" s="68">
        <v>121</v>
      </c>
      <c r="H16" s="93"/>
      <c r="I16" s="93"/>
      <c r="J16" s="94">
        <f>SUM(C16:I16)</f>
        <v>135</v>
      </c>
      <c r="L16" s="92" t="s">
        <v>135</v>
      </c>
      <c r="M16" s="70">
        <f t="shared" si="11"/>
        <v>135</v>
      </c>
      <c r="N16" s="70">
        <f t="shared" si="0"/>
        <v>135</v>
      </c>
      <c r="O16" s="70">
        <f t="shared" si="1"/>
        <v>136</v>
      </c>
      <c r="P16" s="70">
        <f t="shared" si="2"/>
        <v>133</v>
      </c>
      <c r="Q16" s="70">
        <f t="shared" si="3"/>
        <v>131</v>
      </c>
      <c r="R16" s="70">
        <f t="shared" si="4"/>
        <v>131</v>
      </c>
      <c r="S16" s="70">
        <f t="shared" si="5"/>
        <v>131</v>
      </c>
      <c r="T16" s="70">
        <f t="shared" si="6"/>
        <v>131</v>
      </c>
      <c r="U16" s="70">
        <f t="shared" si="7"/>
        <v>131</v>
      </c>
      <c r="V16" s="70">
        <f t="shared" si="8"/>
        <v>135</v>
      </c>
      <c r="W16" s="70">
        <f t="shared" si="9"/>
        <v>137</v>
      </c>
      <c r="X16" s="70">
        <f t="shared" si="10"/>
        <v>137</v>
      </c>
      <c r="Y16" s="70">
        <f t="shared" si="12"/>
        <v>1603</v>
      </c>
    </row>
    <row r="17" spans="1:25" ht="15.75" thickBot="1" x14ac:dyDescent="0.3">
      <c r="A17">
        <v>1</v>
      </c>
      <c r="B17" s="92" t="s">
        <v>2</v>
      </c>
      <c r="C17" s="95">
        <f>SUM(C14:C16)</f>
        <v>9</v>
      </c>
      <c r="D17" s="95">
        <f t="shared" ref="D17:J17" si="15">SUM(D14:D16)</f>
        <v>4</v>
      </c>
      <c r="E17" s="95">
        <f t="shared" si="15"/>
        <v>16</v>
      </c>
      <c r="F17" s="95">
        <f t="shared" si="15"/>
        <v>10</v>
      </c>
      <c r="G17" s="95">
        <f t="shared" si="15"/>
        <v>326</v>
      </c>
      <c r="H17" s="95">
        <f t="shared" si="15"/>
        <v>0</v>
      </c>
      <c r="I17" s="95">
        <f t="shared" si="15"/>
        <v>0</v>
      </c>
      <c r="J17" s="94">
        <f t="shared" si="15"/>
        <v>365</v>
      </c>
      <c r="L17" s="92" t="s">
        <v>2</v>
      </c>
      <c r="M17" s="73">
        <f>J17</f>
        <v>365</v>
      </c>
      <c r="N17" s="73">
        <f>J34</f>
        <v>367</v>
      </c>
      <c r="O17" s="73">
        <f>J51</f>
        <v>368</v>
      </c>
      <c r="P17" s="73">
        <f>J68</f>
        <v>365</v>
      </c>
      <c r="Q17" s="73">
        <f>J85</f>
        <v>364</v>
      </c>
      <c r="R17" s="73">
        <f>J102</f>
        <v>364</v>
      </c>
      <c r="S17" s="73">
        <f>J119</f>
        <v>363</v>
      </c>
      <c r="T17" s="73">
        <f>J136</f>
        <v>359</v>
      </c>
      <c r="U17" s="73">
        <f>J153</f>
        <v>359</v>
      </c>
      <c r="V17" s="73">
        <f>J170</f>
        <v>367</v>
      </c>
      <c r="W17" s="73">
        <f>J187</f>
        <v>369</v>
      </c>
      <c r="X17" s="73">
        <f>J204</f>
        <v>369</v>
      </c>
      <c r="Y17" s="73">
        <f t="shared" si="12"/>
        <v>4379</v>
      </c>
    </row>
    <row r="18" spans="1:25" ht="15.75" thickBot="1" x14ac:dyDescent="0.3">
      <c r="A18">
        <v>1</v>
      </c>
      <c r="B18" s="96" t="s">
        <v>92</v>
      </c>
      <c r="C18" s="97">
        <f>SUM(C8,C12,C17)</f>
        <v>21</v>
      </c>
      <c r="D18" s="97">
        <f t="shared" ref="D18:J18" si="16">SUM(D8,D12,D17)</f>
        <v>9</v>
      </c>
      <c r="E18" s="97">
        <f t="shared" si="16"/>
        <v>36</v>
      </c>
      <c r="F18" s="97">
        <f t="shared" si="16"/>
        <v>16</v>
      </c>
      <c r="G18" s="97">
        <f t="shared" si="16"/>
        <v>715</v>
      </c>
      <c r="H18" s="97">
        <f t="shared" si="16"/>
        <v>0</v>
      </c>
      <c r="I18" s="97">
        <f t="shared" si="16"/>
        <v>0</v>
      </c>
      <c r="J18" s="98">
        <f t="shared" si="16"/>
        <v>797</v>
      </c>
      <c r="L18" s="96" t="s">
        <v>92</v>
      </c>
      <c r="M18" s="70">
        <f>J18</f>
        <v>797</v>
      </c>
      <c r="N18" s="70">
        <f>J35</f>
        <v>798</v>
      </c>
      <c r="O18" s="70">
        <f>J52</f>
        <v>799</v>
      </c>
      <c r="P18" s="70">
        <f>J69</f>
        <v>793</v>
      </c>
      <c r="Q18" s="70">
        <f>J86</f>
        <v>792</v>
      </c>
      <c r="R18" s="70">
        <f>J103</f>
        <v>793</v>
      </c>
      <c r="S18" s="70">
        <f>J120</f>
        <v>791</v>
      </c>
      <c r="T18" s="70">
        <f>J137</f>
        <v>789</v>
      </c>
      <c r="U18" s="70">
        <f>J154</f>
        <v>787</v>
      </c>
      <c r="V18" s="70">
        <f>J171</f>
        <v>803</v>
      </c>
      <c r="W18" s="70">
        <f>J188</f>
        <v>806</v>
      </c>
      <c r="X18" s="70">
        <f>J205</f>
        <v>806</v>
      </c>
      <c r="Y18" s="70">
        <f t="shared" si="12"/>
        <v>9554</v>
      </c>
    </row>
    <row r="19" spans="1:25" ht="15.75" thickBot="1" x14ac:dyDescent="0.3"/>
    <row r="20" spans="1:25" x14ac:dyDescent="0.25">
      <c r="A20">
        <v>2</v>
      </c>
      <c r="B20" s="88" t="s">
        <v>93</v>
      </c>
      <c r="C20" s="62"/>
      <c r="D20" s="62"/>
      <c r="E20" s="62"/>
      <c r="F20" s="62"/>
      <c r="G20" s="62"/>
      <c r="H20" s="62"/>
      <c r="I20" s="62"/>
      <c r="J20" s="63"/>
      <c r="L20" s="64" t="s">
        <v>60</v>
      </c>
      <c r="M20" s="70" t="s">
        <v>94</v>
      </c>
      <c r="N20" s="70" t="s">
        <v>116</v>
      </c>
      <c r="O20" s="70" t="s">
        <v>96</v>
      </c>
      <c r="P20" s="80" t="s">
        <v>97</v>
      </c>
      <c r="Q20" s="80" t="s">
        <v>98</v>
      </c>
      <c r="R20" s="80" t="s">
        <v>99</v>
      </c>
      <c r="S20" s="80" t="s">
        <v>100</v>
      </c>
      <c r="T20" s="80" t="s">
        <v>117</v>
      </c>
      <c r="U20" s="80" t="s">
        <v>118</v>
      </c>
      <c r="V20" s="80" t="s">
        <v>103</v>
      </c>
      <c r="W20" s="80" t="s">
        <v>104</v>
      </c>
      <c r="X20" s="80" t="s">
        <v>119</v>
      </c>
      <c r="Y20" s="80" t="s">
        <v>2</v>
      </c>
    </row>
    <row r="21" spans="1:25" x14ac:dyDescent="0.25">
      <c r="A21">
        <v>2</v>
      </c>
      <c r="B21" s="89" t="s">
        <v>125</v>
      </c>
      <c r="C21" s="71">
        <v>1</v>
      </c>
      <c r="D21" s="71">
        <v>3</v>
      </c>
      <c r="E21" s="71">
        <v>2</v>
      </c>
      <c r="F21" s="71"/>
      <c r="G21" s="71">
        <v>46</v>
      </c>
      <c r="H21" s="71"/>
      <c r="I21" s="71"/>
      <c r="J21" s="69">
        <f>SUM(C21:I21)</f>
        <v>52</v>
      </c>
      <c r="L21" s="89" t="s">
        <v>125</v>
      </c>
      <c r="M21" s="70">
        <f>C4</f>
        <v>1</v>
      </c>
      <c r="N21" s="70">
        <f>C21</f>
        <v>1</v>
      </c>
      <c r="O21" s="70">
        <f>C38</f>
        <v>1</v>
      </c>
      <c r="P21" s="70">
        <f>C55</f>
        <v>1</v>
      </c>
      <c r="Q21" s="70">
        <f>C72</f>
        <v>1</v>
      </c>
      <c r="R21">
        <f>C89</f>
        <v>1</v>
      </c>
      <c r="S21" s="70">
        <f>C106</f>
        <v>1</v>
      </c>
      <c r="T21">
        <f>C123</f>
        <v>1</v>
      </c>
      <c r="U21" s="70">
        <f>C140</f>
        <v>1</v>
      </c>
      <c r="V21" s="70">
        <f>C157</f>
        <v>1</v>
      </c>
      <c r="W21" s="70">
        <f>C174</f>
        <v>1</v>
      </c>
      <c r="X21" s="70">
        <f>C191</f>
        <v>1</v>
      </c>
      <c r="Y21" s="70">
        <f>SUM(M21:X21)</f>
        <v>12</v>
      </c>
    </row>
    <row r="22" spans="1:25" x14ac:dyDescent="0.25">
      <c r="A22">
        <v>2</v>
      </c>
      <c r="B22" s="89" t="s">
        <v>126</v>
      </c>
      <c r="C22" s="71"/>
      <c r="D22" s="71">
        <v>1</v>
      </c>
      <c r="E22" s="71">
        <v>1</v>
      </c>
      <c r="F22" s="71"/>
      <c r="G22" s="71">
        <v>2</v>
      </c>
      <c r="H22" s="71"/>
      <c r="I22" s="71"/>
      <c r="J22" s="69">
        <f>SUM(C22:I22)</f>
        <v>4</v>
      </c>
      <c r="L22" s="89" t="s">
        <v>126</v>
      </c>
      <c r="M22" s="70">
        <f>C5</f>
        <v>0</v>
      </c>
      <c r="N22" s="70">
        <f t="shared" ref="N22:N35" si="17">C22</f>
        <v>0</v>
      </c>
      <c r="O22" s="70">
        <f t="shared" ref="O22:O35" si="18">C39</f>
        <v>0</v>
      </c>
      <c r="P22" s="70">
        <f t="shared" ref="P22:P35" si="19">C56</f>
        <v>0</v>
      </c>
      <c r="Q22" s="70">
        <f t="shared" ref="Q22:Q35" si="20">C73</f>
        <v>0</v>
      </c>
      <c r="R22">
        <f t="shared" ref="R22:R35" si="21">C90</f>
        <v>0</v>
      </c>
      <c r="S22" s="70">
        <f t="shared" ref="S22:S35" si="22">C107</f>
        <v>0</v>
      </c>
      <c r="T22">
        <f t="shared" ref="T22:T35" si="23">C124</f>
        <v>0</v>
      </c>
      <c r="U22" s="70">
        <f t="shared" ref="U22:U35" si="24">C141</f>
        <v>0</v>
      </c>
      <c r="V22" s="70">
        <f t="shared" ref="V22:V35" si="25">C158</f>
        <v>0</v>
      </c>
      <c r="W22" s="70">
        <f t="shared" ref="W22:W35" si="26">C175</f>
        <v>0</v>
      </c>
      <c r="X22" s="70">
        <f t="shared" ref="X22:X35" si="27">C192</f>
        <v>0</v>
      </c>
      <c r="Y22" s="70">
        <f t="shared" ref="Y22:Y35" si="28">SUM(M22:X22)</f>
        <v>0</v>
      </c>
    </row>
    <row r="23" spans="1:25" x14ac:dyDescent="0.25">
      <c r="A23">
        <v>2</v>
      </c>
      <c r="B23" s="89" t="s">
        <v>127</v>
      </c>
      <c r="C23" s="71">
        <v>6</v>
      </c>
      <c r="D23" s="71"/>
      <c r="E23" s="71">
        <v>17</v>
      </c>
      <c r="F23" s="71">
        <v>5</v>
      </c>
      <c r="G23" s="71">
        <v>286</v>
      </c>
      <c r="H23" s="71"/>
      <c r="I23" s="71"/>
      <c r="J23" s="69">
        <f>SUM(C23:I23)</f>
        <v>314</v>
      </c>
      <c r="L23" s="89" t="s">
        <v>127</v>
      </c>
      <c r="M23" s="70">
        <f>C6</f>
        <v>8</v>
      </c>
      <c r="N23" s="70">
        <f t="shared" si="17"/>
        <v>6</v>
      </c>
      <c r="O23" s="70">
        <f t="shared" si="18"/>
        <v>6</v>
      </c>
      <c r="P23" s="70">
        <f t="shared" si="19"/>
        <v>6</v>
      </c>
      <c r="Q23" s="70">
        <f t="shared" si="20"/>
        <v>6</v>
      </c>
      <c r="R23">
        <f t="shared" si="21"/>
        <v>6</v>
      </c>
      <c r="S23" s="70">
        <f t="shared" si="22"/>
        <v>6</v>
      </c>
      <c r="T23">
        <f t="shared" si="23"/>
        <v>6</v>
      </c>
      <c r="U23" s="70">
        <f t="shared" si="24"/>
        <v>6</v>
      </c>
      <c r="V23" s="70">
        <f t="shared" si="25"/>
        <v>5</v>
      </c>
      <c r="W23" s="70">
        <f t="shared" si="26"/>
        <v>5</v>
      </c>
      <c r="X23" s="70">
        <f t="shared" si="27"/>
        <v>5</v>
      </c>
      <c r="Y23" s="70">
        <f t="shared" si="28"/>
        <v>71</v>
      </c>
    </row>
    <row r="24" spans="1:25" x14ac:dyDescent="0.25">
      <c r="A24">
        <v>2</v>
      </c>
      <c r="B24" s="89" t="s">
        <v>128</v>
      </c>
      <c r="C24" s="71">
        <v>3</v>
      </c>
      <c r="D24" s="71"/>
      <c r="E24" s="71"/>
      <c r="F24" s="71">
        <v>1</v>
      </c>
      <c r="G24" s="71">
        <v>38</v>
      </c>
      <c r="H24" s="71"/>
      <c r="I24" s="71"/>
      <c r="J24" s="69">
        <f>SUM(C24:I24)</f>
        <v>42</v>
      </c>
      <c r="L24" s="89" t="s">
        <v>128</v>
      </c>
      <c r="M24" s="70">
        <f t="shared" ref="M24:M35" si="29">C7</f>
        <v>2</v>
      </c>
      <c r="N24" s="70">
        <f t="shared" si="17"/>
        <v>3</v>
      </c>
      <c r="O24" s="70">
        <f t="shared" si="18"/>
        <v>3</v>
      </c>
      <c r="P24" s="70">
        <f t="shared" si="19"/>
        <v>3</v>
      </c>
      <c r="Q24" s="70">
        <f t="shared" si="20"/>
        <v>3</v>
      </c>
      <c r="R24">
        <f t="shared" si="21"/>
        <v>3</v>
      </c>
      <c r="S24" s="70">
        <f t="shared" si="22"/>
        <v>3</v>
      </c>
      <c r="T24">
        <f t="shared" si="23"/>
        <v>3</v>
      </c>
      <c r="U24" s="70">
        <f t="shared" si="24"/>
        <v>3</v>
      </c>
      <c r="V24" s="70">
        <f t="shared" si="25"/>
        <v>3</v>
      </c>
      <c r="W24" s="70">
        <f t="shared" si="26"/>
        <v>3</v>
      </c>
      <c r="X24" s="70">
        <f t="shared" si="27"/>
        <v>3</v>
      </c>
      <c r="Y24" s="70">
        <f t="shared" si="28"/>
        <v>35</v>
      </c>
    </row>
    <row r="25" spans="1:25" ht="15.75" thickBot="1" x14ac:dyDescent="0.3">
      <c r="A25">
        <v>2</v>
      </c>
      <c r="B25" s="89" t="s">
        <v>2</v>
      </c>
      <c r="C25" s="72">
        <f>SUM(C21:C24)</f>
        <v>10</v>
      </c>
      <c r="D25" s="72">
        <f t="shared" ref="D25:J25" si="30">SUM(D21:D24)</f>
        <v>4</v>
      </c>
      <c r="E25" s="72">
        <f t="shared" si="30"/>
        <v>20</v>
      </c>
      <c r="F25" s="72">
        <f t="shared" si="30"/>
        <v>6</v>
      </c>
      <c r="G25" s="72">
        <f t="shared" si="30"/>
        <v>372</v>
      </c>
      <c r="H25" s="72">
        <f t="shared" si="30"/>
        <v>0</v>
      </c>
      <c r="I25" s="72">
        <f t="shared" si="30"/>
        <v>0</v>
      </c>
      <c r="J25" s="69">
        <f t="shared" si="30"/>
        <v>412</v>
      </c>
      <c r="L25" s="89" t="s">
        <v>2</v>
      </c>
      <c r="M25" s="73">
        <f t="shared" si="29"/>
        <v>11</v>
      </c>
      <c r="N25" s="73">
        <f t="shared" si="17"/>
        <v>10</v>
      </c>
      <c r="O25" s="73">
        <f t="shared" si="18"/>
        <v>10</v>
      </c>
      <c r="P25" s="73">
        <f t="shared" si="19"/>
        <v>10</v>
      </c>
      <c r="Q25" s="73">
        <f t="shared" si="20"/>
        <v>10</v>
      </c>
      <c r="R25" s="99">
        <f t="shared" si="21"/>
        <v>10</v>
      </c>
      <c r="S25" s="73">
        <f t="shared" si="22"/>
        <v>10</v>
      </c>
      <c r="T25" s="99">
        <f t="shared" si="23"/>
        <v>10</v>
      </c>
      <c r="U25" s="73">
        <f t="shared" si="24"/>
        <v>10</v>
      </c>
      <c r="V25" s="73">
        <f t="shared" si="25"/>
        <v>9</v>
      </c>
      <c r="W25" s="73">
        <f t="shared" si="26"/>
        <v>9</v>
      </c>
      <c r="X25" s="73">
        <f t="shared" si="27"/>
        <v>9</v>
      </c>
      <c r="Y25" s="73">
        <f t="shared" si="28"/>
        <v>118</v>
      </c>
    </row>
    <row r="26" spans="1:25" x14ac:dyDescent="0.25">
      <c r="A26">
        <v>2</v>
      </c>
      <c r="B26" s="90" t="s">
        <v>129</v>
      </c>
      <c r="C26" s="91"/>
      <c r="D26" s="91"/>
      <c r="E26" s="91"/>
      <c r="F26" s="91"/>
      <c r="G26" s="91"/>
      <c r="H26" s="91"/>
      <c r="I26" s="91"/>
      <c r="J26" s="75"/>
      <c r="L26" s="90" t="s">
        <v>129</v>
      </c>
      <c r="M26" s="70">
        <f t="shared" si="29"/>
        <v>0</v>
      </c>
      <c r="N26" s="70">
        <f t="shared" si="17"/>
        <v>0</v>
      </c>
      <c r="O26" s="70">
        <f t="shared" si="18"/>
        <v>0</v>
      </c>
      <c r="P26" s="70">
        <f t="shared" si="19"/>
        <v>0</v>
      </c>
      <c r="Q26" s="70">
        <f t="shared" si="20"/>
        <v>0</v>
      </c>
      <c r="R26">
        <f t="shared" si="21"/>
        <v>0</v>
      </c>
      <c r="S26" s="70">
        <f t="shared" si="22"/>
        <v>0</v>
      </c>
      <c r="T26">
        <f t="shared" si="23"/>
        <v>0</v>
      </c>
      <c r="U26" s="70">
        <f t="shared" si="24"/>
        <v>0</v>
      </c>
      <c r="V26" s="70">
        <f t="shared" si="25"/>
        <v>0</v>
      </c>
      <c r="W26" s="70">
        <f t="shared" si="26"/>
        <v>0</v>
      </c>
      <c r="X26" s="70">
        <f t="shared" si="27"/>
        <v>0</v>
      </c>
      <c r="Y26" s="70">
        <f t="shared" si="28"/>
        <v>0</v>
      </c>
    </row>
    <row r="27" spans="1:25" x14ac:dyDescent="0.25">
      <c r="A27">
        <v>2</v>
      </c>
      <c r="B27" s="90" t="s">
        <v>130</v>
      </c>
      <c r="C27" s="91">
        <v>1</v>
      </c>
      <c r="D27" s="91">
        <v>1</v>
      </c>
      <c r="E27" s="91"/>
      <c r="F27" s="91"/>
      <c r="G27" s="91">
        <v>15</v>
      </c>
      <c r="H27" s="91"/>
      <c r="I27" s="91"/>
      <c r="J27" s="75">
        <f>SUM(C27:I27)</f>
        <v>17</v>
      </c>
      <c r="L27" s="90" t="s">
        <v>130</v>
      </c>
      <c r="M27" s="70">
        <f t="shared" si="29"/>
        <v>1</v>
      </c>
      <c r="N27" s="70">
        <f t="shared" si="17"/>
        <v>1</v>
      </c>
      <c r="O27" s="70">
        <f t="shared" si="18"/>
        <v>1</v>
      </c>
      <c r="P27" s="70">
        <f t="shared" si="19"/>
        <v>1</v>
      </c>
      <c r="Q27" s="70">
        <f t="shared" si="20"/>
        <v>1</v>
      </c>
      <c r="R27">
        <f t="shared" si="21"/>
        <v>1</v>
      </c>
      <c r="S27" s="70">
        <f t="shared" si="22"/>
        <v>1</v>
      </c>
      <c r="T27">
        <f t="shared" si="23"/>
        <v>1</v>
      </c>
      <c r="U27" s="70">
        <f t="shared" si="24"/>
        <v>1</v>
      </c>
      <c r="V27" s="70">
        <f t="shared" si="25"/>
        <v>1</v>
      </c>
      <c r="W27" s="70">
        <f t="shared" si="26"/>
        <v>1</v>
      </c>
      <c r="X27" s="70">
        <f t="shared" si="27"/>
        <v>1</v>
      </c>
      <c r="Y27" s="70">
        <f t="shared" si="28"/>
        <v>12</v>
      </c>
    </row>
    <row r="28" spans="1:25" x14ac:dyDescent="0.25">
      <c r="A28">
        <v>2</v>
      </c>
      <c r="B28" s="90" t="s">
        <v>131</v>
      </c>
      <c r="C28" s="91"/>
      <c r="D28" s="91"/>
      <c r="E28" s="91"/>
      <c r="F28" s="91"/>
      <c r="G28" s="91">
        <v>2</v>
      </c>
      <c r="H28" s="91"/>
      <c r="I28" s="91"/>
      <c r="J28" s="75">
        <f>SUM(C28:I28)</f>
        <v>2</v>
      </c>
      <c r="L28" s="90" t="s">
        <v>131</v>
      </c>
      <c r="M28" s="70">
        <f t="shared" si="29"/>
        <v>0</v>
      </c>
      <c r="N28" s="70">
        <f t="shared" si="17"/>
        <v>0</v>
      </c>
      <c r="O28" s="70">
        <f t="shared" si="18"/>
        <v>0</v>
      </c>
      <c r="P28" s="70">
        <f t="shared" si="19"/>
        <v>0</v>
      </c>
      <c r="Q28" s="70">
        <f t="shared" si="20"/>
        <v>0</v>
      </c>
      <c r="R28">
        <f t="shared" si="21"/>
        <v>0</v>
      </c>
      <c r="S28" s="70">
        <f t="shared" si="22"/>
        <v>0</v>
      </c>
      <c r="T28">
        <f t="shared" si="23"/>
        <v>0</v>
      </c>
      <c r="U28" s="70">
        <f t="shared" si="24"/>
        <v>0</v>
      </c>
      <c r="V28" s="70">
        <f t="shared" si="25"/>
        <v>0</v>
      </c>
      <c r="W28" s="70">
        <f t="shared" si="26"/>
        <v>0</v>
      </c>
      <c r="X28" s="70">
        <f t="shared" si="27"/>
        <v>0</v>
      </c>
      <c r="Y28" s="70">
        <f t="shared" si="28"/>
        <v>0</v>
      </c>
    </row>
    <row r="29" spans="1:25" ht="15.75" thickBot="1" x14ac:dyDescent="0.3">
      <c r="A29">
        <v>2</v>
      </c>
      <c r="B29" s="90" t="s">
        <v>2</v>
      </c>
      <c r="C29" s="81">
        <f>SUM(C27:C28)</f>
        <v>1</v>
      </c>
      <c r="D29" s="81">
        <f t="shared" ref="D29:J29" si="31">SUM(D27:D28)</f>
        <v>1</v>
      </c>
      <c r="E29" s="81">
        <f t="shared" si="31"/>
        <v>0</v>
      </c>
      <c r="F29" s="81">
        <f t="shared" si="31"/>
        <v>0</v>
      </c>
      <c r="G29" s="81">
        <f t="shared" si="31"/>
        <v>17</v>
      </c>
      <c r="H29" s="81">
        <f t="shared" si="31"/>
        <v>0</v>
      </c>
      <c r="I29" s="81">
        <f t="shared" si="31"/>
        <v>0</v>
      </c>
      <c r="J29" s="75">
        <f t="shared" si="31"/>
        <v>19</v>
      </c>
      <c r="L29" s="90" t="s">
        <v>2</v>
      </c>
      <c r="M29" s="73">
        <f t="shared" si="29"/>
        <v>1</v>
      </c>
      <c r="N29" s="73">
        <f t="shared" si="17"/>
        <v>1</v>
      </c>
      <c r="O29" s="73">
        <f t="shared" si="18"/>
        <v>1</v>
      </c>
      <c r="P29" s="73">
        <f t="shared" si="19"/>
        <v>1</v>
      </c>
      <c r="Q29" s="73">
        <f t="shared" si="20"/>
        <v>1</v>
      </c>
      <c r="R29" s="99">
        <f t="shared" si="21"/>
        <v>1</v>
      </c>
      <c r="S29" s="73">
        <f t="shared" si="22"/>
        <v>1</v>
      </c>
      <c r="T29" s="99">
        <f t="shared" si="23"/>
        <v>1</v>
      </c>
      <c r="U29" s="73">
        <f t="shared" si="24"/>
        <v>1</v>
      </c>
      <c r="V29" s="73">
        <f t="shared" si="25"/>
        <v>1</v>
      </c>
      <c r="W29" s="73">
        <f t="shared" si="26"/>
        <v>1</v>
      </c>
      <c r="X29" s="73">
        <f t="shared" si="27"/>
        <v>1</v>
      </c>
      <c r="Y29" s="73">
        <f t="shared" si="28"/>
        <v>12</v>
      </c>
    </row>
    <row r="30" spans="1:25" x14ac:dyDescent="0.25">
      <c r="A30">
        <v>2</v>
      </c>
      <c r="B30" s="92" t="s">
        <v>132</v>
      </c>
      <c r="C30" s="93"/>
      <c r="D30" s="93"/>
      <c r="E30" s="93"/>
      <c r="F30" s="93"/>
      <c r="G30" s="93"/>
      <c r="H30" s="93"/>
      <c r="I30" s="93"/>
      <c r="J30" s="94"/>
      <c r="L30" s="92" t="s">
        <v>132</v>
      </c>
      <c r="M30" s="70">
        <f t="shared" si="29"/>
        <v>0</v>
      </c>
      <c r="N30" s="70">
        <f t="shared" si="17"/>
        <v>0</v>
      </c>
      <c r="O30" s="70">
        <f t="shared" si="18"/>
        <v>0</v>
      </c>
      <c r="P30" s="70">
        <f t="shared" si="19"/>
        <v>0</v>
      </c>
      <c r="Q30" s="70">
        <f t="shared" si="20"/>
        <v>0</v>
      </c>
      <c r="R30">
        <f t="shared" si="21"/>
        <v>0</v>
      </c>
      <c r="S30" s="70">
        <f t="shared" si="22"/>
        <v>0</v>
      </c>
      <c r="T30">
        <f t="shared" si="23"/>
        <v>0</v>
      </c>
      <c r="U30" s="70">
        <f t="shared" si="24"/>
        <v>0</v>
      </c>
      <c r="V30" s="70">
        <f t="shared" si="25"/>
        <v>0</v>
      </c>
      <c r="W30" s="70">
        <f t="shared" si="26"/>
        <v>0</v>
      </c>
      <c r="X30" s="70">
        <f t="shared" si="27"/>
        <v>0</v>
      </c>
      <c r="Y30" s="70">
        <f t="shared" si="28"/>
        <v>0</v>
      </c>
    </row>
    <row r="31" spans="1:25" x14ac:dyDescent="0.25">
      <c r="A31">
        <v>2</v>
      </c>
      <c r="B31" s="92" t="s">
        <v>133</v>
      </c>
      <c r="C31" s="93"/>
      <c r="D31" s="93">
        <v>1</v>
      </c>
      <c r="E31" s="93">
        <v>1</v>
      </c>
      <c r="F31" s="93">
        <v>1</v>
      </c>
      <c r="G31" s="93">
        <v>3</v>
      </c>
      <c r="H31" s="93"/>
      <c r="I31" s="93"/>
      <c r="J31" s="94">
        <f>SUM(C31:I31)</f>
        <v>6</v>
      </c>
      <c r="L31" s="92" t="s">
        <v>133</v>
      </c>
      <c r="M31" s="70">
        <f t="shared" si="29"/>
        <v>0</v>
      </c>
      <c r="N31" s="70">
        <f t="shared" si="17"/>
        <v>0</v>
      </c>
      <c r="O31" s="70">
        <f t="shared" si="18"/>
        <v>0</v>
      </c>
      <c r="P31" s="70">
        <f t="shared" si="19"/>
        <v>0</v>
      </c>
      <c r="Q31" s="70">
        <f t="shared" si="20"/>
        <v>0</v>
      </c>
      <c r="R31">
        <f t="shared" si="21"/>
        <v>0</v>
      </c>
      <c r="S31" s="70">
        <f t="shared" si="22"/>
        <v>0</v>
      </c>
      <c r="T31">
        <f t="shared" si="23"/>
        <v>0</v>
      </c>
      <c r="U31" s="70">
        <f t="shared" si="24"/>
        <v>0</v>
      </c>
      <c r="V31" s="70">
        <f t="shared" si="25"/>
        <v>0</v>
      </c>
      <c r="W31" s="70">
        <f t="shared" si="26"/>
        <v>0</v>
      </c>
      <c r="X31" s="70">
        <f t="shared" si="27"/>
        <v>0</v>
      </c>
      <c r="Y31" s="70">
        <f t="shared" si="28"/>
        <v>0</v>
      </c>
    </row>
    <row r="32" spans="1:25" x14ac:dyDescent="0.25">
      <c r="A32">
        <v>2</v>
      </c>
      <c r="B32" s="92" t="s">
        <v>134</v>
      </c>
      <c r="C32" s="93">
        <v>8</v>
      </c>
      <c r="D32" s="93"/>
      <c r="E32" s="93">
        <v>11</v>
      </c>
      <c r="F32" s="93">
        <v>5</v>
      </c>
      <c r="G32" s="93">
        <v>202</v>
      </c>
      <c r="H32" s="93"/>
      <c r="I32" s="93"/>
      <c r="J32" s="94">
        <f>SUM(C32:I32)</f>
        <v>226</v>
      </c>
      <c r="L32" s="92" t="s">
        <v>134</v>
      </c>
      <c r="M32" s="70">
        <f t="shared" si="29"/>
        <v>7</v>
      </c>
      <c r="N32" s="70">
        <f t="shared" si="17"/>
        <v>8</v>
      </c>
      <c r="O32" s="70">
        <f t="shared" si="18"/>
        <v>8</v>
      </c>
      <c r="P32" s="70">
        <f t="shared" si="19"/>
        <v>8</v>
      </c>
      <c r="Q32" s="70">
        <f t="shared" si="20"/>
        <v>8</v>
      </c>
      <c r="R32">
        <f t="shared" si="21"/>
        <v>8</v>
      </c>
      <c r="S32" s="70">
        <f t="shared" si="22"/>
        <v>8</v>
      </c>
      <c r="T32">
        <f t="shared" si="23"/>
        <v>8</v>
      </c>
      <c r="U32" s="70">
        <f t="shared" si="24"/>
        <v>8</v>
      </c>
      <c r="V32" s="70">
        <f t="shared" si="25"/>
        <v>8</v>
      </c>
      <c r="W32" s="70">
        <f t="shared" si="26"/>
        <v>8</v>
      </c>
      <c r="X32" s="70">
        <f t="shared" si="27"/>
        <v>8</v>
      </c>
      <c r="Y32" s="70">
        <f t="shared" si="28"/>
        <v>95</v>
      </c>
    </row>
    <row r="33" spans="1:25" x14ac:dyDescent="0.25">
      <c r="A33">
        <v>2</v>
      </c>
      <c r="B33" s="92" t="s">
        <v>135</v>
      </c>
      <c r="C33" s="93">
        <v>2</v>
      </c>
      <c r="D33" s="93">
        <v>3</v>
      </c>
      <c r="E33" s="93">
        <v>5</v>
      </c>
      <c r="F33" s="93">
        <v>4</v>
      </c>
      <c r="G33" s="93">
        <v>121</v>
      </c>
      <c r="H33" s="93"/>
      <c r="I33" s="93"/>
      <c r="J33" s="94">
        <f>SUM(C33:I33)</f>
        <v>135</v>
      </c>
      <c r="L33" s="92" t="s">
        <v>135</v>
      </c>
      <c r="M33" s="70">
        <f t="shared" si="29"/>
        <v>2</v>
      </c>
      <c r="N33" s="70">
        <f t="shared" si="17"/>
        <v>2</v>
      </c>
      <c r="O33" s="70">
        <f t="shared" si="18"/>
        <v>2</v>
      </c>
      <c r="P33" s="70">
        <f t="shared" si="19"/>
        <v>2</v>
      </c>
      <c r="Q33" s="70">
        <f t="shared" si="20"/>
        <v>2</v>
      </c>
      <c r="R33">
        <f t="shared" si="21"/>
        <v>2</v>
      </c>
      <c r="S33" s="70">
        <f t="shared" si="22"/>
        <v>2</v>
      </c>
      <c r="T33">
        <f t="shared" si="23"/>
        <v>2</v>
      </c>
      <c r="U33" s="70">
        <f t="shared" si="24"/>
        <v>2</v>
      </c>
      <c r="V33" s="70">
        <f t="shared" si="25"/>
        <v>2</v>
      </c>
      <c r="W33" s="70">
        <f t="shared" si="26"/>
        <v>2</v>
      </c>
      <c r="X33" s="70">
        <f t="shared" si="27"/>
        <v>2</v>
      </c>
      <c r="Y33" s="70">
        <f t="shared" si="28"/>
        <v>24</v>
      </c>
    </row>
    <row r="34" spans="1:25" ht="15.75" thickBot="1" x14ac:dyDescent="0.3">
      <c r="A34">
        <v>2</v>
      </c>
      <c r="B34" s="92" t="s">
        <v>2</v>
      </c>
      <c r="C34" s="95">
        <f>SUM(C31:C33)</f>
        <v>10</v>
      </c>
      <c r="D34" s="95">
        <f t="shared" ref="D34:J34" si="32">SUM(D31:D33)</f>
        <v>4</v>
      </c>
      <c r="E34" s="95">
        <f t="shared" si="32"/>
        <v>17</v>
      </c>
      <c r="F34" s="95">
        <f t="shared" si="32"/>
        <v>10</v>
      </c>
      <c r="G34" s="95">
        <f t="shared" si="32"/>
        <v>326</v>
      </c>
      <c r="H34" s="95">
        <f t="shared" si="32"/>
        <v>0</v>
      </c>
      <c r="I34" s="95">
        <f t="shared" si="32"/>
        <v>0</v>
      </c>
      <c r="J34" s="94">
        <f t="shared" si="32"/>
        <v>367</v>
      </c>
      <c r="L34" s="92" t="s">
        <v>2</v>
      </c>
      <c r="M34" s="73">
        <f t="shared" si="29"/>
        <v>9</v>
      </c>
      <c r="N34" s="73">
        <f t="shared" si="17"/>
        <v>10</v>
      </c>
      <c r="O34" s="73">
        <f t="shared" si="18"/>
        <v>10</v>
      </c>
      <c r="P34" s="73">
        <f t="shared" si="19"/>
        <v>10</v>
      </c>
      <c r="Q34" s="73">
        <f t="shared" si="20"/>
        <v>10</v>
      </c>
      <c r="R34" s="99">
        <f t="shared" si="21"/>
        <v>10</v>
      </c>
      <c r="S34" s="73">
        <f t="shared" si="22"/>
        <v>10</v>
      </c>
      <c r="T34" s="99">
        <f t="shared" si="23"/>
        <v>10</v>
      </c>
      <c r="U34" s="73">
        <f t="shared" si="24"/>
        <v>10</v>
      </c>
      <c r="V34" s="73">
        <f t="shared" si="25"/>
        <v>10</v>
      </c>
      <c r="W34" s="73">
        <f t="shared" si="26"/>
        <v>10</v>
      </c>
      <c r="X34" s="73">
        <f t="shared" si="27"/>
        <v>10</v>
      </c>
      <c r="Y34" s="73">
        <f t="shared" si="28"/>
        <v>119</v>
      </c>
    </row>
    <row r="35" spans="1:25" ht="15.75" thickBot="1" x14ac:dyDescent="0.3">
      <c r="A35">
        <v>2</v>
      </c>
      <c r="B35" s="96" t="s">
        <v>92</v>
      </c>
      <c r="C35" s="97">
        <f>SUM(C25,C29,C34)</f>
        <v>21</v>
      </c>
      <c r="D35" s="97">
        <f t="shared" ref="D35:J35" si="33">SUM(D25,D29,D34)</f>
        <v>9</v>
      </c>
      <c r="E35" s="97">
        <f t="shared" si="33"/>
        <v>37</v>
      </c>
      <c r="F35" s="97">
        <f t="shared" si="33"/>
        <v>16</v>
      </c>
      <c r="G35" s="97">
        <f t="shared" si="33"/>
        <v>715</v>
      </c>
      <c r="H35" s="97">
        <f t="shared" si="33"/>
        <v>0</v>
      </c>
      <c r="I35" s="97">
        <f t="shared" si="33"/>
        <v>0</v>
      </c>
      <c r="J35" s="98">
        <f t="shared" si="33"/>
        <v>798</v>
      </c>
      <c r="L35" s="96" t="s">
        <v>92</v>
      </c>
      <c r="M35" s="100">
        <f t="shared" si="29"/>
        <v>21</v>
      </c>
      <c r="N35" s="100">
        <f t="shared" si="17"/>
        <v>21</v>
      </c>
      <c r="O35" s="100">
        <f t="shared" si="18"/>
        <v>21</v>
      </c>
      <c r="P35" s="100">
        <f t="shared" si="19"/>
        <v>21</v>
      </c>
      <c r="Q35" s="100">
        <f t="shared" si="20"/>
        <v>21</v>
      </c>
      <c r="R35" s="101">
        <f t="shared" si="21"/>
        <v>21</v>
      </c>
      <c r="S35" s="100">
        <f t="shared" si="22"/>
        <v>21</v>
      </c>
      <c r="T35" s="101">
        <f t="shared" si="23"/>
        <v>21</v>
      </c>
      <c r="U35" s="100">
        <f t="shared" si="24"/>
        <v>21</v>
      </c>
      <c r="V35" s="100">
        <f t="shared" si="25"/>
        <v>20</v>
      </c>
      <c r="W35" s="100">
        <f t="shared" si="26"/>
        <v>20</v>
      </c>
      <c r="X35" s="100">
        <f t="shared" si="27"/>
        <v>20</v>
      </c>
      <c r="Y35" s="100">
        <f t="shared" si="28"/>
        <v>249</v>
      </c>
    </row>
    <row r="36" spans="1:25" ht="15.75" thickBot="1" x14ac:dyDescent="0.3"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x14ac:dyDescent="0.25">
      <c r="A37">
        <v>3</v>
      </c>
      <c r="B37" s="88" t="s">
        <v>93</v>
      </c>
      <c r="C37" s="62"/>
      <c r="D37" s="62"/>
      <c r="E37" s="62"/>
      <c r="F37" s="62"/>
      <c r="G37" s="62"/>
      <c r="H37" s="62"/>
      <c r="I37" s="62"/>
      <c r="J37" s="63"/>
      <c r="L37" s="64" t="s">
        <v>61</v>
      </c>
      <c r="M37" s="70" t="s">
        <v>94</v>
      </c>
      <c r="N37" s="70" t="s">
        <v>116</v>
      </c>
      <c r="O37" s="70" t="s">
        <v>96</v>
      </c>
      <c r="P37" s="80" t="s">
        <v>97</v>
      </c>
      <c r="Q37" s="80" t="s">
        <v>98</v>
      </c>
      <c r="R37" s="80" t="s">
        <v>99</v>
      </c>
      <c r="S37" s="80" t="s">
        <v>100</v>
      </c>
      <c r="T37" s="80" t="s">
        <v>117</v>
      </c>
      <c r="U37" s="80" t="s">
        <v>118</v>
      </c>
      <c r="V37" s="80" t="s">
        <v>103</v>
      </c>
      <c r="W37" s="80" t="s">
        <v>104</v>
      </c>
      <c r="X37" s="80" t="s">
        <v>119</v>
      </c>
      <c r="Y37" s="80" t="s">
        <v>2</v>
      </c>
    </row>
    <row r="38" spans="1:25" x14ac:dyDescent="0.25">
      <c r="A38">
        <v>3</v>
      </c>
      <c r="B38" s="89" t="s">
        <v>125</v>
      </c>
      <c r="C38" s="71">
        <v>1</v>
      </c>
      <c r="D38" s="71">
        <v>2</v>
      </c>
      <c r="E38" s="71">
        <v>3</v>
      </c>
      <c r="F38" s="71"/>
      <c r="G38" s="71">
        <v>46</v>
      </c>
      <c r="H38" s="71"/>
      <c r="I38" s="71"/>
      <c r="J38" s="69">
        <f>SUM(C38:I38)</f>
        <v>52</v>
      </c>
      <c r="L38" s="89" t="s">
        <v>125</v>
      </c>
      <c r="M38" s="70">
        <f t="shared" ref="M38:M52" si="34">D4</f>
        <v>3</v>
      </c>
      <c r="N38" s="70">
        <f>D21</f>
        <v>3</v>
      </c>
      <c r="O38" s="70">
        <f>D38</f>
        <v>2</v>
      </c>
      <c r="P38" s="70">
        <f>D55</f>
        <v>2</v>
      </c>
      <c r="Q38" s="70">
        <f>D72</f>
        <v>2</v>
      </c>
      <c r="R38" s="70">
        <f>D89</f>
        <v>2</v>
      </c>
      <c r="S38" s="70">
        <f>D106</f>
        <v>2</v>
      </c>
      <c r="T38" s="70">
        <f>D123</f>
        <v>2</v>
      </c>
      <c r="U38" s="70">
        <f>D140</f>
        <v>2</v>
      </c>
      <c r="V38" s="70">
        <f>D157</f>
        <v>2</v>
      </c>
      <c r="W38" s="70">
        <f>D174</f>
        <v>2</v>
      </c>
      <c r="X38" s="70">
        <f>D191</f>
        <v>2</v>
      </c>
      <c r="Y38" s="70">
        <f>SUM(M38:X38)</f>
        <v>26</v>
      </c>
    </row>
    <row r="39" spans="1:25" x14ac:dyDescent="0.25">
      <c r="A39">
        <v>3</v>
      </c>
      <c r="B39" s="89" t="s">
        <v>126</v>
      </c>
      <c r="C39" s="71"/>
      <c r="D39" s="71">
        <v>1</v>
      </c>
      <c r="E39" s="71">
        <v>1</v>
      </c>
      <c r="F39" s="71"/>
      <c r="G39" s="71">
        <v>2</v>
      </c>
      <c r="H39" s="71"/>
      <c r="I39" s="71"/>
      <c r="J39" s="69">
        <f>SUM(C39:I39)</f>
        <v>4</v>
      </c>
      <c r="L39" s="89" t="s">
        <v>126</v>
      </c>
      <c r="M39" s="70">
        <f t="shared" si="34"/>
        <v>1</v>
      </c>
      <c r="N39" s="70">
        <f t="shared" ref="N39:N52" si="35">D22</f>
        <v>1</v>
      </c>
      <c r="O39" s="70">
        <f t="shared" ref="O39:O52" si="36">D39</f>
        <v>1</v>
      </c>
      <c r="P39" s="70">
        <f t="shared" ref="P39:P52" si="37">D56</f>
        <v>1</v>
      </c>
      <c r="Q39" s="70">
        <f t="shared" ref="Q39:Q52" si="38">D73</f>
        <v>1</v>
      </c>
      <c r="R39" s="70">
        <f t="shared" ref="R39:R52" si="39">D90</f>
        <v>1</v>
      </c>
      <c r="S39" s="70">
        <f t="shared" ref="S39:S52" si="40">D107</f>
        <v>1</v>
      </c>
      <c r="T39" s="70">
        <f t="shared" ref="T39:T52" si="41">D124</f>
        <v>1</v>
      </c>
      <c r="U39" s="70">
        <f t="shared" ref="U39:U52" si="42">D141</f>
        <v>1</v>
      </c>
      <c r="V39" s="70">
        <f t="shared" ref="V39:V52" si="43">D158</f>
        <v>1</v>
      </c>
      <c r="W39" s="70">
        <f t="shared" ref="W39:W52" si="44">D175</f>
        <v>1</v>
      </c>
      <c r="X39" s="70">
        <f t="shared" ref="X39:X52" si="45">D192</f>
        <v>1</v>
      </c>
      <c r="Y39" s="70">
        <f t="shared" ref="Y39:Y52" si="46">SUM(M39:X39)</f>
        <v>12</v>
      </c>
    </row>
    <row r="40" spans="1:25" x14ac:dyDescent="0.25">
      <c r="A40">
        <v>3</v>
      </c>
      <c r="B40" s="89" t="s">
        <v>127</v>
      </c>
      <c r="C40" s="71">
        <v>6</v>
      </c>
      <c r="D40" s="71"/>
      <c r="E40" s="71">
        <v>17</v>
      </c>
      <c r="F40" s="71">
        <v>5</v>
      </c>
      <c r="G40" s="71">
        <v>286</v>
      </c>
      <c r="H40" s="71"/>
      <c r="I40" s="71"/>
      <c r="J40" s="69">
        <f>SUM(C40:I40)</f>
        <v>314</v>
      </c>
      <c r="L40" s="89" t="s">
        <v>127</v>
      </c>
      <c r="M40" s="70">
        <f t="shared" si="34"/>
        <v>0</v>
      </c>
      <c r="N40" s="70">
        <f t="shared" si="35"/>
        <v>0</v>
      </c>
      <c r="O40" s="70">
        <f t="shared" si="36"/>
        <v>0</v>
      </c>
      <c r="P40" s="70">
        <f t="shared" si="37"/>
        <v>0</v>
      </c>
      <c r="Q40" s="70">
        <f t="shared" si="38"/>
        <v>0</v>
      </c>
      <c r="R40" s="70">
        <f t="shared" si="39"/>
        <v>0</v>
      </c>
      <c r="S40" s="70">
        <f t="shared" si="40"/>
        <v>0</v>
      </c>
      <c r="T40" s="70">
        <f t="shared" si="41"/>
        <v>0</v>
      </c>
      <c r="U40" s="70">
        <f t="shared" si="42"/>
        <v>0</v>
      </c>
      <c r="V40" s="70">
        <f t="shared" si="43"/>
        <v>0</v>
      </c>
      <c r="W40" s="70">
        <f t="shared" si="44"/>
        <v>0</v>
      </c>
      <c r="X40" s="70">
        <f t="shared" si="45"/>
        <v>0</v>
      </c>
      <c r="Y40" s="70">
        <f t="shared" si="46"/>
        <v>0</v>
      </c>
    </row>
    <row r="41" spans="1:25" x14ac:dyDescent="0.25">
      <c r="A41">
        <v>3</v>
      </c>
      <c r="B41" s="89" t="s">
        <v>128</v>
      </c>
      <c r="C41" s="71">
        <v>3</v>
      </c>
      <c r="D41" s="71"/>
      <c r="E41" s="71"/>
      <c r="F41" s="71">
        <v>1</v>
      </c>
      <c r="G41" s="71">
        <v>38</v>
      </c>
      <c r="H41" s="71"/>
      <c r="I41" s="71"/>
      <c r="J41" s="69">
        <f>SUM(C41:I41)</f>
        <v>42</v>
      </c>
      <c r="L41" s="89" t="s">
        <v>128</v>
      </c>
      <c r="M41" s="70">
        <f t="shared" si="34"/>
        <v>0</v>
      </c>
      <c r="N41" s="70">
        <f t="shared" si="35"/>
        <v>0</v>
      </c>
      <c r="O41" s="70">
        <f t="shared" si="36"/>
        <v>0</v>
      </c>
      <c r="P41" s="70">
        <f t="shared" si="37"/>
        <v>0</v>
      </c>
      <c r="Q41" s="70">
        <f t="shared" si="38"/>
        <v>0</v>
      </c>
      <c r="R41" s="70">
        <f t="shared" si="39"/>
        <v>0</v>
      </c>
      <c r="S41" s="70">
        <f t="shared" si="40"/>
        <v>0</v>
      </c>
      <c r="T41" s="70">
        <f t="shared" si="41"/>
        <v>0</v>
      </c>
      <c r="U41" s="70">
        <f t="shared" si="42"/>
        <v>0</v>
      </c>
      <c r="V41" s="70">
        <f t="shared" si="43"/>
        <v>0</v>
      </c>
      <c r="W41" s="70">
        <f t="shared" si="44"/>
        <v>0</v>
      </c>
      <c r="X41" s="70">
        <f t="shared" si="45"/>
        <v>0</v>
      </c>
      <c r="Y41" s="70">
        <f t="shared" si="46"/>
        <v>0</v>
      </c>
    </row>
    <row r="42" spans="1:25" ht="15.75" thickBot="1" x14ac:dyDescent="0.3">
      <c r="A42">
        <v>3</v>
      </c>
      <c r="B42" s="89" t="s">
        <v>2</v>
      </c>
      <c r="C42" s="72">
        <f>SUM(C38:C41)</f>
        <v>10</v>
      </c>
      <c r="D42" s="72">
        <f t="shared" ref="D42:J42" si="47">SUM(D38:D41)</f>
        <v>3</v>
      </c>
      <c r="E42" s="72">
        <f t="shared" si="47"/>
        <v>21</v>
      </c>
      <c r="F42" s="72">
        <f t="shared" si="47"/>
        <v>6</v>
      </c>
      <c r="G42" s="72">
        <f t="shared" si="47"/>
        <v>372</v>
      </c>
      <c r="H42" s="72">
        <f t="shared" si="47"/>
        <v>0</v>
      </c>
      <c r="I42" s="72">
        <f t="shared" si="47"/>
        <v>0</v>
      </c>
      <c r="J42" s="69">
        <f t="shared" si="47"/>
        <v>412</v>
      </c>
      <c r="L42" s="89" t="s">
        <v>2</v>
      </c>
      <c r="M42" s="73">
        <f t="shared" si="34"/>
        <v>4</v>
      </c>
      <c r="N42" s="73">
        <f t="shared" si="35"/>
        <v>4</v>
      </c>
      <c r="O42" s="73">
        <f t="shared" si="36"/>
        <v>3</v>
      </c>
      <c r="P42" s="73">
        <f t="shared" si="37"/>
        <v>3</v>
      </c>
      <c r="Q42" s="73">
        <f t="shared" si="38"/>
        <v>3</v>
      </c>
      <c r="R42" s="73">
        <f t="shared" si="39"/>
        <v>3</v>
      </c>
      <c r="S42" s="73">
        <f t="shared" si="40"/>
        <v>3</v>
      </c>
      <c r="T42" s="73">
        <f t="shared" si="41"/>
        <v>3</v>
      </c>
      <c r="U42" s="73">
        <f t="shared" si="42"/>
        <v>3</v>
      </c>
      <c r="V42" s="73">
        <f t="shared" si="43"/>
        <v>3</v>
      </c>
      <c r="W42" s="73">
        <f t="shared" si="44"/>
        <v>3</v>
      </c>
      <c r="X42" s="73">
        <f t="shared" si="45"/>
        <v>3</v>
      </c>
      <c r="Y42" s="73">
        <f t="shared" si="46"/>
        <v>38</v>
      </c>
    </row>
    <row r="43" spans="1:25" x14ac:dyDescent="0.25">
      <c r="A43">
        <v>3</v>
      </c>
      <c r="B43" s="90" t="s">
        <v>129</v>
      </c>
      <c r="C43" s="91"/>
      <c r="D43" s="91"/>
      <c r="E43" s="91"/>
      <c r="F43" s="91"/>
      <c r="G43" s="91"/>
      <c r="H43" s="91"/>
      <c r="I43" s="91"/>
      <c r="J43" s="75"/>
      <c r="L43" s="90" t="s">
        <v>129</v>
      </c>
      <c r="M43" s="70">
        <f t="shared" si="34"/>
        <v>0</v>
      </c>
      <c r="N43" s="70">
        <f t="shared" si="35"/>
        <v>0</v>
      </c>
      <c r="O43" s="70">
        <f t="shared" si="36"/>
        <v>0</v>
      </c>
      <c r="P43" s="70">
        <f t="shared" si="37"/>
        <v>0</v>
      </c>
      <c r="Q43" s="70">
        <f t="shared" si="38"/>
        <v>0</v>
      </c>
      <c r="R43" s="70">
        <f t="shared" si="39"/>
        <v>0</v>
      </c>
      <c r="S43" s="70">
        <f t="shared" si="40"/>
        <v>0</v>
      </c>
      <c r="T43" s="70">
        <f t="shared" si="41"/>
        <v>0</v>
      </c>
      <c r="U43" s="70">
        <f t="shared" si="42"/>
        <v>0</v>
      </c>
      <c r="V43" s="70">
        <f t="shared" si="43"/>
        <v>0</v>
      </c>
      <c r="W43" s="70">
        <f t="shared" si="44"/>
        <v>0</v>
      </c>
      <c r="X43" s="70">
        <f t="shared" si="45"/>
        <v>0</v>
      </c>
      <c r="Y43" s="70">
        <f t="shared" si="46"/>
        <v>0</v>
      </c>
    </row>
    <row r="44" spans="1:25" x14ac:dyDescent="0.25">
      <c r="A44">
        <v>3</v>
      </c>
      <c r="B44" s="90" t="s">
        <v>130</v>
      </c>
      <c r="C44" s="91">
        <v>1</v>
      </c>
      <c r="D44" s="91">
        <v>1</v>
      </c>
      <c r="E44" s="91"/>
      <c r="F44" s="91"/>
      <c r="G44" s="91">
        <v>15</v>
      </c>
      <c r="H44" s="91"/>
      <c r="I44" s="91"/>
      <c r="J44" s="75">
        <f>SUM(C44:I44)</f>
        <v>17</v>
      </c>
      <c r="L44" s="90" t="s">
        <v>130</v>
      </c>
      <c r="M44" s="70">
        <f t="shared" si="34"/>
        <v>1</v>
      </c>
      <c r="N44" s="70">
        <f t="shared" si="35"/>
        <v>1</v>
      </c>
      <c r="O44" s="70">
        <f t="shared" si="36"/>
        <v>1</v>
      </c>
      <c r="P44" s="70">
        <f t="shared" si="37"/>
        <v>1</v>
      </c>
      <c r="Q44" s="70">
        <f t="shared" si="38"/>
        <v>1</v>
      </c>
      <c r="R44" s="70">
        <f t="shared" si="39"/>
        <v>1</v>
      </c>
      <c r="S44" s="70">
        <f t="shared" si="40"/>
        <v>1</v>
      </c>
      <c r="T44" s="70">
        <f t="shared" si="41"/>
        <v>1</v>
      </c>
      <c r="U44" s="70">
        <f t="shared" si="42"/>
        <v>1</v>
      </c>
      <c r="V44" s="70">
        <f t="shared" si="43"/>
        <v>1</v>
      </c>
      <c r="W44" s="70">
        <f t="shared" si="44"/>
        <v>1</v>
      </c>
      <c r="X44" s="70">
        <f t="shared" si="45"/>
        <v>1</v>
      </c>
      <c r="Y44" s="70">
        <f t="shared" si="46"/>
        <v>12</v>
      </c>
    </row>
    <row r="45" spans="1:25" x14ac:dyDescent="0.25">
      <c r="A45">
        <v>3</v>
      </c>
      <c r="B45" s="90" t="s">
        <v>131</v>
      </c>
      <c r="C45" s="91"/>
      <c r="D45" s="91"/>
      <c r="E45" s="91"/>
      <c r="F45" s="91"/>
      <c r="G45" s="91">
        <v>2</v>
      </c>
      <c r="H45" s="91"/>
      <c r="I45" s="91"/>
      <c r="J45" s="75">
        <f>SUM(C45:I45)</f>
        <v>2</v>
      </c>
      <c r="L45" s="90" t="s">
        <v>131</v>
      </c>
      <c r="M45" s="70">
        <f t="shared" si="34"/>
        <v>0</v>
      </c>
      <c r="N45" s="70">
        <f t="shared" si="35"/>
        <v>0</v>
      </c>
      <c r="O45" s="70">
        <f t="shared" si="36"/>
        <v>0</v>
      </c>
      <c r="P45" s="70">
        <f t="shared" si="37"/>
        <v>0</v>
      </c>
      <c r="Q45" s="70">
        <f t="shared" si="38"/>
        <v>0</v>
      </c>
      <c r="R45" s="70">
        <f t="shared" si="39"/>
        <v>0</v>
      </c>
      <c r="S45" s="70">
        <f t="shared" si="40"/>
        <v>0</v>
      </c>
      <c r="T45" s="70">
        <f t="shared" si="41"/>
        <v>0</v>
      </c>
      <c r="U45" s="70">
        <f t="shared" si="42"/>
        <v>0</v>
      </c>
      <c r="V45" s="70">
        <f t="shared" si="43"/>
        <v>0</v>
      </c>
      <c r="W45" s="70">
        <f t="shared" si="44"/>
        <v>0</v>
      </c>
      <c r="X45" s="70">
        <f t="shared" si="45"/>
        <v>0</v>
      </c>
      <c r="Y45" s="70">
        <f t="shared" si="46"/>
        <v>0</v>
      </c>
    </row>
    <row r="46" spans="1:25" ht="15.75" thickBot="1" x14ac:dyDescent="0.3">
      <c r="A46">
        <v>3</v>
      </c>
      <c r="B46" s="90" t="s">
        <v>2</v>
      </c>
      <c r="C46" s="81">
        <f>SUM(C44:C45)</f>
        <v>1</v>
      </c>
      <c r="D46" s="81">
        <f t="shared" ref="D46:J46" si="48">SUM(D44:D45)</f>
        <v>1</v>
      </c>
      <c r="E46" s="81">
        <f t="shared" si="48"/>
        <v>0</v>
      </c>
      <c r="F46" s="81">
        <f t="shared" si="48"/>
        <v>0</v>
      </c>
      <c r="G46" s="81">
        <f t="shared" si="48"/>
        <v>17</v>
      </c>
      <c r="H46" s="81">
        <f t="shared" si="48"/>
        <v>0</v>
      </c>
      <c r="I46" s="81">
        <f t="shared" si="48"/>
        <v>0</v>
      </c>
      <c r="J46" s="75">
        <f t="shared" si="48"/>
        <v>19</v>
      </c>
      <c r="L46" s="90" t="s">
        <v>2</v>
      </c>
      <c r="M46" s="73">
        <f t="shared" si="34"/>
        <v>1</v>
      </c>
      <c r="N46" s="73">
        <f t="shared" si="35"/>
        <v>1</v>
      </c>
      <c r="O46" s="73">
        <f t="shared" si="36"/>
        <v>1</v>
      </c>
      <c r="P46" s="73">
        <f t="shared" si="37"/>
        <v>1</v>
      </c>
      <c r="Q46" s="73">
        <f t="shared" si="38"/>
        <v>1</v>
      </c>
      <c r="R46" s="73">
        <f t="shared" si="39"/>
        <v>1</v>
      </c>
      <c r="S46" s="73">
        <f t="shared" si="40"/>
        <v>1</v>
      </c>
      <c r="T46" s="73">
        <f t="shared" si="41"/>
        <v>1</v>
      </c>
      <c r="U46" s="73">
        <f t="shared" si="42"/>
        <v>1</v>
      </c>
      <c r="V46" s="73">
        <f t="shared" si="43"/>
        <v>1</v>
      </c>
      <c r="W46" s="73">
        <f t="shared" si="44"/>
        <v>1</v>
      </c>
      <c r="X46" s="73">
        <f t="shared" si="45"/>
        <v>1</v>
      </c>
      <c r="Y46" s="73">
        <f t="shared" si="46"/>
        <v>12</v>
      </c>
    </row>
    <row r="47" spans="1:25" x14ac:dyDescent="0.25">
      <c r="A47">
        <v>3</v>
      </c>
      <c r="B47" s="92" t="s">
        <v>132</v>
      </c>
      <c r="C47" s="93"/>
      <c r="D47" s="93"/>
      <c r="E47" s="93"/>
      <c r="F47" s="93"/>
      <c r="G47" s="93"/>
      <c r="H47" s="93"/>
      <c r="I47" s="93"/>
      <c r="J47" s="94"/>
      <c r="L47" s="92" t="s">
        <v>132</v>
      </c>
      <c r="M47" s="70">
        <f t="shared" si="34"/>
        <v>0</v>
      </c>
      <c r="N47" s="70">
        <f t="shared" si="35"/>
        <v>0</v>
      </c>
      <c r="O47" s="70">
        <f t="shared" si="36"/>
        <v>0</v>
      </c>
      <c r="P47" s="70">
        <f t="shared" si="37"/>
        <v>0</v>
      </c>
      <c r="Q47" s="70">
        <f t="shared" si="38"/>
        <v>0</v>
      </c>
      <c r="R47" s="70">
        <f t="shared" si="39"/>
        <v>0</v>
      </c>
      <c r="S47" s="70">
        <f t="shared" si="40"/>
        <v>0</v>
      </c>
      <c r="T47" s="70">
        <f t="shared" si="41"/>
        <v>0</v>
      </c>
      <c r="U47" s="70">
        <f t="shared" si="42"/>
        <v>0</v>
      </c>
      <c r="V47" s="70">
        <f t="shared" si="43"/>
        <v>0</v>
      </c>
      <c r="W47" s="70">
        <f t="shared" si="44"/>
        <v>0</v>
      </c>
      <c r="X47" s="70">
        <f t="shared" si="45"/>
        <v>0</v>
      </c>
      <c r="Y47" s="70">
        <f t="shared" si="46"/>
        <v>0</v>
      </c>
    </row>
    <row r="48" spans="1:25" x14ac:dyDescent="0.25">
      <c r="A48">
        <v>3</v>
      </c>
      <c r="B48" s="92" t="s">
        <v>133</v>
      </c>
      <c r="C48" s="93"/>
      <c r="D48" s="93">
        <v>1</v>
      </c>
      <c r="E48" s="93">
        <v>1</v>
      </c>
      <c r="F48" s="93">
        <v>1</v>
      </c>
      <c r="G48" s="93">
        <v>3</v>
      </c>
      <c r="H48" s="93"/>
      <c r="I48" s="93"/>
      <c r="J48" s="94">
        <f>SUM(C48:I48)</f>
        <v>6</v>
      </c>
      <c r="L48" s="92" t="s">
        <v>133</v>
      </c>
      <c r="M48" s="70">
        <f t="shared" si="34"/>
        <v>1</v>
      </c>
      <c r="N48" s="70">
        <f t="shared" si="35"/>
        <v>1</v>
      </c>
      <c r="O48" s="70">
        <f t="shared" si="36"/>
        <v>1</v>
      </c>
      <c r="P48" s="70">
        <f t="shared" si="37"/>
        <v>1</v>
      </c>
      <c r="Q48" s="70">
        <f t="shared" si="38"/>
        <v>1</v>
      </c>
      <c r="R48" s="70">
        <f t="shared" si="39"/>
        <v>1</v>
      </c>
      <c r="S48" s="70">
        <f t="shared" si="40"/>
        <v>1</v>
      </c>
      <c r="T48" s="70">
        <f t="shared" si="41"/>
        <v>1</v>
      </c>
      <c r="U48" s="70">
        <f t="shared" si="42"/>
        <v>1</v>
      </c>
      <c r="V48" s="70">
        <f t="shared" si="43"/>
        <v>1</v>
      </c>
      <c r="W48" s="70">
        <f t="shared" si="44"/>
        <v>1</v>
      </c>
      <c r="X48" s="70">
        <f t="shared" si="45"/>
        <v>1</v>
      </c>
      <c r="Y48" s="70">
        <f t="shared" si="46"/>
        <v>12</v>
      </c>
    </row>
    <row r="49" spans="1:25" x14ac:dyDescent="0.25">
      <c r="A49">
        <v>3</v>
      </c>
      <c r="B49" s="92" t="s">
        <v>134</v>
      </c>
      <c r="C49" s="93">
        <v>8</v>
      </c>
      <c r="D49" s="93"/>
      <c r="E49" s="93">
        <v>11</v>
      </c>
      <c r="F49" s="93">
        <v>5</v>
      </c>
      <c r="G49" s="93">
        <v>202</v>
      </c>
      <c r="H49" s="93"/>
      <c r="I49" s="93"/>
      <c r="J49" s="94">
        <f>SUM(C49:I49)</f>
        <v>226</v>
      </c>
      <c r="L49" s="92" t="s">
        <v>134</v>
      </c>
      <c r="M49" s="70">
        <f t="shared" si="34"/>
        <v>0</v>
      </c>
      <c r="N49" s="70">
        <f t="shared" si="35"/>
        <v>0</v>
      </c>
      <c r="O49" s="70">
        <f t="shared" si="36"/>
        <v>0</v>
      </c>
      <c r="P49" s="70">
        <f t="shared" si="37"/>
        <v>0</v>
      </c>
      <c r="Q49" s="70">
        <f t="shared" si="38"/>
        <v>0</v>
      </c>
      <c r="R49" s="70">
        <f t="shared" si="39"/>
        <v>0</v>
      </c>
      <c r="S49" s="70">
        <f t="shared" si="40"/>
        <v>0</v>
      </c>
      <c r="T49" s="70">
        <f t="shared" si="41"/>
        <v>0</v>
      </c>
      <c r="U49" s="70">
        <f t="shared" si="42"/>
        <v>0</v>
      </c>
      <c r="V49" s="70">
        <f t="shared" si="43"/>
        <v>0</v>
      </c>
      <c r="W49" s="70">
        <f t="shared" si="44"/>
        <v>0</v>
      </c>
      <c r="X49" s="70">
        <f t="shared" si="45"/>
        <v>0</v>
      </c>
      <c r="Y49" s="70">
        <f t="shared" si="46"/>
        <v>0</v>
      </c>
    </row>
    <row r="50" spans="1:25" x14ac:dyDescent="0.25">
      <c r="A50">
        <v>3</v>
      </c>
      <c r="B50" s="92" t="s">
        <v>135</v>
      </c>
      <c r="C50" s="93">
        <v>2</v>
      </c>
      <c r="D50" s="93">
        <v>3</v>
      </c>
      <c r="E50" s="93">
        <v>6</v>
      </c>
      <c r="F50" s="93">
        <v>4</v>
      </c>
      <c r="G50" s="93">
        <v>121</v>
      </c>
      <c r="H50" s="93"/>
      <c r="I50" s="93"/>
      <c r="J50" s="94">
        <f>SUM(C50:I50)</f>
        <v>136</v>
      </c>
      <c r="L50" s="92" t="s">
        <v>135</v>
      </c>
      <c r="M50" s="70">
        <f t="shared" si="34"/>
        <v>3</v>
      </c>
      <c r="N50" s="70">
        <f t="shared" si="35"/>
        <v>3</v>
      </c>
      <c r="O50" s="70">
        <f t="shared" si="36"/>
        <v>3</v>
      </c>
      <c r="P50" s="70">
        <f t="shared" si="37"/>
        <v>3</v>
      </c>
      <c r="Q50" s="70">
        <f t="shared" si="38"/>
        <v>3</v>
      </c>
      <c r="R50" s="70">
        <f t="shared" si="39"/>
        <v>3</v>
      </c>
      <c r="S50" s="70">
        <f t="shared" si="40"/>
        <v>3</v>
      </c>
      <c r="T50" s="70">
        <f t="shared" si="41"/>
        <v>3</v>
      </c>
      <c r="U50" s="70">
        <f t="shared" si="42"/>
        <v>3</v>
      </c>
      <c r="V50" s="70">
        <f t="shared" si="43"/>
        <v>3</v>
      </c>
      <c r="W50" s="70">
        <f t="shared" si="44"/>
        <v>3</v>
      </c>
      <c r="X50" s="70">
        <f t="shared" si="45"/>
        <v>3</v>
      </c>
      <c r="Y50" s="70">
        <f t="shared" si="46"/>
        <v>36</v>
      </c>
    </row>
    <row r="51" spans="1:25" ht="15.75" thickBot="1" x14ac:dyDescent="0.3">
      <c r="A51">
        <v>3</v>
      </c>
      <c r="B51" s="92" t="s">
        <v>2</v>
      </c>
      <c r="C51" s="95">
        <f>SUM(C48:C50)</f>
        <v>10</v>
      </c>
      <c r="D51" s="95">
        <f t="shared" ref="D51:J51" si="49">SUM(D48:D50)</f>
        <v>4</v>
      </c>
      <c r="E51" s="95">
        <f t="shared" si="49"/>
        <v>18</v>
      </c>
      <c r="F51" s="95">
        <f t="shared" si="49"/>
        <v>10</v>
      </c>
      <c r="G51" s="95">
        <f t="shared" si="49"/>
        <v>326</v>
      </c>
      <c r="H51" s="95">
        <f t="shared" si="49"/>
        <v>0</v>
      </c>
      <c r="I51" s="95">
        <f t="shared" si="49"/>
        <v>0</v>
      </c>
      <c r="J51" s="94">
        <f t="shared" si="49"/>
        <v>368</v>
      </c>
      <c r="L51" s="92" t="s">
        <v>2</v>
      </c>
      <c r="M51" s="73">
        <f t="shared" si="34"/>
        <v>4</v>
      </c>
      <c r="N51" s="73">
        <f t="shared" si="35"/>
        <v>4</v>
      </c>
      <c r="O51" s="73">
        <f t="shared" si="36"/>
        <v>4</v>
      </c>
      <c r="P51" s="73">
        <f t="shared" si="37"/>
        <v>4</v>
      </c>
      <c r="Q51" s="73">
        <f t="shared" si="38"/>
        <v>4</v>
      </c>
      <c r="R51" s="73">
        <f t="shared" si="39"/>
        <v>4</v>
      </c>
      <c r="S51" s="73">
        <f t="shared" si="40"/>
        <v>4</v>
      </c>
      <c r="T51" s="73">
        <f t="shared" si="41"/>
        <v>4</v>
      </c>
      <c r="U51" s="73">
        <f t="shared" si="42"/>
        <v>4</v>
      </c>
      <c r="V51" s="73">
        <f t="shared" si="43"/>
        <v>4</v>
      </c>
      <c r="W51" s="73">
        <f t="shared" si="44"/>
        <v>4</v>
      </c>
      <c r="X51" s="73">
        <f t="shared" si="45"/>
        <v>4</v>
      </c>
      <c r="Y51" s="73">
        <f t="shared" si="46"/>
        <v>48</v>
      </c>
    </row>
    <row r="52" spans="1:25" ht="15.75" thickBot="1" x14ac:dyDescent="0.3">
      <c r="A52">
        <v>3</v>
      </c>
      <c r="B52" s="96" t="s">
        <v>92</v>
      </c>
      <c r="C52" s="97">
        <f>SUM(C42,C46,C51)</f>
        <v>21</v>
      </c>
      <c r="D52" s="97">
        <f t="shared" ref="D52:J52" si="50">SUM(D42,D46,D51)</f>
        <v>8</v>
      </c>
      <c r="E52" s="97">
        <f t="shared" si="50"/>
        <v>39</v>
      </c>
      <c r="F52" s="97">
        <f t="shared" si="50"/>
        <v>16</v>
      </c>
      <c r="G52" s="97">
        <f t="shared" si="50"/>
        <v>715</v>
      </c>
      <c r="H52" s="97">
        <f t="shared" si="50"/>
        <v>0</v>
      </c>
      <c r="I52" s="97">
        <f t="shared" si="50"/>
        <v>0</v>
      </c>
      <c r="J52" s="98">
        <f t="shared" si="50"/>
        <v>799</v>
      </c>
      <c r="L52" s="96" t="s">
        <v>92</v>
      </c>
      <c r="M52" s="70">
        <f t="shared" si="34"/>
        <v>9</v>
      </c>
      <c r="N52" s="70">
        <f t="shared" si="35"/>
        <v>9</v>
      </c>
      <c r="O52" s="70">
        <f t="shared" si="36"/>
        <v>8</v>
      </c>
      <c r="P52" s="70">
        <f t="shared" si="37"/>
        <v>8</v>
      </c>
      <c r="Q52" s="70">
        <f t="shared" si="38"/>
        <v>8</v>
      </c>
      <c r="R52" s="70">
        <f t="shared" si="39"/>
        <v>8</v>
      </c>
      <c r="S52" s="70">
        <f t="shared" si="40"/>
        <v>8</v>
      </c>
      <c r="T52" s="70">
        <f t="shared" si="41"/>
        <v>8</v>
      </c>
      <c r="U52" s="70">
        <f t="shared" si="42"/>
        <v>8</v>
      </c>
      <c r="V52" s="70">
        <f t="shared" si="43"/>
        <v>8</v>
      </c>
      <c r="W52" s="70">
        <f t="shared" si="44"/>
        <v>8</v>
      </c>
      <c r="X52" s="70">
        <f t="shared" si="45"/>
        <v>8</v>
      </c>
      <c r="Y52" s="70">
        <f t="shared" si="46"/>
        <v>98</v>
      </c>
    </row>
    <row r="53" spans="1:25" ht="15.75" thickBot="1" x14ac:dyDescent="0.3">
      <c r="B53"/>
      <c r="C53"/>
      <c r="D53"/>
      <c r="E53"/>
      <c r="F53"/>
      <c r="G53"/>
      <c r="H53"/>
      <c r="M53" s="70"/>
      <c r="Y53" s="70"/>
    </row>
    <row r="54" spans="1:25" x14ac:dyDescent="0.25">
      <c r="A54">
        <v>4</v>
      </c>
      <c r="B54" s="88" t="s">
        <v>93</v>
      </c>
      <c r="C54" s="62"/>
      <c r="D54" s="62"/>
      <c r="E54" s="62"/>
      <c r="F54" s="62"/>
      <c r="G54" s="62"/>
      <c r="H54" s="62"/>
      <c r="I54" s="62"/>
      <c r="J54" s="63"/>
      <c r="L54" s="64" t="s">
        <v>62</v>
      </c>
      <c r="M54" s="70" t="s">
        <v>94</v>
      </c>
      <c r="N54" s="70" t="s">
        <v>116</v>
      </c>
      <c r="O54" s="70" t="s">
        <v>96</v>
      </c>
      <c r="P54" s="80" t="s">
        <v>97</v>
      </c>
      <c r="Q54" s="80" t="s">
        <v>98</v>
      </c>
      <c r="R54" s="80" t="s">
        <v>99</v>
      </c>
      <c r="S54" s="80" t="s">
        <v>100</v>
      </c>
      <c r="T54" s="80" t="s">
        <v>117</v>
      </c>
      <c r="U54" s="80" t="s">
        <v>118</v>
      </c>
      <c r="V54" s="80" t="s">
        <v>103</v>
      </c>
      <c r="W54" s="80" t="s">
        <v>104</v>
      </c>
      <c r="X54" s="80" t="s">
        <v>119</v>
      </c>
      <c r="Y54" s="80" t="s">
        <v>2</v>
      </c>
    </row>
    <row r="55" spans="1:25" x14ac:dyDescent="0.25">
      <c r="A55">
        <v>4</v>
      </c>
      <c r="B55" s="89" t="s">
        <v>125</v>
      </c>
      <c r="C55" s="71">
        <v>1</v>
      </c>
      <c r="D55" s="71">
        <v>2</v>
      </c>
      <c r="E55" s="71">
        <v>3</v>
      </c>
      <c r="F55" s="71"/>
      <c r="G55" s="71">
        <v>45</v>
      </c>
      <c r="H55" s="71"/>
      <c r="I55" s="71"/>
      <c r="J55" s="69">
        <f>SUM(C55:I55)</f>
        <v>51</v>
      </c>
      <c r="L55" s="89" t="s">
        <v>125</v>
      </c>
      <c r="M55" s="70">
        <f t="shared" ref="M55:M69" si="51">E4</f>
        <v>3</v>
      </c>
      <c r="N55" s="70">
        <f>E21</f>
        <v>2</v>
      </c>
      <c r="O55" s="70">
        <f>E38</f>
        <v>3</v>
      </c>
      <c r="P55" s="70">
        <f>E55</f>
        <v>3</v>
      </c>
      <c r="Q55" s="70">
        <f>E72</f>
        <v>3</v>
      </c>
      <c r="R55" s="70">
        <f>E89</f>
        <v>3</v>
      </c>
      <c r="S55" s="70">
        <f>E106</f>
        <v>3</v>
      </c>
      <c r="T55" s="70">
        <f>E123</f>
        <v>2</v>
      </c>
      <c r="U55" s="70">
        <f>E140</f>
        <v>1</v>
      </c>
      <c r="V55" s="70">
        <f>E157</f>
        <v>1</v>
      </c>
      <c r="W55" s="70">
        <f>E174</f>
        <v>1</v>
      </c>
      <c r="X55" s="70">
        <f>E191</f>
        <v>1</v>
      </c>
      <c r="Y55" s="70">
        <f>SUM(M55:X55)</f>
        <v>26</v>
      </c>
    </row>
    <row r="56" spans="1:25" x14ac:dyDescent="0.25">
      <c r="A56">
        <v>4</v>
      </c>
      <c r="B56" s="89" t="s">
        <v>126</v>
      </c>
      <c r="C56" s="71"/>
      <c r="D56" s="71">
        <v>1</v>
      </c>
      <c r="E56" s="71">
        <v>1</v>
      </c>
      <c r="F56" s="71"/>
      <c r="G56" s="71">
        <v>1</v>
      </c>
      <c r="H56" s="71"/>
      <c r="I56" s="71"/>
      <c r="J56" s="69">
        <f>SUM(C56:I56)</f>
        <v>3</v>
      </c>
      <c r="L56" s="89" t="s">
        <v>126</v>
      </c>
      <c r="M56" s="70">
        <f t="shared" si="51"/>
        <v>1</v>
      </c>
      <c r="N56" s="70">
        <f t="shared" ref="N56:N69" si="52">E22</f>
        <v>1</v>
      </c>
      <c r="O56" s="70">
        <f t="shared" ref="O56:O69" si="53">E39</f>
        <v>1</v>
      </c>
      <c r="P56" s="70">
        <f t="shared" ref="P56:P69" si="54">E56</f>
        <v>1</v>
      </c>
      <c r="Q56" s="70">
        <f t="shared" ref="Q56:Q69" si="55">E73</f>
        <v>1</v>
      </c>
      <c r="R56" s="70">
        <f t="shared" ref="R56:R69" si="56">E90</f>
        <v>1</v>
      </c>
      <c r="S56" s="70">
        <f t="shared" ref="S56:S69" si="57">E107</f>
        <v>1</v>
      </c>
      <c r="T56" s="70">
        <f t="shared" ref="T56:T69" si="58">E124</f>
        <v>1</v>
      </c>
      <c r="U56" s="70">
        <f t="shared" ref="U56:U69" si="59">E141</f>
        <v>1</v>
      </c>
      <c r="V56" s="70">
        <f t="shared" ref="V56:V69" si="60">E158</f>
        <v>1</v>
      </c>
      <c r="W56" s="70">
        <f t="shared" ref="W56:W69" si="61">E175</f>
        <v>1</v>
      </c>
      <c r="X56" s="70">
        <f t="shared" ref="X56:X69" si="62">E192</f>
        <v>1</v>
      </c>
      <c r="Y56" s="70">
        <f t="shared" ref="Y56:Y69" si="63">SUM(M56:X56)</f>
        <v>12</v>
      </c>
    </row>
    <row r="57" spans="1:25" x14ac:dyDescent="0.25">
      <c r="A57">
        <v>4</v>
      </c>
      <c r="B57" s="89" t="s">
        <v>127</v>
      </c>
      <c r="C57" s="71">
        <v>6</v>
      </c>
      <c r="D57" s="71"/>
      <c r="E57" s="71">
        <v>14</v>
      </c>
      <c r="F57" s="71">
        <v>5</v>
      </c>
      <c r="G57" s="71">
        <v>287</v>
      </c>
      <c r="H57" s="71"/>
      <c r="I57" s="71"/>
      <c r="J57" s="69">
        <f>SUM(C57:I57)</f>
        <v>312</v>
      </c>
      <c r="L57" s="89" t="s">
        <v>127</v>
      </c>
      <c r="M57" s="70">
        <f t="shared" si="51"/>
        <v>16</v>
      </c>
      <c r="N57" s="70">
        <f t="shared" si="52"/>
        <v>17</v>
      </c>
      <c r="O57" s="70">
        <f t="shared" si="53"/>
        <v>17</v>
      </c>
      <c r="P57" s="70">
        <f t="shared" si="54"/>
        <v>14</v>
      </c>
      <c r="Q57" s="70">
        <f t="shared" si="55"/>
        <v>14</v>
      </c>
      <c r="R57" s="70">
        <f t="shared" si="56"/>
        <v>14</v>
      </c>
      <c r="S57" s="70">
        <f t="shared" si="57"/>
        <v>14</v>
      </c>
      <c r="T57" s="70">
        <f t="shared" si="58"/>
        <v>14</v>
      </c>
      <c r="U57" s="70">
        <f t="shared" si="59"/>
        <v>15</v>
      </c>
      <c r="V57" s="70">
        <f t="shared" si="60"/>
        <v>15</v>
      </c>
      <c r="W57" s="70">
        <f t="shared" si="61"/>
        <v>15</v>
      </c>
      <c r="X57" s="70">
        <f t="shared" si="62"/>
        <v>15</v>
      </c>
      <c r="Y57" s="70">
        <f t="shared" si="63"/>
        <v>180</v>
      </c>
    </row>
    <row r="58" spans="1:25" x14ac:dyDescent="0.25">
      <c r="A58">
        <v>4</v>
      </c>
      <c r="B58" s="89" t="s">
        <v>128</v>
      </c>
      <c r="C58" s="71">
        <v>3</v>
      </c>
      <c r="D58" s="71"/>
      <c r="E58" s="71"/>
      <c r="F58" s="71">
        <v>1</v>
      </c>
      <c r="G58" s="71">
        <v>39</v>
      </c>
      <c r="H58" s="71"/>
      <c r="I58" s="71"/>
      <c r="J58" s="69">
        <f>SUM(C58:I58)</f>
        <v>43</v>
      </c>
      <c r="L58" s="89" t="s">
        <v>128</v>
      </c>
      <c r="M58" s="70">
        <f t="shared" si="51"/>
        <v>0</v>
      </c>
      <c r="N58" s="70">
        <f t="shared" si="52"/>
        <v>0</v>
      </c>
      <c r="O58" s="70">
        <f t="shared" si="53"/>
        <v>0</v>
      </c>
      <c r="P58" s="70">
        <f t="shared" si="54"/>
        <v>0</v>
      </c>
      <c r="Q58" s="70">
        <f t="shared" si="55"/>
        <v>0</v>
      </c>
      <c r="R58" s="70">
        <f t="shared" si="56"/>
        <v>0</v>
      </c>
      <c r="S58" s="70">
        <f t="shared" si="57"/>
        <v>0</v>
      </c>
      <c r="T58" s="70">
        <f t="shared" si="58"/>
        <v>0</v>
      </c>
      <c r="U58" s="70">
        <f t="shared" si="59"/>
        <v>0</v>
      </c>
      <c r="V58" s="70">
        <f t="shared" si="60"/>
        <v>0</v>
      </c>
      <c r="W58" s="70">
        <f t="shared" si="61"/>
        <v>0</v>
      </c>
      <c r="X58" s="70">
        <f t="shared" si="62"/>
        <v>0</v>
      </c>
      <c r="Y58" s="70">
        <f t="shared" si="63"/>
        <v>0</v>
      </c>
    </row>
    <row r="59" spans="1:25" ht="15.75" thickBot="1" x14ac:dyDescent="0.3">
      <c r="A59">
        <v>4</v>
      </c>
      <c r="B59" s="89" t="s">
        <v>2</v>
      </c>
      <c r="C59" s="72">
        <f>SUM(C55:C58)</f>
        <v>10</v>
      </c>
      <c r="D59" s="72">
        <f t="shared" ref="D59:J59" si="64">SUM(D55:D58)</f>
        <v>3</v>
      </c>
      <c r="E59" s="72">
        <f t="shared" si="64"/>
        <v>18</v>
      </c>
      <c r="F59" s="72">
        <f t="shared" si="64"/>
        <v>6</v>
      </c>
      <c r="G59" s="72">
        <f t="shared" si="64"/>
        <v>372</v>
      </c>
      <c r="H59" s="72">
        <f t="shared" si="64"/>
        <v>0</v>
      </c>
      <c r="I59" s="72">
        <f t="shared" si="64"/>
        <v>0</v>
      </c>
      <c r="J59" s="69">
        <f t="shared" si="64"/>
        <v>409</v>
      </c>
      <c r="L59" s="89" t="s">
        <v>2</v>
      </c>
      <c r="M59" s="73">
        <f t="shared" si="51"/>
        <v>20</v>
      </c>
      <c r="N59" s="73">
        <f t="shared" si="52"/>
        <v>20</v>
      </c>
      <c r="O59" s="73">
        <f t="shared" si="53"/>
        <v>21</v>
      </c>
      <c r="P59" s="73">
        <f t="shared" si="54"/>
        <v>18</v>
      </c>
      <c r="Q59" s="73">
        <f t="shared" si="55"/>
        <v>18</v>
      </c>
      <c r="R59" s="73">
        <f t="shared" si="56"/>
        <v>18</v>
      </c>
      <c r="S59" s="73">
        <f t="shared" si="57"/>
        <v>18</v>
      </c>
      <c r="T59" s="73">
        <f t="shared" si="58"/>
        <v>17</v>
      </c>
      <c r="U59" s="73">
        <f t="shared" si="59"/>
        <v>17</v>
      </c>
      <c r="V59" s="73">
        <f t="shared" si="60"/>
        <v>17</v>
      </c>
      <c r="W59" s="73">
        <f t="shared" si="61"/>
        <v>17</v>
      </c>
      <c r="X59" s="73">
        <f t="shared" si="62"/>
        <v>17</v>
      </c>
      <c r="Y59" s="73">
        <f t="shared" si="63"/>
        <v>218</v>
      </c>
    </row>
    <row r="60" spans="1:25" x14ac:dyDescent="0.25">
      <c r="A60">
        <v>4</v>
      </c>
      <c r="B60" s="90" t="s">
        <v>129</v>
      </c>
      <c r="C60" s="91"/>
      <c r="D60" s="91"/>
      <c r="E60" s="91"/>
      <c r="F60" s="91"/>
      <c r="G60" s="91"/>
      <c r="H60" s="91"/>
      <c r="I60" s="91"/>
      <c r="J60" s="75"/>
      <c r="L60" s="90" t="s">
        <v>129</v>
      </c>
      <c r="M60" s="70">
        <f t="shared" si="51"/>
        <v>0</v>
      </c>
      <c r="N60" s="70">
        <f t="shared" si="52"/>
        <v>0</v>
      </c>
      <c r="O60" s="70">
        <f t="shared" si="53"/>
        <v>0</v>
      </c>
      <c r="P60" s="70">
        <f t="shared" si="54"/>
        <v>0</v>
      </c>
      <c r="Q60" s="70">
        <f t="shared" si="55"/>
        <v>0</v>
      </c>
      <c r="R60" s="70">
        <f t="shared" si="56"/>
        <v>0</v>
      </c>
      <c r="S60" s="70">
        <f t="shared" si="57"/>
        <v>0</v>
      </c>
      <c r="T60" s="70">
        <f t="shared" si="58"/>
        <v>0</v>
      </c>
      <c r="U60" s="70">
        <f t="shared" si="59"/>
        <v>0</v>
      </c>
      <c r="V60" s="70">
        <f t="shared" si="60"/>
        <v>0</v>
      </c>
      <c r="W60" s="70">
        <f t="shared" si="61"/>
        <v>0</v>
      </c>
      <c r="X60" s="70">
        <f t="shared" si="62"/>
        <v>0</v>
      </c>
      <c r="Y60" s="70">
        <f t="shared" si="63"/>
        <v>0</v>
      </c>
    </row>
    <row r="61" spans="1:25" x14ac:dyDescent="0.25">
      <c r="A61">
        <v>4</v>
      </c>
      <c r="B61" s="90" t="s">
        <v>130</v>
      </c>
      <c r="C61" s="91">
        <v>1</v>
      </c>
      <c r="D61" s="91">
        <v>1</v>
      </c>
      <c r="E61" s="91"/>
      <c r="F61" s="91"/>
      <c r="G61" s="91">
        <v>15</v>
      </c>
      <c r="H61" s="91"/>
      <c r="I61" s="91"/>
      <c r="J61" s="75">
        <f>SUM(C61:I61)</f>
        <v>17</v>
      </c>
      <c r="L61" s="90" t="s">
        <v>130</v>
      </c>
      <c r="M61" s="70">
        <f t="shared" si="51"/>
        <v>0</v>
      </c>
      <c r="N61" s="70">
        <f t="shared" si="52"/>
        <v>0</v>
      </c>
      <c r="O61" s="70">
        <f t="shared" si="53"/>
        <v>0</v>
      </c>
      <c r="P61" s="70">
        <f t="shared" si="54"/>
        <v>0</v>
      </c>
      <c r="Q61" s="70">
        <f t="shared" si="55"/>
        <v>0</v>
      </c>
      <c r="R61" s="70">
        <f t="shared" si="56"/>
        <v>0</v>
      </c>
      <c r="S61" s="70">
        <f t="shared" si="57"/>
        <v>0</v>
      </c>
      <c r="T61" s="70">
        <f t="shared" si="58"/>
        <v>0</v>
      </c>
      <c r="U61" s="70">
        <f t="shared" si="59"/>
        <v>0</v>
      </c>
      <c r="V61" s="70">
        <f t="shared" si="60"/>
        <v>0</v>
      </c>
      <c r="W61" s="70">
        <f t="shared" si="61"/>
        <v>0</v>
      </c>
      <c r="X61" s="70">
        <f t="shared" si="62"/>
        <v>0</v>
      </c>
      <c r="Y61" s="70">
        <f t="shared" si="63"/>
        <v>0</v>
      </c>
    </row>
    <row r="62" spans="1:25" x14ac:dyDescent="0.25">
      <c r="A62">
        <v>4</v>
      </c>
      <c r="B62" s="90" t="s">
        <v>131</v>
      </c>
      <c r="C62" s="91"/>
      <c r="D62" s="91"/>
      <c r="E62" s="91"/>
      <c r="F62" s="91"/>
      <c r="G62" s="91">
        <v>2</v>
      </c>
      <c r="H62" s="91"/>
      <c r="I62" s="91"/>
      <c r="J62" s="75">
        <f>SUM(C62:I62)</f>
        <v>2</v>
      </c>
      <c r="L62" s="90" t="s">
        <v>131</v>
      </c>
      <c r="M62" s="70">
        <f t="shared" si="51"/>
        <v>0</v>
      </c>
      <c r="N62" s="70">
        <f t="shared" si="52"/>
        <v>0</v>
      </c>
      <c r="O62" s="70">
        <f t="shared" si="53"/>
        <v>0</v>
      </c>
      <c r="P62" s="70">
        <f t="shared" si="54"/>
        <v>0</v>
      </c>
      <c r="Q62" s="70">
        <f t="shared" si="55"/>
        <v>0</v>
      </c>
      <c r="R62" s="70">
        <f t="shared" si="56"/>
        <v>0</v>
      </c>
      <c r="S62" s="70">
        <f t="shared" si="57"/>
        <v>0</v>
      </c>
      <c r="T62" s="70">
        <f t="shared" si="58"/>
        <v>0</v>
      </c>
      <c r="U62" s="70">
        <f t="shared" si="59"/>
        <v>0</v>
      </c>
      <c r="V62" s="70">
        <f t="shared" si="60"/>
        <v>0</v>
      </c>
      <c r="W62" s="70">
        <f t="shared" si="61"/>
        <v>0</v>
      </c>
      <c r="X62" s="70">
        <f t="shared" si="62"/>
        <v>0</v>
      </c>
      <c r="Y62" s="70">
        <f t="shared" si="63"/>
        <v>0</v>
      </c>
    </row>
    <row r="63" spans="1:25" ht="15.75" thickBot="1" x14ac:dyDescent="0.3">
      <c r="A63">
        <v>4</v>
      </c>
      <c r="B63" s="90" t="s">
        <v>2</v>
      </c>
      <c r="C63" s="81">
        <f>SUM(C61:C62)</f>
        <v>1</v>
      </c>
      <c r="D63" s="81">
        <f t="shared" ref="D63:J63" si="65">SUM(D61:D62)</f>
        <v>1</v>
      </c>
      <c r="E63" s="81">
        <f t="shared" si="65"/>
        <v>0</v>
      </c>
      <c r="F63" s="81">
        <f t="shared" si="65"/>
        <v>0</v>
      </c>
      <c r="G63" s="81">
        <f t="shared" si="65"/>
        <v>17</v>
      </c>
      <c r="H63" s="81">
        <f t="shared" si="65"/>
        <v>0</v>
      </c>
      <c r="I63" s="81">
        <f t="shared" si="65"/>
        <v>0</v>
      </c>
      <c r="J63" s="75">
        <f t="shared" si="65"/>
        <v>19</v>
      </c>
      <c r="L63" s="90" t="s">
        <v>2</v>
      </c>
      <c r="M63" s="73">
        <f t="shared" si="51"/>
        <v>0</v>
      </c>
      <c r="N63" s="73">
        <f t="shared" si="52"/>
        <v>0</v>
      </c>
      <c r="O63" s="73">
        <f t="shared" si="53"/>
        <v>0</v>
      </c>
      <c r="P63" s="73">
        <f t="shared" si="54"/>
        <v>0</v>
      </c>
      <c r="Q63" s="73">
        <f t="shared" si="55"/>
        <v>0</v>
      </c>
      <c r="R63" s="73">
        <f t="shared" si="56"/>
        <v>0</v>
      </c>
      <c r="S63" s="73">
        <f t="shared" si="57"/>
        <v>0</v>
      </c>
      <c r="T63" s="73">
        <f t="shared" si="58"/>
        <v>0</v>
      </c>
      <c r="U63" s="73">
        <f t="shared" si="59"/>
        <v>0</v>
      </c>
      <c r="V63" s="73">
        <f t="shared" si="60"/>
        <v>0</v>
      </c>
      <c r="W63" s="73">
        <f t="shared" si="61"/>
        <v>0</v>
      </c>
      <c r="X63" s="73">
        <f t="shared" si="62"/>
        <v>0</v>
      </c>
      <c r="Y63" s="73">
        <f t="shared" si="63"/>
        <v>0</v>
      </c>
    </row>
    <row r="64" spans="1:25" x14ac:dyDescent="0.25">
      <c r="A64">
        <v>4</v>
      </c>
      <c r="B64" s="92" t="s">
        <v>132</v>
      </c>
      <c r="C64" s="93"/>
      <c r="D64" s="93"/>
      <c r="E64" s="93"/>
      <c r="F64" s="93"/>
      <c r="G64" s="93"/>
      <c r="H64" s="93"/>
      <c r="I64" s="93"/>
      <c r="J64" s="94"/>
      <c r="L64" s="92" t="s">
        <v>132</v>
      </c>
      <c r="M64" s="70">
        <f t="shared" si="51"/>
        <v>0</v>
      </c>
      <c r="N64" s="70">
        <f t="shared" si="52"/>
        <v>0</v>
      </c>
      <c r="O64" s="70">
        <f t="shared" si="53"/>
        <v>0</v>
      </c>
      <c r="P64" s="70">
        <f t="shared" si="54"/>
        <v>0</v>
      </c>
      <c r="Q64" s="70">
        <f t="shared" si="55"/>
        <v>0</v>
      </c>
      <c r="R64" s="70">
        <f t="shared" si="56"/>
        <v>0</v>
      </c>
      <c r="S64" s="70">
        <f t="shared" si="57"/>
        <v>0</v>
      </c>
      <c r="T64" s="70">
        <f t="shared" si="58"/>
        <v>0</v>
      </c>
      <c r="U64" s="70">
        <f t="shared" si="59"/>
        <v>0</v>
      </c>
      <c r="V64" s="70">
        <f t="shared" si="60"/>
        <v>0</v>
      </c>
      <c r="W64" s="70">
        <f t="shared" si="61"/>
        <v>0</v>
      </c>
      <c r="X64" s="70">
        <f t="shared" si="62"/>
        <v>0</v>
      </c>
      <c r="Y64" s="70">
        <f t="shared" si="63"/>
        <v>0</v>
      </c>
    </row>
    <row r="65" spans="1:25" x14ac:dyDescent="0.25">
      <c r="A65">
        <v>4</v>
      </c>
      <c r="B65" s="92" t="s">
        <v>133</v>
      </c>
      <c r="C65" s="93"/>
      <c r="D65" s="93">
        <v>1</v>
      </c>
      <c r="E65" s="93">
        <v>1</v>
      </c>
      <c r="F65" s="93">
        <v>1</v>
      </c>
      <c r="G65" s="93">
        <v>3</v>
      </c>
      <c r="H65" s="93"/>
      <c r="I65" s="93"/>
      <c r="J65" s="94">
        <f>SUM(C65:I65)</f>
        <v>6</v>
      </c>
      <c r="L65" s="92" t="s">
        <v>133</v>
      </c>
      <c r="M65" s="70">
        <f t="shared" si="51"/>
        <v>1</v>
      </c>
      <c r="N65" s="70">
        <f t="shared" si="52"/>
        <v>1</v>
      </c>
      <c r="O65" s="70">
        <f t="shared" si="53"/>
        <v>1</v>
      </c>
      <c r="P65" s="70">
        <f t="shared" si="54"/>
        <v>1</v>
      </c>
      <c r="Q65" s="70">
        <f t="shared" si="55"/>
        <v>1</v>
      </c>
      <c r="R65" s="70">
        <f t="shared" si="56"/>
        <v>1</v>
      </c>
      <c r="S65" s="70">
        <f t="shared" si="57"/>
        <v>1</v>
      </c>
      <c r="T65" s="70">
        <f t="shared" si="58"/>
        <v>1</v>
      </c>
      <c r="U65" s="70">
        <f t="shared" si="59"/>
        <v>1</v>
      </c>
      <c r="V65" s="70">
        <f t="shared" si="60"/>
        <v>1</v>
      </c>
      <c r="W65" s="70">
        <f t="shared" si="61"/>
        <v>1</v>
      </c>
      <c r="X65" s="70">
        <f t="shared" si="62"/>
        <v>1</v>
      </c>
      <c r="Y65" s="70">
        <f t="shared" si="63"/>
        <v>12</v>
      </c>
    </row>
    <row r="66" spans="1:25" x14ac:dyDescent="0.25">
      <c r="A66">
        <v>4</v>
      </c>
      <c r="B66" s="92" t="s">
        <v>134</v>
      </c>
      <c r="C66" s="93">
        <v>8</v>
      </c>
      <c r="D66" s="93"/>
      <c r="E66" s="93">
        <v>10</v>
      </c>
      <c r="F66" s="93">
        <v>5</v>
      </c>
      <c r="G66" s="93">
        <v>203</v>
      </c>
      <c r="H66" s="93"/>
      <c r="I66" s="93"/>
      <c r="J66" s="94">
        <f>SUM(C66:I66)</f>
        <v>226</v>
      </c>
      <c r="L66" s="92" t="s">
        <v>134</v>
      </c>
      <c r="M66" s="70">
        <f t="shared" si="51"/>
        <v>10</v>
      </c>
      <c r="N66" s="70">
        <f t="shared" si="52"/>
        <v>11</v>
      </c>
      <c r="O66" s="70">
        <f t="shared" si="53"/>
        <v>11</v>
      </c>
      <c r="P66" s="70">
        <f t="shared" si="54"/>
        <v>10</v>
      </c>
      <c r="Q66" s="70">
        <f t="shared" si="55"/>
        <v>10</v>
      </c>
      <c r="R66" s="70">
        <f t="shared" si="56"/>
        <v>10</v>
      </c>
      <c r="S66" s="70">
        <f t="shared" si="57"/>
        <v>10</v>
      </c>
      <c r="T66" s="70">
        <f t="shared" si="58"/>
        <v>10</v>
      </c>
      <c r="U66" s="70">
        <f t="shared" si="59"/>
        <v>11</v>
      </c>
      <c r="V66" s="70">
        <f t="shared" si="60"/>
        <v>11</v>
      </c>
      <c r="W66" s="70">
        <f t="shared" si="61"/>
        <v>11</v>
      </c>
      <c r="X66" s="70">
        <f t="shared" si="62"/>
        <v>11</v>
      </c>
      <c r="Y66" s="70">
        <f t="shared" si="63"/>
        <v>126</v>
      </c>
    </row>
    <row r="67" spans="1:25" x14ac:dyDescent="0.25">
      <c r="A67">
        <v>4</v>
      </c>
      <c r="B67" s="92" t="s">
        <v>135</v>
      </c>
      <c r="C67" s="93">
        <v>2</v>
      </c>
      <c r="D67" s="93">
        <v>3</v>
      </c>
      <c r="E67" s="93">
        <v>6</v>
      </c>
      <c r="F67" s="93">
        <v>4</v>
      </c>
      <c r="G67" s="93">
        <v>118</v>
      </c>
      <c r="H67" s="93"/>
      <c r="I67" s="93"/>
      <c r="J67" s="94">
        <f>SUM(C67:I67)</f>
        <v>133</v>
      </c>
      <c r="L67" s="92" t="s">
        <v>135</v>
      </c>
      <c r="M67" s="70">
        <f t="shared" si="51"/>
        <v>5</v>
      </c>
      <c r="N67" s="70">
        <f t="shared" si="52"/>
        <v>5</v>
      </c>
      <c r="O67" s="70">
        <f t="shared" si="53"/>
        <v>6</v>
      </c>
      <c r="P67" s="70">
        <f t="shared" si="54"/>
        <v>6</v>
      </c>
      <c r="Q67" s="70">
        <f t="shared" si="55"/>
        <v>6</v>
      </c>
      <c r="R67" s="70">
        <f t="shared" si="56"/>
        <v>6</v>
      </c>
      <c r="S67" s="70">
        <f t="shared" si="57"/>
        <v>6</v>
      </c>
      <c r="T67" s="70">
        <f t="shared" si="58"/>
        <v>5</v>
      </c>
      <c r="U67" s="70">
        <f t="shared" si="59"/>
        <v>4</v>
      </c>
      <c r="V67" s="70">
        <f t="shared" si="60"/>
        <v>4</v>
      </c>
      <c r="W67" s="70">
        <f t="shared" si="61"/>
        <v>4</v>
      </c>
      <c r="X67" s="70">
        <f t="shared" si="62"/>
        <v>4</v>
      </c>
      <c r="Y67" s="70">
        <f t="shared" si="63"/>
        <v>61</v>
      </c>
    </row>
    <row r="68" spans="1:25" ht="15.75" thickBot="1" x14ac:dyDescent="0.3">
      <c r="A68">
        <v>4</v>
      </c>
      <c r="B68" s="92" t="s">
        <v>2</v>
      </c>
      <c r="C68" s="95">
        <f>SUM(C65:C67)</f>
        <v>10</v>
      </c>
      <c r="D68" s="95">
        <f t="shared" ref="D68:J68" si="66">SUM(D65:D67)</f>
        <v>4</v>
      </c>
      <c r="E68" s="95">
        <f t="shared" si="66"/>
        <v>17</v>
      </c>
      <c r="F68" s="95">
        <f t="shared" si="66"/>
        <v>10</v>
      </c>
      <c r="G68" s="95">
        <f t="shared" si="66"/>
        <v>324</v>
      </c>
      <c r="H68" s="95">
        <f t="shared" si="66"/>
        <v>0</v>
      </c>
      <c r="I68" s="95">
        <f t="shared" si="66"/>
        <v>0</v>
      </c>
      <c r="J68" s="94">
        <f t="shared" si="66"/>
        <v>365</v>
      </c>
      <c r="L68" s="92" t="s">
        <v>2</v>
      </c>
      <c r="M68" s="73">
        <f t="shared" si="51"/>
        <v>16</v>
      </c>
      <c r="N68" s="73">
        <f t="shared" si="52"/>
        <v>17</v>
      </c>
      <c r="O68" s="73">
        <f t="shared" si="53"/>
        <v>18</v>
      </c>
      <c r="P68" s="73">
        <f t="shared" si="54"/>
        <v>17</v>
      </c>
      <c r="Q68" s="73">
        <f t="shared" si="55"/>
        <v>17</v>
      </c>
      <c r="R68" s="73">
        <f t="shared" si="56"/>
        <v>17</v>
      </c>
      <c r="S68" s="73">
        <f t="shared" si="57"/>
        <v>17</v>
      </c>
      <c r="T68" s="73">
        <f t="shared" si="58"/>
        <v>16</v>
      </c>
      <c r="U68" s="73">
        <f t="shared" si="59"/>
        <v>16</v>
      </c>
      <c r="V68" s="73">
        <f t="shared" si="60"/>
        <v>16</v>
      </c>
      <c r="W68" s="73">
        <f t="shared" si="61"/>
        <v>16</v>
      </c>
      <c r="X68" s="73">
        <f t="shared" si="62"/>
        <v>16</v>
      </c>
      <c r="Y68" s="73">
        <f t="shared" si="63"/>
        <v>199</v>
      </c>
    </row>
    <row r="69" spans="1:25" ht="15.75" thickBot="1" x14ac:dyDescent="0.3">
      <c r="A69">
        <v>4</v>
      </c>
      <c r="B69" s="96" t="s">
        <v>92</v>
      </c>
      <c r="C69" s="97">
        <f>SUM(C59,C63,C68)</f>
        <v>21</v>
      </c>
      <c r="D69" s="97">
        <f t="shared" ref="D69:J69" si="67">SUM(D59,D63,D68)</f>
        <v>8</v>
      </c>
      <c r="E69" s="97">
        <f t="shared" si="67"/>
        <v>35</v>
      </c>
      <c r="F69" s="97">
        <f t="shared" si="67"/>
        <v>16</v>
      </c>
      <c r="G69" s="97">
        <f t="shared" si="67"/>
        <v>713</v>
      </c>
      <c r="H69" s="97">
        <f t="shared" si="67"/>
        <v>0</v>
      </c>
      <c r="I69" s="97">
        <f t="shared" si="67"/>
        <v>0</v>
      </c>
      <c r="J69" s="98">
        <f t="shared" si="67"/>
        <v>793</v>
      </c>
      <c r="L69" s="96" t="s">
        <v>92</v>
      </c>
      <c r="M69" s="70">
        <f t="shared" si="51"/>
        <v>36</v>
      </c>
      <c r="N69" s="70">
        <f t="shared" si="52"/>
        <v>37</v>
      </c>
      <c r="O69" s="70">
        <f t="shared" si="53"/>
        <v>39</v>
      </c>
      <c r="P69" s="70">
        <f t="shared" si="54"/>
        <v>35</v>
      </c>
      <c r="Q69" s="70">
        <f t="shared" si="55"/>
        <v>35</v>
      </c>
      <c r="R69" s="70">
        <f t="shared" si="56"/>
        <v>35</v>
      </c>
      <c r="S69" s="70">
        <f t="shared" si="57"/>
        <v>35</v>
      </c>
      <c r="T69" s="70">
        <f t="shared" si="58"/>
        <v>33</v>
      </c>
      <c r="U69" s="70">
        <f t="shared" si="59"/>
        <v>33</v>
      </c>
      <c r="V69" s="70">
        <f t="shared" si="60"/>
        <v>33</v>
      </c>
      <c r="W69" s="70">
        <f t="shared" si="61"/>
        <v>33</v>
      </c>
      <c r="X69" s="70">
        <f t="shared" si="62"/>
        <v>33</v>
      </c>
      <c r="Y69" s="70">
        <f t="shared" si="63"/>
        <v>417</v>
      </c>
    </row>
    <row r="70" spans="1:25" ht="15.75" thickBot="1" x14ac:dyDescent="0.3">
      <c r="M70" s="70"/>
      <c r="Y70" s="70"/>
    </row>
    <row r="71" spans="1:25" x14ac:dyDescent="0.25">
      <c r="A71">
        <v>5</v>
      </c>
      <c r="B71" s="88" t="s">
        <v>93</v>
      </c>
      <c r="C71" s="62"/>
      <c r="D71" s="62"/>
      <c r="E71" s="62"/>
      <c r="F71" s="62"/>
      <c r="G71" s="62"/>
      <c r="H71" s="62"/>
      <c r="I71" s="62"/>
      <c r="J71" s="63"/>
      <c r="L71" s="64" t="s">
        <v>63</v>
      </c>
      <c r="M71" s="70" t="s">
        <v>94</v>
      </c>
      <c r="N71" s="70" t="s">
        <v>116</v>
      </c>
      <c r="O71" s="70" t="s">
        <v>96</v>
      </c>
      <c r="P71" s="80" t="s">
        <v>97</v>
      </c>
      <c r="Q71" s="80" t="s">
        <v>98</v>
      </c>
      <c r="R71" s="80" t="s">
        <v>99</v>
      </c>
      <c r="S71" s="80" t="s">
        <v>100</v>
      </c>
      <c r="T71" s="80" t="s">
        <v>117</v>
      </c>
      <c r="U71" s="80" t="s">
        <v>118</v>
      </c>
      <c r="V71" s="80" t="s">
        <v>103</v>
      </c>
      <c r="W71" s="80" t="s">
        <v>104</v>
      </c>
      <c r="X71" s="80" t="s">
        <v>119</v>
      </c>
      <c r="Y71" s="80" t="s">
        <v>2</v>
      </c>
    </row>
    <row r="72" spans="1:25" x14ac:dyDescent="0.25">
      <c r="A72">
        <v>5</v>
      </c>
      <c r="B72" s="89" t="s">
        <v>125</v>
      </c>
      <c r="C72" s="71">
        <v>1</v>
      </c>
      <c r="D72" s="71">
        <v>2</v>
      </c>
      <c r="E72" s="71">
        <v>3</v>
      </c>
      <c r="F72" s="71"/>
      <c r="G72" s="71">
        <v>45</v>
      </c>
      <c r="H72" s="71"/>
      <c r="I72" s="71"/>
      <c r="J72" s="69">
        <f>SUM(C72:I72)</f>
        <v>51</v>
      </c>
      <c r="L72" s="89" t="s">
        <v>125</v>
      </c>
      <c r="M72" s="70">
        <f t="shared" ref="M72:M86" si="68">F4</f>
        <v>0</v>
      </c>
      <c r="N72" s="70">
        <f>F21</f>
        <v>0</v>
      </c>
      <c r="O72" s="70">
        <f>F38</f>
        <v>0</v>
      </c>
      <c r="P72" s="70">
        <f>F55</f>
        <v>0</v>
      </c>
      <c r="Q72" s="70">
        <f>F72</f>
        <v>0</v>
      </c>
      <c r="R72" s="70">
        <f>F89</f>
        <v>0</v>
      </c>
      <c r="S72" s="70">
        <f>F106</f>
        <v>0</v>
      </c>
      <c r="T72" s="70">
        <f>F123</f>
        <v>0</v>
      </c>
      <c r="U72" s="70">
        <f>F140</f>
        <v>0</v>
      </c>
      <c r="V72" s="70">
        <f>F157</f>
        <v>0</v>
      </c>
      <c r="W72" s="70">
        <f>F174</f>
        <v>0</v>
      </c>
      <c r="X72" s="70">
        <f>F191</f>
        <v>0</v>
      </c>
      <c r="Y72" s="70">
        <f>SUM(M72:X72)</f>
        <v>0</v>
      </c>
    </row>
    <row r="73" spans="1:25" x14ac:dyDescent="0.25">
      <c r="A73">
        <v>5</v>
      </c>
      <c r="B73" s="89" t="s">
        <v>126</v>
      </c>
      <c r="C73" s="71"/>
      <c r="D73" s="71">
        <v>1</v>
      </c>
      <c r="E73" s="71">
        <v>1</v>
      </c>
      <c r="F73" s="71"/>
      <c r="G73" s="71">
        <v>1</v>
      </c>
      <c r="H73" s="71"/>
      <c r="I73" s="71"/>
      <c r="J73" s="69">
        <f>SUM(C73:I73)</f>
        <v>3</v>
      </c>
      <c r="L73" s="89" t="s">
        <v>126</v>
      </c>
      <c r="M73" s="70">
        <f t="shared" si="68"/>
        <v>0</v>
      </c>
      <c r="N73" s="70">
        <f t="shared" ref="N73:N86" si="69">F22</f>
        <v>0</v>
      </c>
      <c r="O73" s="70">
        <f t="shared" ref="O73:O86" si="70">F39</f>
        <v>0</v>
      </c>
      <c r="P73" s="70">
        <f t="shared" ref="P73:P86" si="71">F56</f>
        <v>0</v>
      </c>
      <c r="Q73" s="70">
        <f t="shared" ref="Q73:Q86" si="72">F73</f>
        <v>0</v>
      </c>
      <c r="R73" s="70">
        <f t="shared" ref="R73:R86" si="73">F90</f>
        <v>0</v>
      </c>
      <c r="S73" s="70">
        <f t="shared" ref="S73:S86" si="74">F107</f>
        <v>0</v>
      </c>
      <c r="T73" s="70">
        <f t="shared" ref="T73:T86" si="75">F124</f>
        <v>0</v>
      </c>
      <c r="U73" s="70">
        <f t="shared" ref="U73:U86" si="76">F141</f>
        <v>0</v>
      </c>
      <c r="V73" s="70">
        <f t="shared" ref="V73:V86" si="77">F158</f>
        <v>0</v>
      </c>
      <c r="W73" s="70">
        <f t="shared" ref="W73:W86" si="78">F175</f>
        <v>0</v>
      </c>
      <c r="X73" s="70">
        <f t="shared" ref="X73:X86" si="79">F192</f>
        <v>0</v>
      </c>
      <c r="Y73" s="70">
        <f t="shared" ref="Y73:Y86" si="80">SUM(M73:X73)</f>
        <v>0</v>
      </c>
    </row>
    <row r="74" spans="1:25" x14ac:dyDescent="0.25">
      <c r="A74">
        <v>5</v>
      </c>
      <c r="B74" s="89" t="s">
        <v>127</v>
      </c>
      <c r="C74" s="71">
        <v>6</v>
      </c>
      <c r="D74" s="71"/>
      <c r="E74" s="71">
        <v>14</v>
      </c>
      <c r="F74" s="71">
        <v>5</v>
      </c>
      <c r="G74" s="71">
        <v>287</v>
      </c>
      <c r="H74" s="71"/>
      <c r="I74" s="71"/>
      <c r="J74" s="69">
        <f>SUM(C74:I74)</f>
        <v>312</v>
      </c>
      <c r="L74" s="89" t="s">
        <v>127</v>
      </c>
      <c r="M74" s="70">
        <f t="shared" si="68"/>
        <v>5</v>
      </c>
      <c r="N74" s="70">
        <f t="shared" si="69"/>
        <v>5</v>
      </c>
      <c r="O74" s="70">
        <f t="shared" si="70"/>
        <v>5</v>
      </c>
      <c r="P74" s="70">
        <f t="shared" si="71"/>
        <v>5</v>
      </c>
      <c r="Q74" s="70">
        <f t="shared" si="72"/>
        <v>5</v>
      </c>
      <c r="R74" s="70">
        <f t="shared" si="73"/>
        <v>5</v>
      </c>
      <c r="S74" s="70">
        <f t="shared" si="74"/>
        <v>5</v>
      </c>
      <c r="T74" s="70">
        <f t="shared" si="75"/>
        <v>5</v>
      </c>
      <c r="U74" s="70">
        <f t="shared" si="76"/>
        <v>5</v>
      </c>
      <c r="V74" s="70">
        <f t="shared" si="77"/>
        <v>5</v>
      </c>
      <c r="W74" s="70">
        <f t="shared" si="78"/>
        <v>5</v>
      </c>
      <c r="X74" s="70">
        <f t="shared" si="79"/>
        <v>5</v>
      </c>
      <c r="Y74" s="70">
        <f t="shared" si="80"/>
        <v>60</v>
      </c>
    </row>
    <row r="75" spans="1:25" x14ac:dyDescent="0.25">
      <c r="A75">
        <v>5</v>
      </c>
      <c r="B75" s="89" t="s">
        <v>128</v>
      </c>
      <c r="C75" s="71">
        <v>3</v>
      </c>
      <c r="D75" s="71"/>
      <c r="E75" s="71"/>
      <c r="F75" s="71">
        <v>1</v>
      </c>
      <c r="G75" s="71">
        <v>39</v>
      </c>
      <c r="H75" s="71"/>
      <c r="I75" s="71"/>
      <c r="J75" s="69">
        <f>SUM(C75:I75)</f>
        <v>43</v>
      </c>
      <c r="L75" s="89" t="s">
        <v>128</v>
      </c>
      <c r="M75" s="70">
        <f t="shared" si="68"/>
        <v>1</v>
      </c>
      <c r="N75" s="70">
        <f t="shared" si="69"/>
        <v>1</v>
      </c>
      <c r="O75" s="70">
        <f t="shared" si="70"/>
        <v>1</v>
      </c>
      <c r="P75" s="70">
        <f t="shared" si="71"/>
        <v>1</v>
      </c>
      <c r="Q75" s="70">
        <f t="shared" si="72"/>
        <v>1</v>
      </c>
      <c r="R75" s="70">
        <f t="shared" si="73"/>
        <v>1</v>
      </c>
      <c r="S75" s="70">
        <f t="shared" si="74"/>
        <v>1</v>
      </c>
      <c r="T75" s="70">
        <f t="shared" si="75"/>
        <v>1</v>
      </c>
      <c r="U75" s="70">
        <f t="shared" si="76"/>
        <v>1</v>
      </c>
      <c r="V75" s="70">
        <f t="shared" si="77"/>
        <v>1</v>
      </c>
      <c r="W75" s="70">
        <f t="shared" si="78"/>
        <v>1</v>
      </c>
      <c r="X75" s="70">
        <f t="shared" si="79"/>
        <v>1</v>
      </c>
      <c r="Y75" s="70">
        <f t="shared" si="80"/>
        <v>12</v>
      </c>
    </row>
    <row r="76" spans="1:25" ht="15.75" thickBot="1" x14ac:dyDescent="0.3">
      <c r="A76">
        <v>5</v>
      </c>
      <c r="B76" s="89" t="s">
        <v>2</v>
      </c>
      <c r="C76" s="72">
        <f>SUM(C72:C75)</f>
        <v>10</v>
      </c>
      <c r="D76" s="72">
        <f t="shared" ref="D76:J76" si="81">SUM(D72:D75)</f>
        <v>3</v>
      </c>
      <c r="E76" s="72">
        <f t="shared" si="81"/>
        <v>18</v>
      </c>
      <c r="F76" s="72">
        <f t="shared" si="81"/>
        <v>6</v>
      </c>
      <c r="G76" s="72">
        <f t="shared" si="81"/>
        <v>372</v>
      </c>
      <c r="H76" s="72">
        <f t="shared" si="81"/>
        <v>0</v>
      </c>
      <c r="I76" s="72">
        <f t="shared" si="81"/>
        <v>0</v>
      </c>
      <c r="J76" s="69">
        <f t="shared" si="81"/>
        <v>409</v>
      </c>
      <c r="L76" s="89" t="s">
        <v>2</v>
      </c>
      <c r="M76" s="73">
        <f t="shared" si="68"/>
        <v>6</v>
      </c>
      <c r="N76" s="73">
        <f t="shared" si="69"/>
        <v>6</v>
      </c>
      <c r="O76" s="73">
        <f t="shared" si="70"/>
        <v>6</v>
      </c>
      <c r="P76" s="73">
        <f t="shared" si="71"/>
        <v>6</v>
      </c>
      <c r="Q76" s="73">
        <f t="shared" si="72"/>
        <v>6</v>
      </c>
      <c r="R76" s="73">
        <f t="shared" si="73"/>
        <v>6</v>
      </c>
      <c r="S76" s="73">
        <f t="shared" si="74"/>
        <v>6</v>
      </c>
      <c r="T76" s="73">
        <f t="shared" si="75"/>
        <v>6</v>
      </c>
      <c r="U76" s="73">
        <f t="shared" si="76"/>
        <v>6</v>
      </c>
      <c r="V76" s="73">
        <f t="shared" si="77"/>
        <v>6</v>
      </c>
      <c r="W76" s="73">
        <f t="shared" si="78"/>
        <v>6</v>
      </c>
      <c r="X76" s="73">
        <f t="shared" si="79"/>
        <v>6</v>
      </c>
      <c r="Y76" s="73">
        <f t="shared" si="80"/>
        <v>72</v>
      </c>
    </row>
    <row r="77" spans="1:25" x14ac:dyDescent="0.25">
      <c r="A77">
        <v>5</v>
      </c>
      <c r="B77" s="90" t="s">
        <v>129</v>
      </c>
      <c r="C77" s="91"/>
      <c r="D77" s="91"/>
      <c r="E77" s="91"/>
      <c r="F77" s="91"/>
      <c r="G77" s="91"/>
      <c r="H77" s="91"/>
      <c r="I77" s="91"/>
      <c r="J77" s="75"/>
      <c r="L77" s="90" t="s">
        <v>129</v>
      </c>
      <c r="M77" s="70">
        <f t="shared" si="68"/>
        <v>0</v>
      </c>
      <c r="N77" s="70">
        <f t="shared" si="69"/>
        <v>0</v>
      </c>
      <c r="O77" s="70">
        <f t="shared" si="70"/>
        <v>0</v>
      </c>
      <c r="P77" s="70">
        <f t="shared" si="71"/>
        <v>0</v>
      </c>
      <c r="Q77" s="70">
        <f t="shared" si="72"/>
        <v>0</v>
      </c>
      <c r="R77" s="70">
        <f t="shared" si="73"/>
        <v>0</v>
      </c>
      <c r="S77" s="70">
        <f t="shared" si="74"/>
        <v>0</v>
      </c>
      <c r="T77" s="70">
        <f t="shared" si="75"/>
        <v>0</v>
      </c>
      <c r="U77" s="70">
        <f t="shared" si="76"/>
        <v>0</v>
      </c>
      <c r="V77" s="70">
        <f t="shared" si="77"/>
        <v>0</v>
      </c>
      <c r="W77" s="70">
        <f t="shared" si="78"/>
        <v>0</v>
      </c>
      <c r="X77" s="70">
        <f t="shared" si="79"/>
        <v>0</v>
      </c>
      <c r="Y77" s="70">
        <f t="shared" si="80"/>
        <v>0</v>
      </c>
    </row>
    <row r="78" spans="1:25" x14ac:dyDescent="0.25">
      <c r="A78">
        <v>5</v>
      </c>
      <c r="B78" s="90" t="s">
        <v>130</v>
      </c>
      <c r="C78" s="91">
        <v>1</v>
      </c>
      <c r="D78" s="91">
        <v>1</v>
      </c>
      <c r="E78" s="91"/>
      <c r="F78" s="91"/>
      <c r="G78" s="91">
        <v>15</v>
      </c>
      <c r="H78" s="91"/>
      <c r="I78" s="91"/>
      <c r="J78" s="75">
        <f>SUM(C78:I78)</f>
        <v>17</v>
      </c>
      <c r="L78" s="90" t="s">
        <v>130</v>
      </c>
      <c r="M78" s="70">
        <f t="shared" si="68"/>
        <v>0</v>
      </c>
      <c r="N78" s="70">
        <f t="shared" si="69"/>
        <v>0</v>
      </c>
      <c r="O78" s="70">
        <f t="shared" si="70"/>
        <v>0</v>
      </c>
      <c r="P78" s="70">
        <f t="shared" si="71"/>
        <v>0</v>
      </c>
      <c r="Q78" s="70">
        <f t="shared" si="72"/>
        <v>0</v>
      </c>
      <c r="R78" s="70">
        <f t="shared" si="73"/>
        <v>0</v>
      </c>
      <c r="S78" s="70">
        <f t="shared" si="74"/>
        <v>0</v>
      </c>
      <c r="T78" s="70">
        <f t="shared" si="75"/>
        <v>0</v>
      </c>
      <c r="U78" s="70">
        <f t="shared" si="76"/>
        <v>0</v>
      </c>
      <c r="V78" s="70">
        <f t="shared" si="77"/>
        <v>0</v>
      </c>
      <c r="W78" s="70">
        <f t="shared" si="78"/>
        <v>0</v>
      </c>
      <c r="X78" s="70">
        <f t="shared" si="79"/>
        <v>0</v>
      </c>
      <c r="Y78" s="70">
        <f t="shared" si="80"/>
        <v>0</v>
      </c>
    </row>
    <row r="79" spans="1:25" x14ac:dyDescent="0.25">
      <c r="A79">
        <v>5</v>
      </c>
      <c r="B79" s="90" t="s">
        <v>131</v>
      </c>
      <c r="C79" s="91"/>
      <c r="D79" s="91"/>
      <c r="E79" s="91"/>
      <c r="F79" s="91"/>
      <c r="G79" s="91">
        <v>2</v>
      </c>
      <c r="H79" s="91"/>
      <c r="I79" s="91"/>
      <c r="J79" s="75">
        <f>SUM(C79:I79)</f>
        <v>2</v>
      </c>
      <c r="L79" s="90" t="s">
        <v>131</v>
      </c>
      <c r="M79" s="70">
        <f t="shared" si="68"/>
        <v>0</v>
      </c>
      <c r="N79" s="70">
        <f t="shared" si="69"/>
        <v>0</v>
      </c>
      <c r="O79" s="70">
        <f t="shared" si="70"/>
        <v>0</v>
      </c>
      <c r="P79" s="70">
        <f t="shared" si="71"/>
        <v>0</v>
      </c>
      <c r="Q79" s="70">
        <f t="shared" si="72"/>
        <v>0</v>
      </c>
      <c r="R79" s="70">
        <f t="shared" si="73"/>
        <v>0</v>
      </c>
      <c r="S79" s="70">
        <f t="shared" si="74"/>
        <v>0</v>
      </c>
      <c r="T79" s="70">
        <f t="shared" si="75"/>
        <v>0</v>
      </c>
      <c r="U79" s="70">
        <f t="shared" si="76"/>
        <v>0</v>
      </c>
      <c r="V79" s="70">
        <f t="shared" si="77"/>
        <v>0</v>
      </c>
      <c r="W79" s="70">
        <f t="shared" si="78"/>
        <v>0</v>
      </c>
      <c r="X79" s="70">
        <f t="shared" si="79"/>
        <v>0</v>
      </c>
      <c r="Y79" s="70">
        <f t="shared" si="80"/>
        <v>0</v>
      </c>
    </row>
    <row r="80" spans="1:25" ht="15.75" thickBot="1" x14ac:dyDescent="0.3">
      <c r="A80">
        <v>5</v>
      </c>
      <c r="B80" s="90" t="s">
        <v>2</v>
      </c>
      <c r="C80" s="81">
        <f>SUM(C78:C79)</f>
        <v>1</v>
      </c>
      <c r="D80" s="81">
        <f t="shared" ref="D80:J80" si="82">SUM(D78:D79)</f>
        <v>1</v>
      </c>
      <c r="E80" s="81">
        <f t="shared" si="82"/>
        <v>0</v>
      </c>
      <c r="F80" s="81">
        <f t="shared" si="82"/>
        <v>0</v>
      </c>
      <c r="G80" s="81">
        <f t="shared" si="82"/>
        <v>17</v>
      </c>
      <c r="H80" s="81">
        <f t="shared" si="82"/>
        <v>0</v>
      </c>
      <c r="I80" s="81">
        <f t="shared" si="82"/>
        <v>0</v>
      </c>
      <c r="J80" s="75">
        <f t="shared" si="82"/>
        <v>19</v>
      </c>
      <c r="L80" s="90" t="s">
        <v>2</v>
      </c>
      <c r="M80" s="73">
        <f t="shared" si="68"/>
        <v>0</v>
      </c>
      <c r="N80" s="73">
        <f t="shared" si="69"/>
        <v>0</v>
      </c>
      <c r="O80" s="73">
        <f t="shared" si="70"/>
        <v>0</v>
      </c>
      <c r="P80" s="73">
        <f t="shared" si="71"/>
        <v>0</v>
      </c>
      <c r="Q80" s="73">
        <f t="shared" si="72"/>
        <v>0</v>
      </c>
      <c r="R80" s="73">
        <f t="shared" si="73"/>
        <v>0</v>
      </c>
      <c r="S80" s="73">
        <f t="shared" si="74"/>
        <v>0</v>
      </c>
      <c r="T80" s="73">
        <f t="shared" si="75"/>
        <v>0</v>
      </c>
      <c r="U80" s="73">
        <f t="shared" si="76"/>
        <v>0</v>
      </c>
      <c r="V80" s="73">
        <f t="shared" si="77"/>
        <v>0</v>
      </c>
      <c r="W80" s="73">
        <f t="shared" si="78"/>
        <v>0</v>
      </c>
      <c r="X80" s="73">
        <f t="shared" si="79"/>
        <v>0</v>
      </c>
      <c r="Y80" s="73">
        <f t="shared" si="80"/>
        <v>0</v>
      </c>
    </row>
    <row r="81" spans="1:25" x14ac:dyDescent="0.25">
      <c r="A81">
        <v>5</v>
      </c>
      <c r="B81" s="92" t="s">
        <v>132</v>
      </c>
      <c r="C81" s="93"/>
      <c r="D81" s="93"/>
      <c r="E81" s="93"/>
      <c r="F81" s="93"/>
      <c r="G81" s="93"/>
      <c r="H81" s="93"/>
      <c r="I81" s="93"/>
      <c r="J81" s="94"/>
      <c r="L81" s="92" t="s">
        <v>132</v>
      </c>
      <c r="M81" s="70">
        <f t="shared" si="68"/>
        <v>0</v>
      </c>
      <c r="N81" s="70">
        <f t="shared" si="69"/>
        <v>0</v>
      </c>
      <c r="O81" s="70">
        <f t="shared" si="70"/>
        <v>0</v>
      </c>
      <c r="P81" s="70">
        <f t="shared" si="71"/>
        <v>0</v>
      </c>
      <c r="Q81" s="70">
        <f t="shared" si="72"/>
        <v>0</v>
      </c>
      <c r="R81" s="70">
        <f t="shared" si="73"/>
        <v>0</v>
      </c>
      <c r="S81" s="70">
        <f t="shared" si="74"/>
        <v>0</v>
      </c>
      <c r="T81" s="70">
        <f t="shared" si="75"/>
        <v>0</v>
      </c>
      <c r="U81" s="70">
        <f t="shared" si="76"/>
        <v>0</v>
      </c>
      <c r="V81" s="70">
        <f t="shared" si="77"/>
        <v>0</v>
      </c>
      <c r="W81" s="70">
        <f t="shared" si="78"/>
        <v>0</v>
      </c>
      <c r="X81" s="70">
        <f t="shared" si="79"/>
        <v>0</v>
      </c>
      <c r="Y81" s="70">
        <f t="shared" si="80"/>
        <v>0</v>
      </c>
    </row>
    <row r="82" spans="1:25" x14ac:dyDescent="0.25">
      <c r="A82">
        <v>5</v>
      </c>
      <c r="B82" s="92" t="s">
        <v>133</v>
      </c>
      <c r="C82" s="93"/>
      <c r="D82" s="93">
        <v>1</v>
      </c>
      <c r="E82" s="93">
        <v>1</v>
      </c>
      <c r="F82" s="93">
        <v>1</v>
      </c>
      <c r="G82" s="93">
        <v>3</v>
      </c>
      <c r="H82" s="93"/>
      <c r="I82" s="93"/>
      <c r="J82" s="94">
        <f>SUM(C82:I82)</f>
        <v>6</v>
      </c>
      <c r="L82" s="92" t="s">
        <v>133</v>
      </c>
      <c r="M82" s="70">
        <f t="shared" si="68"/>
        <v>1</v>
      </c>
      <c r="N82" s="70">
        <f t="shared" si="69"/>
        <v>1</v>
      </c>
      <c r="O82" s="70">
        <f t="shared" si="70"/>
        <v>1</v>
      </c>
      <c r="P82" s="70">
        <f t="shared" si="71"/>
        <v>1</v>
      </c>
      <c r="Q82" s="70">
        <f t="shared" si="72"/>
        <v>1</v>
      </c>
      <c r="R82" s="70">
        <f t="shared" si="73"/>
        <v>1</v>
      </c>
      <c r="S82" s="70">
        <f t="shared" si="74"/>
        <v>1</v>
      </c>
      <c r="T82" s="70">
        <f t="shared" si="75"/>
        <v>1</v>
      </c>
      <c r="U82" s="70">
        <f t="shared" si="76"/>
        <v>1</v>
      </c>
      <c r="V82" s="70">
        <f t="shared" si="77"/>
        <v>1</v>
      </c>
      <c r="W82" s="70">
        <f t="shared" si="78"/>
        <v>1</v>
      </c>
      <c r="X82" s="70">
        <f t="shared" si="79"/>
        <v>1</v>
      </c>
      <c r="Y82" s="70">
        <f t="shared" si="80"/>
        <v>12</v>
      </c>
    </row>
    <row r="83" spans="1:25" x14ac:dyDescent="0.25">
      <c r="A83">
        <v>5</v>
      </c>
      <c r="B83" s="92" t="s">
        <v>134</v>
      </c>
      <c r="C83" s="93">
        <v>8</v>
      </c>
      <c r="D83" s="93"/>
      <c r="E83" s="93">
        <v>10</v>
      </c>
      <c r="F83" s="93">
        <v>5</v>
      </c>
      <c r="G83" s="93">
        <v>204</v>
      </c>
      <c r="H83" s="93"/>
      <c r="I83" s="93"/>
      <c r="J83" s="94">
        <f>SUM(C83:I83)</f>
        <v>227</v>
      </c>
      <c r="L83" s="92" t="s">
        <v>134</v>
      </c>
      <c r="M83" s="70">
        <f t="shared" si="68"/>
        <v>5</v>
      </c>
      <c r="N83" s="70">
        <f t="shared" si="69"/>
        <v>5</v>
      </c>
      <c r="O83" s="70">
        <f t="shared" si="70"/>
        <v>5</v>
      </c>
      <c r="P83" s="70">
        <f t="shared" si="71"/>
        <v>5</v>
      </c>
      <c r="Q83" s="70">
        <f t="shared" si="72"/>
        <v>5</v>
      </c>
      <c r="R83" s="70">
        <f t="shared" si="73"/>
        <v>5</v>
      </c>
      <c r="S83" s="70">
        <f t="shared" si="74"/>
        <v>5</v>
      </c>
      <c r="T83" s="70">
        <f t="shared" si="75"/>
        <v>5</v>
      </c>
      <c r="U83" s="70">
        <f t="shared" si="76"/>
        <v>5</v>
      </c>
      <c r="V83" s="70">
        <f t="shared" si="77"/>
        <v>5</v>
      </c>
      <c r="W83" s="70">
        <f t="shared" si="78"/>
        <v>5</v>
      </c>
      <c r="X83" s="70">
        <f t="shared" si="79"/>
        <v>5</v>
      </c>
      <c r="Y83" s="70">
        <f t="shared" si="80"/>
        <v>60</v>
      </c>
    </row>
    <row r="84" spans="1:25" x14ac:dyDescent="0.25">
      <c r="A84">
        <v>5</v>
      </c>
      <c r="B84" s="92" t="s">
        <v>135</v>
      </c>
      <c r="C84" s="93">
        <v>2</v>
      </c>
      <c r="D84" s="93">
        <v>3</v>
      </c>
      <c r="E84" s="93">
        <v>6</v>
      </c>
      <c r="F84" s="93">
        <v>4</v>
      </c>
      <c r="G84" s="93">
        <v>116</v>
      </c>
      <c r="H84" s="93"/>
      <c r="I84" s="93"/>
      <c r="J84" s="94">
        <f>SUM(C84:I84)</f>
        <v>131</v>
      </c>
      <c r="L84" s="92" t="s">
        <v>135</v>
      </c>
      <c r="M84" s="70">
        <f t="shared" si="68"/>
        <v>4</v>
      </c>
      <c r="N84" s="70">
        <f t="shared" si="69"/>
        <v>4</v>
      </c>
      <c r="O84" s="70">
        <f t="shared" si="70"/>
        <v>4</v>
      </c>
      <c r="P84" s="70">
        <f t="shared" si="71"/>
        <v>4</v>
      </c>
      <c r="Q84" s="70">
        <f t="shared" si="72"/>
        <v>4</v>
      </c>
      <c r="R84" s="70">
        <f t="shared" si="73"/>
        <v>4</v>
      </c>
      <c r="S84" s="70">
        <f t="shared" si="74"/>
        <v>4</v>
      </c>
      <c r="T84" s="70">
        <f t="shared" si="75"/>
        <v>4</v>
      </c>
      <c r="U84" s="70">
        <f t="shared" si="76"/>
        <v>4</v>
      </c>
      <c r="V84" s="70">
        <f t="shared" si="77"/>
        <v>4</v>
      </c>
      <c r="W84" s="70">
        <f t="shared" si="78"/>
        <v>4</v>
      </c>
      <c r="X84" s="70">
        <f t="shared" si="79"/>
        <v>4</v>
      </c>
      <c r="Y84" s="70">
        <f t="shared" si="80"/>
        <v>48</v>
      </c>
    </row>
    <row r="85" spans="1:25" ht="15.75" thickBot="1" x14ac:dyDescent="0.3">
      <c r="A85">
        <v>5</v>
      </c>
      <c r="B85" s="92" t="s">
        <v>2</v>
      </c>
      <c r="C85" s="95">
        <f>SUM(C82:C84)</f>
        <v>10</v>
      </c>
      <c r="D85" s="95">
        <f t="shared" ref="D85:J85" si="83">SUM(D82:D84)</f>
        <v>4</v>
      </c>
      <c r="E85" s="95">
        <f t="shared" si="83"/>
        <v>17</v>
      </c>
      <c r="F85" s="95">
        <f t="shared" si="83"/>
        <v>10</v>
      </c>
      <c r="G85" s="95">
        <f t="shared" si="83"/>
        <v>323</v>
      </c>
      <c r="H85" s="95">
        <f t="shared" si="83"/>
        <v>0</v>
      </c>
      <c r="I85" s="95">
        <f t="shared" si="83"/>
        <v>0</v>
      </c>
      <c r="J85" s="94">
        <f t="shared" si="83"/>
        <v>364</v>
      </c>
      <c r="L85" s="92" t="s">
        <v>2</v>
      </c>
      <c r="M85" s="73">
        <f t="shared" si="68"/>
        <v>10</v>
      </c>
      <c r="N85" s="73">
        <f t="shared" si="69"/>
        <v>10</v>
      </c>
      <c r="O85" s="73">
        <f t="shared" si="70"/>
        <v>10</v>
      </c>
      <c r="P85" s="73">
        <f t="shared" si="71"/>
        <v>10</v>
      </c>
      <c r="Q85" s="73">
        <f t="shared" si="72"/>
        <v>10</v>
      </c>
      <c r="R85" s="73">
        <f t="shared" si="73"/>
        <v>10</v>
      </c>
      <c r="S85" s="73">
        <f t="shared" si="74"/>
        <v>10</v>
      </c>
      <c r="T85" s="73">
        <f t="shared" si="75"/>
        <v>10</v>
      </c>
      <c r="U85" s="73">
        <f t="shared" si="76"/>
        <v>10</v>
      </c>
      <c r="V85" s="73">
        <f t="shared" si="77"/>
        <v>10</v>
      </c>
      <c r="W85" s="73">
        <f t="shared" si="78"/>
        <v>10</v>
      </c>
      <c r="X85" s="73">
        <f t="shared" si="79"/>
        <v>10</v>
      </c>
      <c r="Y85" s="73">
        <f t="shared" si="80"/>
        <v>120</v>
      </c>
    </row>
    <row r="86" spans="1:25" ht="15.75" thickBot="1" x14ac:dyDescent="0.3">
      <c r="A86">
        <v>5</v>
      </c>
      <c r="B86" s="96" t="s">
        <v>92</v>
      </c>
      <c r="C86" s="97">
        <f>SUM(C76,C80,C85)</f>
        <v>21</v>
      </c>
      <c r="D86" s="97">
        <f t="shared" ref="D86:J86" si="84">SUM(D76,D80,D85)</f>
        <v>8</v>
      </c>
      <c r="E86" s="97">
        <f t="shared" si="84"/>
        <v>35</v>
      </c>
      <c r="F86" s="97">
        <f t="shared" si="84"/>
        <v>16</v>
      </c>
      <c r="G86" s="97">
        <f t="shared" si="84"/>
        <v>712</v>
      </c>
      <c r="H86" s="97">
        <f t="shared" si="84"/>
        <v>0</v>
      </c>
      <c r="I86" s="97">
        <f t="shared" si="84"/>
        <v>0</v>
      </c>
      <c r="J86" s="98">
        <f t="shared" si="84"/>
        <v>792</v>
      </c>
      <c r="L86" s="96" t="s">
        <v>92</v>
      </c>
      <c r="M86" s="70">
        <f t="shared" si="68"/>
        <v>16</v>
      </c>
      <c r="N86" s="70">
        <f t="shared" si="69"/>
        <v>16</v>
      </c>
      <c r="O86" s="70">
        <f t="shared" si="70"/>
        <v>16</v>
      </c>
      <c r="P86" s="70">
        <f t="shared" si="71"/>
        <v>16</v>
      </c>
      <c r="Q86" s="70">
        <f t="shared" si="72"/>
        <v>16</v>
      </c>
      <c r="R86" s="70">
        <f t="shared" si="73"/>
        <v>16</v>
      </c>
      <c r="S86" s="70">
        <f t="shared" si="74"/>
        <v>16</v>
      </c>
      <c r="T86" s="70">
        <f t="shared" si="75"/>
        <v>16</v>
      </c>
      <c r="U86" s="70">
        <f t="shared" si="76"/>
        <v>16</v>
      </c>
      <c r="V86" s="70">
        <f t="shared" si="77"/>
        <v>16</v>
      </c>
      <c r="W86" s="70">
        <f t="shared" si="78"/>
        <v>16</v>
      </c>
      <c r="X86" s="70">
        <f t="shared" si="79"/>
        <v>16</v>
      </c>
      <c r="Y86" s="70">
        <f t="shared" si="80"/>
        <v>192</v>
      </c>
    </row>
    <row r="87" spans="1:25" ht="15.75" thickBot="1" x14ac:dyDescent="0.3">
      <c r="M87" s="70"/>
      <c r="Y87" s="70"/>
    </row>
    <row r="88" spans="1:25" x14ac:dyDescent="0.25">
      <c r="A88">
        <v>6</v>
      </c>
      <c r="B88" s="88" t="s">
        <v>93</v>
      </c>
      <c r="C88" s="62"/>
      <c r="D88" s="62"/>
      <c r="E88" s="62"/>
      <c r="F88" s="62"/>
      <c r="G88" s="62"/>
      <c r="H88" s="62"/>
      <c r="I88" s="62"/>
      <c r="J88" s="63"/>
      <c r="L88" s="64" t="s">
        <v>120</v>
      </c>
      <c r="M88" s="70" t="s">
        <v>94</v>
      </c>
      <c r="N88" s="70" t="s">
        <v>116</v>
      </c>
      <c r="O88" s="70" t="s">
        <v>96</v>
      </c>
      <c r="P88" s="80" t="s">
        <v>97</v>
      </c>
      <c r="Q88" s="80" t="s">
        <v>98</v>
      </c>
      <c r="R88" s="80" t="s">
        <v>99</v>
      </c>
      <c r="S88" s="80" t="s">
        <v>100</v>
      </c>
      <c r="T88" s="80" t="s">
        <v>117</v>
      </c>
      <c r="U88" s="80" t="s">
        <v>118</v>
      </c>
      <c r="V88" s="80" t="s">
        <v>103</v>
      </c>
      <c r="W88" s="80" t="s">
        <v>104</v>
      </c>
      <c r="X88" s="80" t="s">
        <v>119</v>
      </c>
      <c r="Y88" s="80" t="s">
        <v>2</v>
      </c>
    </row>
    <row r="89" spans="1:25" x14ac:dyDescent="0.25">
      <c r="A89">
        <v>6</v>
      </c>
      <c r="B89" s="89" t="s">
        <v>125</v>
      </c>
      <c r="C89" s="71">
        <v>1</v>
      </c>
      <c r="D89" s="71">
        <v>2</v>
      </c>
      <c r="E89" s="71">
        <v>3</v>
      </c>
      <c r="F89" s="71"/>
      <c r="G89" s="71">
        <v>45</v>
      </c>
      <c r="H89" s="71"/>
      <c r="I89" s="71"/>
      <c r="J89" s="69">
        <f>SUM(C89:I89)</f>
        <v>51</v>
      </c>
      <c r="L89" s="89" t="s">
        <v>125</v>
      </c>
      <c r="M89" s="70">
        <f t="shared" ref="M89:M103" si="85">G4</f>
        <v>46</v>
      </c>
      <c r="N89" s="70">
        <f>G21</f>
        <v>46</v>
      </c>
      <c r="O89" s="70">
        <f>G38</f>
        <v>46</v>
      </c>
      <c r="P89" s="70">
        <f>G55</f>
        <v>45</v>
      </c>
      <c r="Q89" s="70">
        <f>G72</f>
        <v>45</v>
      </c>
      <c r="R89" s="70">
        <f>G89</f>
        <v>45</v>
      </c>
      <c r="S89" s="70">
        <f>G106</f>
        <v>45</v>
      </c>
      <c r="T89" s="70">
        <f>G123</f>
        <v>47</v>
      </c>
      <c r="U89" s="70">
        <f>G140</f>
        <v>46</v>
      </c>
      <c r="V89" s="70">
        <f>G157</f>
        <v>46</v>
      </c>
      <c r="W89" s="70">
        <f>G174</f>
        <v>46</v>
      </c>
      <c r="X89" s="70">
        <f>G191</f>
        <v>45</v>
      </c>
      <c r="Y89" s="70">
        <f>SUM(M89:X89)</f>
        <v>548</v>
      </c>
    </row>
    <row r="90" spans="1:25" x14ac:dyDescent="0.25">
      <c r="A90">
        <v>6</v>
      </c>
      <c r="B90" s="89" t="s">
        <v>126</v>
      </c>
      <c r="C90" s="71"/>
      <c r="D90" s="71">
        <v>1</v>
      </c>
      <c r="E90" s="71">
        <v>1</v>
      </c>
      <c r="F90" s="71"/>
      <c r="G90" s="71">
        <v>1</v>
      </c>
      <c r="H90" s="71"/>
      <c r="I90" s="71"/>
      <c r="J90" s="69">
        <f>SUM(C90:I90)</f>
        <v>3</v>
      </c>
      <c r="L90" s="89" t="s">
        <v>126</v>
      </c>
      <c r="M90" s="70">
        <f t="shared" si="85"/>
        <v>2</v>
      </c>
      <c r="N90" s="70">
        <f t="shared" ref="N90:N103" si="86">G22</f>
        <v>2</v>
      </c>
      <c r="O90" s="70">
        <f t="shared" ref="O90:O103" si="87">G39</f>
        <v>2</v>
      </c>
      <c r="P90" s="70">
        <f t="shared" ref="P90:P103" si="88">G56</f>
        <v>1</v>
      </c>
      <c r="Q90" s="70">
        <f t="shared" ref="Q90:Q103" si="89">G73</f>
        <v>1</v>
      </c>
      <c r="R90" s="70">
        <f t="shared" ref="R90:R103" si="90">G90</f>
        <v>1</v>
      </c>
      <c r="S90" s="70">
        <f t="shared" ref="S90:S103" si="91">G107</f>
        <v>1</v>
      </c>
      <c r="T90" s="70">
        <f t="shared" ref="T90:T103" si="92">G124</f>
        <v>1</v>
      </c>
      <c r="U90" s="70">
        <f t="shared" ref="U90:U103" si="93">G141</f>
        <v>1</v>
      </c>
      <c r="V90" s="70">
        <f t="shared" ref="V90:V103" si="94">G158</f>
        <v>1</v>
      </c>
      <c r="W90" s="70">
        <f t="shared" ref="W90:W103" si="95">G175</f>
        <v>1</v>
      </c>
      <c r="X90" s="70">
        <f t="shared" ref="X90:X103" si="96">G192</f>
        <v>1</v>
      </c>
      <c r="Y90" s="70">
        <f t="shared" ref="Y90:Y103" si="97">SUM(M90:X90)</f>
        <v>15</v>
      </c>
    </row>
    <row r="91" spans="1:25" x14ac:dyDescent="0.25">
      <c r="A91">
        <v>6</v>
      </c>
      <c r="B91" s="89" t="s">
        <v>127</v>
      </c>
      <c r="C91" s="71">
        <v>6</v>
      </c>
      <c r="D91" s="71"/>
      <c r="E91" s="71">
        <v>14</v>
      </c>
      <c r="F91" s="71">
        <v>5</v>
      </c>
      <c r="G91" s="71">
        <v>287</v>
      </c>
      <c r="H91" s="71"/>
      <c r="I91" s="71"/>
      <c r="J91" s="69">
        <f>SUM(C91:I91)</f>
        <v>312</v>
      </c>
      <c r="L91" s="89" t="s">
        <v>127</v>
      </c>
      <c r="M91" s="70">
        <f t="shared" si="85"/>
        <v>284</v>
      </c>
      <c r="N91" s="70">
        <f t="shared" si="86"/>
        <v>286</v>
      </c>
      <c r="O91" s="70">
        <f t="shared" si="87"/>
        <v>286</v>
      </c>
      <c r="P91" s="70">
        <f t="shared" si="88"/>
        <v>287</v>
      </c>
      <c r="Q91" s="70">
        <f t="shared" si="89"/>
        <v>287</v>
      </c>
      <c r="R91" s="70">
        <f t="shared" si="90"/>
        <v>287</v>
      </c>
      <c r="S91" s="70">
        <f t="shared" si="91"/>
        <v>285</v>
      </c>
      <c r="T91" s="70">
        <f t="shared" si="92"/>
        <v>286</v>
      </c>
      <c r="U91" s="70">
        <f t="shared" si="93"/>
        <v>286</v>
      </c>
      <c r="V91" s="70">
        <f t="shared" si="94"/>
        <v>293</v>
      </c>
      <c r="W91" s="70">
        <f t="shared" si="95"/>
        <v>293</v>
      </c>
      <c r="X91" s="70">
        <f t="shared" si="96"/>
        <v>294</v>
      </c>
      <c r="Y91" s="70">
        <f t="shared" si="97"/>
        <v>3454</v>
      </c>
    </row>
    <row r="92" spans="1:25" x14ac:dyDescent="0.25">
      <c r="A92">
        <v>6</v>
      </c>
      <c r="B92" s="89" t="s">
        <v>128</v>
      </c>
      <c r="C92" s="71">
        <v>3</v>
      </c>
      <c r="D92" s="71"/>
      <c r="E92" s="71"/>
      <c r="F92" s="71">
        <v>1</v>
      </c>
      <c r="G92" s="71">
        <v>39</v>
      </c>
      <c r="H92" s="71"/>
      <c r="I92" s="71"/>
      <c r="J92" s="69">
        <f>SUM(C92:I92)</f>
        <v>43</v>
      </c>
      <c r="L92" s="89" t="s">
        <v>128</v>
      </c>
      <c r="M92" s="70">
        <f t="shared" si="85"/>
        <v>40</v>
      </c>
      <c r="N92" s="70">
        <f t="shared" si="86"/>
        <v>38</v>
      </c>
      <c r="O92" s="70">
        <f t="shared" si="87"/>
        <v>38</v>
      </c>
      <c r="P92" s="70">
        <f t="shared" si="88"/>
        <v>39</v>
      </c>
      <c r="Q92" s="70">
        <f t="shared" si="89"/>
        <v>39</v>
      </c>
      <c r="R92" s="70">
        <f t="shared" si="90"/>
        <v>39</v>
      </c>
      <c r="S92" s="70">
        <f t="shared" si="91"/>
        <v>40</v>
      </c>
      <c r="T92" s="70">
        <f t="shared" si="92"/>
        <v>40</v>
      </c>
      <c r="U92" s="70">
        <f t="shared" si="93"/>
        <v>40</v>
      </c>
      <c r="V92" s="70">
        <f t="shared" si="94"/>
        <v>42</v>
      </c>
      <c r="W92" s="70">
        <f t="shared" si="95"/>
        <v>42</v>
      </c>
      <c r="X92" s="70">
        <f t="shared" si="96"/>
        <v>42</v>
      </c>
      <c r="Y92" s="70">
        <f t="shared" si="97"/>
        <v>479</v>
      </c>
    </row>
    <row r="93" spans="1:25" ht="15.75" thickBot="1" x14ac:dyDescent="0.3">
      <c r="A93">
        <v>6</v>
      </c>
      <c r="B93" s="89" t="s">
        <v>2</v>
      </c>
      <c r="C93" s="72">
        <f>SUM(C89:C92)</f>
        <v>10</v>
      </c>
      <c r="D93" s="72">
        <f t="shared" ref="D93:J93" si="98">SUM(D89:D92)</f>
        <v>3</v>
      </c>
      <c r="E93" s="72">
        <f t="shared" si="98"/>
        <v>18</v>
      </c>
      <c r="F93" s="72">
        <f t="shared" si="98"/>
        <v>6</v>
      </c>
      <c r="G93" s="72">
        <f t="shared" si="98"/>
        <v>372</v>
      </c>
      <c r="H93" s="72">
        <f t="shared" si="98"/>
        <v>0</v>
      </c>
      <c r="I93" s="72">
        <f t="shared" si="98"/>
        <v>0</v>
      </c>
      <c r="J93" s="69">
        <f t="shared" si="98"/>
        <v>409</v>
      </c>
      <c r="L93" s="89" t="s">
        <v>2</v>
      </c>
      <c r="M93" s="73">
        <f t="shared" si="85"/>
        <v>372</v>
      </c>
      <c r="N93" s="73">
        <f t="shared" si="86"/>
        <v>372</v>
      </c>
      <c r="O93" s="73">
        <f t="shared" si="87"/>
        <v>372</v>
      </c>
      <c r="P93" s="73">
        <f t="shared" si="88"/>
        <v>372</v>
      </c>
      <c r="Q93" s="73">
        <f t="shared" si="89"/>
        <v>372</v>
      </c>
      <c r="R93" s="73">
        <f t="shared" si="90"/>
        <v>372</v>
      </c>
      <c r="S93" s="73">
        <f t="shared" si="91"/>
        <v>371</v>
      </c>
      <c r="T93" s="73">
        <f t="shared" si="92"/>
        <v>374</v>
      </c>
      <c r="U93" s="73">
        <f t="shared" si="93"/>
        <v>373</v>
      </c>
      <c r="V93" s="73">
        <f t="shared" si="94"/>
        <v>382</v>
      </c>
      <c r="W93" s="73">
        <f t="shared" si="95"/>
        <v>382</v>
      </c>
      <c r="X93" s="73">
        <f t="shared" si="96"/>
        <v>382</v>
      </c>
      <c r="Y93" s="73">
        <f t="shared" si="97"/>
        <v>4496</v>
      </c>
    </row>
    <row r="94" spans="1:25" x14ac:dyDescent="0.25">
      <c r="A94">
        <v>6</v>
      </c>
      <c r="B94" s="90" t="s">
        <v>129</v>
      </c>
      <c r="C94" s="91"/>
      <c r="D94" s="91"/>
      <c r="E94" s="91"/>
      <c r="F94" s="91"/>
      <c r="G94" s="91"/>
      <c r="H94" s="91"/>
      <c r="I94" s="91"/>
      <c r="J94" s="75"/>
      <c r="L94" s="90" t="s">
        <v>129</v>
      </c>
      <c r="M94" s="70">
        <f t="shared" si="85"/>
        <v>0</v>
      </c>
      <c r="N94" s="70">
        <f t="shared" si="86"/>
        <v>0</v>
      </c>
      <c r="O94" s="70">
        <f t="shared" si="87"/>
        <v>0</v>
      </c>
      <c r="P94" s="70">
        <f t="shared" si="88"/>
        <v>0</v>
      </c>
      <c r="Q94" s="70">
        <f t="shared" si="89"/>
        <v>0</v>
      </c>
      <c r="R94" s="70">
        <f t="shared" si="90"/>
        <v>0</v>
      </c>
      <c r="S94" s="70">
        <f t="shared" si="91"/>
        <v>0</v>
      </c>
      <c r="T94" s="70">
        <f t="shared" si="92"/>
        <v>0</v>
      </c>
      <c r="U94" s="70">
        <f t="shared" si="93"/>
        <v>0</v>
      </c>
      <c r="V94" s="70">
        <f t="shared" si="94"/>
        <v>0</v>
      </c>
      <c r="W94" s="70">
        <f t="shared" si="95"/>
        <v>0</v>
      </c>
      <c r="X94" s="70">
        <f t="shared" si="96"/>
        <v>0</v>
      </c>
      <c r="Y94" s="70">
        <f t="shared" si="97"/>
        <v>0</v>
      </c>
    </row>
    <row r="95" spans="1:25" x14ac:dyDescent="0.25">
      <c r="A95">
        <v>6</v>
      </c>
      <c r="B95" s="90" t="s">
        <v>130</v>
      </c>
      <c r="C95" s="91">
        <v>1</v>
      </c>
      <c r="D95" s="91">
        <v>1</v>
      </c>
      <c r="E95" s="91"/>
      <c r="F95" s="91"/>
      <c r="G95" s="91">
        <v>15</v>
      </c>
      <c r="H95" s="91"/>
      <c r="I95" s="91"/>
      <c r="J95" s="75">
        <f>SUM(C95:I95)</f>
        <v>17</v>
      </c>
      <c r="L95" s="90" t="s">
        <v>130</v>
      </c>
      <c r="M95" s="70">
        <f t="shared" si="85"/>
        <v>15</v>
      </c>
      <c r="N95" s="70">
        <f t="shared" si="86"/>
        <v>15</v>
      </c>
      <c r="O95" s="70">
        <f t="shared" si="87"/>
        <v>15</v>
      </c>
      <c r="P95" s="70">
        <f t="shared" si="88"/>
        <v>15</v>
      </c>
      <c r="Q95" s="70">
        <f t="shared" si="89"/>
        <v>15</v>
      </c>
      <c r="R95" s="70">
        <f t="shared" si="90"/>
        <v>15</v>
      </c>
      <c r="S95" s="70">
        <f t="shared" si="91"/>
        <v>15</v>
      </c>
      <c r="T95" s="70">
        <f t="shared" si="92"/>
        <v>15</v>
      </c>
      <c r="U95" s="70">
        <f t="shared" si="93"/>
        <v>15</v>
      </c>
      <c r="V95" s="70">
        <f t="shared" si="94"/>
        <v>15</v>
      </c>
      <c r="W95" s="70">
        <f t="shared" si="95"/>
        <v>16</v>
      </c>
      <c r="X95" s="70">
        <f t="shared" si="96"/>
        <v>16</v>
      </c>
      <c r="Y95" s="70">
        <f t="shared" si="97"/>
        <v>182</v>
      </c>
    </row>
    <row r="96" spans="1:25" x14ac:dyDescent="0.25">
      <c r="A96">
        <v>6</v>
      </c>
      <c r="B96" s="90" t="s">
        <v>131</v>
      </c>
      <c r="C96" s="91"/>
      <c r="D96" s="91"/>
      <c r="E96" s="91"/>
      <c r="F96" s="91"/>
      <c r="G96" s="91">
        <v>3</v>
      </c>
      <c r="H96" s="91"/>
      <c r="I96" s="91"/>
      <c r="J96" s="75">
        <f>SUM(C96:I96)</f>
        <v>3</v>
      </c>
      <c r="L96" s="90" t="s">
        <v>131</v>
      </c>
      <c r="M96" s="70">
        <f t="shared" si="85"/>
        <v>2</v>
      </c>
      <c r="N96" s="70">
        <f t="shared" si="86"/>
        <v>2</v>
      </c>
      <c r="O96" s="70">
        <f t="shared" si="87"/>
        <v>2</v>
      </c>
      <c r="P96" s="70">
        <f t="shared" si="88"/>
        <v>2</v>
      </c>
      <c r="Q96" s="70">
        <f t="shared" si="89"/>
        <v>2</v>
      </c>
      <c r="R96" s="70">
        <f t="shared" si="90"/>
        <v>3</v>
      </c>
      <c r="S96" s="70">
        <f t="shared" si="91"/>
        <v>3</v>
      </c>
      <c r="T96" s="70">
        <f t="shared" si="92"/>
        <v>3</v>
      </c>
      <c r="U96" s="70">
        <f t="shared" si="93"/>
        <v>2</v>
      </c>
      <c r="V96" s="70">
        <f t="shared" si="94"/>
        <v>2</v>
      </c>
      <c r="W96" s="70">
        <f t="shared" si="95"/>
        <v>2</v>
      </c>
      <c r="X96" s="70">
        <f t="shared" si="96"/>
        <v>2</v>
      </c>
      <c r="Y96" s="70">
        <f t="shared" si="97"/>
        <v>27</v>
      </c>
    </row>
    <row r="97" spans="1:25" ht="15.75" thickBot="1" x14ac:dyDescent="0.3">
      <c r="A97">
        <v>6</v>
      </c>
      <c r="B97" s="90" t="s">
        <v>2</v>
      </c>
      <c r="C97" s="81">
        <f>SUM(C95:C96)</f>
        <v>1</v>
      </c>
      <c r="D97" s="81">
        <f t="shared" ref="D97:J97" si="99">SUM(D95:D96)</f>
        <v>1</v>
      </c>
      <c r="E97" s="81">
        <f t="shared" si="99"/>
        <v>0</v>
      </c>
      <c r="F97" s="81">
        <f t="shared" si="99"/>
        <v>0</v>
      </c>
      <c r="G97" s="81">
        <f t="shared" si="99"/>
        <v>18</v>
      </c>
      <c r="H97" s="81">
        <f t="shared" si="99"/>
        <v>0</v>
      </c>
      <c r="I97" s="81">
        <f t="shared" si="99"/>
        <v>0</v>
      </c>
      <c r="J97" s="75">
        <f t="shared" si="99"/>
        <v>20</v>
      </c>
      <c r="L97" s="90" t="s">
        <v>2</v>
      </c>
      <c r="M97" s="73">
        <f t="shared" si="85"/>
        <v>17</v>
      </c>
      <c r="N97" s="73">
        <f t="shared" si="86"/>
        <v>17</v>
      </c>
      <c r="O97" s="73">
        <f t="shared" si="87"/>
        <v>17</v>
      </c>
      <c r="P97" s="73">
        <f t="shared" si="88"/>
        <v>17</v>
      </c>
      <c r="Q97" s="73">
        <f t="shared" si="89"/>
        <v>17</v>
      </c>
      <c r="R97" s="73">
        <f t="shared" si="90"/>
        <v>18</v>
      </c>
      <c r="S97" s="73">
        <f t="shared" si="91"/>
        <v>18</v>
      </c>
      <c r="T97" s="73">
        <f t="shared" si="92"/>
        <v>18</v>
      </c>
      <c r="U97" s="73">
        <f t="shared" si="93"/>
        <v>17</v>
      </c>
      <c r="V97" s="73">
        <f t="shared" si="94"/>
        <v>17</v>
      </c>
      <c r="W97" s="73">
        <f t="shared" si="95"/>
        <v>18</v>
      </c>
      <c r="X97" s="73">
        <f t="shared" si="96"/>
        <v>18</v>
      </c>
      <c r="Y97" s="73">
        <f t="shared" si="97"/>
        <v>209</v>
      </c>
    </row>
    <row r="98" spans="1:25" x14ac:dyDescent="0.25">
      <c r="A98">
        <v>6</v>
      </c>
      <c r="B98" s="92" t="s">
        <v>132</v>
      </c>
      <c r="C98" s="93"/>
      <c r="D98" s="93"/>
      <c r="E98" s="93"/>
      <c r="F98" s="93"/>
      <c r="G98" s="93"/>
      <c r="H98" s="93"/>
      <c r="I98" s="93"/>
      <c r="J98" s="94"/>
      <c r="L98" s="92" t="s">
        <v>132</v>
      </c>
      <c r="M98" s="70">
        <f t="shared" si="85"/>
        <v>0</v>
      </c>
      <c r="N98" s="70">
        <f t="shared" si="86"/>
        <v>0</v>
      </c>
      <c r="O98" s="70">
        <f t="shared" si="87"/>
        <v>0</v>
      </c>
      <c r="P98" s="70">
        <f t="shared" si="88"/>
        <v>0</v>
      </c>
      <c r="Q98" s="70">
        <f t="shared" si="89"/>
        <v>0</v>
      </c>
      <c r="R98" s="70">
        <f t="shared" si="90"/>
        <v>0</v>
      </c>
      <c r="S98" s="70">
        <f t="shared" si="91"/>
        <v>0</v>
      </c>
      <c r="T98" s="70">
        <f t="shared" si="92"/>
        <v>0</v>
      </c>
      <c r="U98" s="70">
        <f t="shared" si="93"/>
        <v>0</v>
      </c>
      <c r="V98" s="70">
        <f t="shared" si="94"/>
        <v>0</v>
      </c>
      <c r="W98" s="70">
        <f t="shared" si="95"/>
        <v>0</v>
      </c>
      <c r="X98" s="70">
        <f t="shared" si="96"/>
        <v>0</v>
      </c>
      <c r="Y98" s="70">
        <f t="shared" si="97"/>
        <v>0</v>
      </c>
    </row>
    <row r="99" spans="1:25" x14ac:dyDescent="0.25">
      <c r="A99">
        <v>6</v>
      </c>
      <c r="B99" s="92" t="s">
        <v>133</v>
      </c>
      <c r="C99" s="93"/>
      <c r="D99" s="93">
        <v>1</v>
      </c>
      <c r="E99" s="93">
        <v>1</v>
      </c>
      <c r="F99" s="93">
        <v>1</v>
      </c>
      <c r="G99" s="93">
        <v>3</v>
      </c>
      <c r="H99" s="93"/>
      <c r="I99" s="93"/>
      <c r="J99" s="94">
        <f>SUM(C99:I99)</f>
        <v>6</v>
      </c>
      <c r="L99" s="92" t="s">
        <v>133</v>
      </c>
      <c r="M99" s="70">
        <f t="shared" si="85"/>
        <v>3</v>
      </c>
      <c r="N99" s="70">
        <f t="shared" si="86"/>
        <v>3</v>
      </c>
      <c r="O99" s="70">
        <f t="shared" si="87"/>
        <v>3</v>
      </c>
      <c r="P99" s="70">
        <f t="shared" si="88"/>
        <v>3</v>
      </c>
      <c r="Q99" s="70">
        <f t="shared" si="89"/>
        <v>3</v>
      </c>
      <c r="R99" s="70">
        <f t="shared" si="90"/>
        <v>3</v>
      </c>
      <c r="S99" s="70">
        <f t="shared" si="91"/>
        <v>3</v>
      </c>
      <c r="T99" s="70">
        <f t="shared" si="92"/>
        <v>3</v>
      </c>
      <c r="U99" s="70">
        <f t="shared" si="93"/>
        <v>3</v>
      </c>
      <c r="V99" s="70">
        <f t="shared" si="94"/>
        <v>3</v>
      </c>
      <c r="W99" s="70">
        <f t="shared" si="95"/>
        <v>3</v>
      </c>
      <c r="X99" s="70">
        <f t="shared" si="96"/>
        <v>3</v>
      </c>
      <c r="Y99" s="70">
        <f t="shared" si="97"/>
        <v>36</v>
      </c>
    </row>
    <row r="100" spans="1:25" x14ac:dyDescent="0.25">
      <c r="A100">
        <v>6</v>
      </c>
      <c r="B100" s="92" t="s">
        <v>134</v>
      </c>
      <c r="C100" s="93">
        <v>8</v>
      </c>
      <c r="D100" s="93"/>
      <c r="E100" s="93">
        <v>10</v>
      </c>
      <c r="F100" s="93">
        <v>5</v>
      </c>
      <c r="G100" s="93">
        <v>204</v>
      </c>
      <c r="H100" s="93"/>
      <c r="I100" s="93"/>
      <c r="J100" s="94">
        <f>SUM(C100:I100)</f>
        <v>227</v>
      </c>
      <c r="L100" s="92" t="s">
        <v>134</v>
      </c>
      <c r="M100" s="70">
        <f t="shared" si="85"/>
        <v>202</v>
      </c>
      <c r="N100" s="70">
        <f t="shared" si="86"/>
        <v>202</v>
      </c>
      <c r="O100" s="70">
        <f t="shared" si="87"/>
        <v>202</v>
      </c>
      <c r="P100" s="70">
        <f t="shared" si="88"/>
        <v>203</v>
      </c>
      <c r="Q100" s="70">
        <f t="shared" si="89"/>
        <v>204</v>
      </c>
      <c r="R100" s="70">
        <f t="shared" si="90"/>
        <v>204</v>
      </c>
      <c r="S100" s="70">
        <f t="shared" si="91"/>
        <v>203</v>
      </c>
      <c r="T100" s="70">
        <f t="shared" si="92"/>
        <v>199</v>
      </c>
      <c r="U100" s="70">
        <f t="shared" si="93"/>
        <v>198</v>
      </c>
      <c r="V100" s="70">
        <f t="shared" si="94"/>
        <v>202</v>
      </c>
      <c r="W100" s="70">
        <f t="shared" si="95"/>
        <v>202</v>
      </c>
      <c r="X100" s="70">
        <f t="shared" si="96"/>
        <v>202</v>
      </c>
      <c r="Y100" s="70">
        <f t="shared" si="97"/>
        <v>2423</v>
      </c>
    </row>
    <row r="101" spans="1:25" x14ac:dyDescent="0.25">
      <c r="A101">
        <v>6</v>
      </c>
      <c r="B101" s="92" t="s">
        <v>135</v>
      </c>
      <c r="C101" s="93">
        <v>2</v>
      </c>
      <c r="D101" s="93">
        <v>3</v>
      </c>
      <c r="E101" s="93">
        <v>6</v>
      </c>
      <c r="F101" s="93">
        <v>4</v>
      </c>
      <c r="G101" s="93">
        <v>116</v>
      </c>
      <c r="H101" s="93"/>
      <c r="I101" s="93"/>
      <c r="J101" s="94">
        <f>SUM(C101:I101)</f>
        <v>131</v>
      </c>
      <c r="L101" s="92" t="s">
        <v>135</v>
      </c>
      <c r="M101" s="70">
        <f t="shared" si="85"/>
        <v>121</v>
      </c>
      <c r="N101" s="70">
        <f t="shared" si="86"/>
        <v>121</v>
      </c>
      <c r="O101" s="70">
        <f t="shared" si="87"/>
        <v>121</v>
      </c>
      <c r="P101" s="70">
        <f t="shared" si="88"/>
        <v>118</v>
      </c>
      <c r="Q101" s="70">
        <f t="shared" si="89"/>
        <v>116</v>
      </c>
      <c r="R101" s="70">
        <f t="shared" si="90"/>
        <v>116</v>
      </c>
      <c r="S101" s="70">
        <f t="shared" si="91"/>
        <v>116</v>
      </c>
      <c r="T101" s="70">
        <f t="shared" si="92"/>
        <v>117</v>
      </c>
      <c r="U101" s="70">
        <f t="shared" si="93"/>
        <v>118</v>
      </c>
      <c r="V101" s="70">
        <f t="shared" si="94"/>
        <v>122</v>
      </c>
      <c r="W101" s="70">
        <f t="shared" si="95"/>
        <v>124</v>
      </c>
      <c r="X101" s="70">
        <f t="shared" si="96"/>
        <v>124</v>
      </c>
      <c r="Y101" s="70">
        <f t="shared" si="97"/>
        <v>1434</v>
      </c>
    </row>
    <row r="102" spans="1:25" ht="15.75" thickBot="1" x14ac:dyDescent="0.3">
      <c r="A102">
        <v>6</v>
      </c>
      <c r="B102" s="92" t="s">
        <v>2</v>
      </c>
      <c r="C102" s="95">
        <f>SUM(C99:C101)</f>
        <v>10</v>
      </c>
      <c r="D102" s="95">
        <f t="shared" ref="D102:J102" si="100">SUM(D99:D101)</f>
        <v>4</v>
      </c>
      <c r="E102" s="95">
        <f t="shared" si="100"/>
        <v>17</v>
      </c>
      <c r="F102" s="95">
        <f t="shared" si="100"/>
        <v>10</v>
      </c>
      <c r="G102" s="95">
        <f t="shared" si="100"/>
        <v>323</v>
      </c>
      <c r="H102" s="95">
        <f t="shared" si="100"/>
        <v>0</v>
      </c>
      <c r="I102" s="95">
        <f t="shared" si="100"/>
        <v>0</v>
      </c>
      <c r="J102" s="94">
        <f t="shared" si="100"/>
        <v>364</v>
      </c>
      <c r="L102" s="92" t="s">
        <v>2</v>
      </c>
      <c r="M102" s="73">
        <f t="shared" si="85"/>
        <v>326</v>
      </c>
      <c r="N102" s="73">
        <f t="shared" si="86"/>
        <v>326</v>
      </c>
      <c r="O102" s="73">
        <f t="shared" si="87"/>
        <v>326</v>
      </c>
      <c r="P102" s="73">
        <f t="shared" si="88"/>
        <v>324</v>
      </c>
      <c r="Q102" s="73">
        <f t="shared" si="89"/>
        <v>323</v>
      </c>
      <c r="R102" s="73">
        <f t="shared" si="90"/>
        <v>323</v>
      </c>
      <c r="S102" s="73">
        <f t="shared" si="91"/>
        <v>322</v>
      </c>
      <c r="T102" s="73">
        <f t="shared" si="92"/>
        <v>319</v>
      </c>
      <c r="U102" s="73">
        <f t="shared" si="93"/>
        <v>319</v>
      </c>
      <c r="V102" s="73">
        <f t="shared" si="94"/>
        <v>327</v>
      </c>
      <c r="W102" s="73">
        <f t="shared" si="95"/>
        <v>329</v>
      </c>
      <c r="X102" s="73">
        <f t="shared" si="96"/>
        <v>329</v>
      </c>
      <c r="Y102" s="73">
        <f t="shared" si="97"/>
        <v>3893</v>
      </c>
    </row>
    <row r="103" spans="1:25" ht="15.75" thickBot="1" x14ac:dyDescent="0.3">
      <c r="A103">
        <v>6</v>
      </c>
      <c r="B103" s="96" t="s">
        <v>92</v>
      </c>
      <c r="C103" s="97">
        <f>SUM(C93,C97,C102)</f>
        <v>21</v>
      </c>
      <c r="D103" s="97">
        <f t="shared" ref="D103:J103" si="101">SUM(D93,D97,D102)</f>
        <v>8</v>
      </c>
      <c r="E103" s="97">
        <f t="shared" si="101"/>
        <v>35</v>
      </c>
      <c r="F103" s="97">
        <f t="shared" si="101"/>
        <v>16</v>
      </c>
      <c r="G103" s="97">
        <f t="shared" si="101"/>
        <v>713</v>
      </c>
      <c r="H103" s="97">
        <f t="shared" si="101"/>
        <v>0</v>
      </c>
      <c r="I103" s="97">
        <f t="shared" si="101"/>
        <v>0</v>
      </c>
      <c r="J103" s="98">
        <f t="shared" si="101"/>
        <v>793</v>
      </c>
      <c r="L103" s="96" t="s">
        <v>92</v>
      </c>
      <c r="M103" s="70">
        <f t="shared" si="85"/>
        <v>715</v>
      </c>
      <c r="N103" s="70">
        <f t="shared" si="86"/>
        <v>715</v>
      </c>
      <c r="O103" s="70">
        <f t="shared" si="87"/>
        <v>715</v>
      </c>
      <c r="P103" s="70">
        <f t="shared" si="88"/>
        <v>713</v>
      </c>
      <c r="Q103" s="70">
        <f t="shared" si="89"/>
        <v>712</v>
      </c>
      <c r="R103" s="70">
        <f t="shared" si="90"/>
        <v>713</v>
      </c>
      <c r="S103" s="70">
        <f t="shared" si="91"/>
        <v>711</v>
      </c>
      <c r="T103" s="70">
        <f t="shared" si="92"/>
        <v>711</v>
      </c>
      <c r="U103" s="70">
        <f t="shared" si="93"/>
        <v>709</v>
      </c>
      <c r="V103" s="70">
        <f t="shared" si="94"/>
        <v>726</v>
      </c>
      <c r="W103" s="70">
        <f t="shared" si="95"/>
        <v>729</v>
      </c>
      <c r="X103" s="70">
        <f t="shared" si="96"/>
        <v>729</v>
      </c>
      <c r="Y103" s="70">
        <f t="shared" si="97"/>
        <v>8598</v>
      </c>
    </row>
    <row r="104" spans="1:25" ht="15.75" thickBot="1" x14ac:dyDescent="0.3">
      <c r="M104" s="70"/>
      <c r="Y104" s="70"/>
    </row>
    <row r="105" spans="1:25" x14ac:dyDescent="0.25">
      <c r="A105">
        <v>7</v>
      </c>
      <c r="B105" s="88" t="s">
        <v>93</v>
      </c>
      <c r="C105" s="62"/>
      <c r="D105" s="62"/>
      <c r="E105" s="62"/>
      <c r="F105" s="62"/>
      <c r="G105" s="62"/>
      <c r="H105" s="62"/>
      <c r="I105" s="62"/>
      <c r="J105" s="63"/>
      <c r="L105" s="64" t="s">
        <v>67</v>
      </c>
      <c r="M105" s="70" t="s">
        <v>94</v>
      </c>
      <c r="N105" s="70" t="s">
        <v>116</v>
      </c>
      <c r="O105" s="70" t="s">
        <v>96</v>
      </c>
      <c r="P105" s="80" t="s">
        <v>97</v>
      </c>
      <c r="Q105" s="80" t="s">
        <v>98</v>
      </c>
      <c r="R105" s="80" t="s">
        <v>99</v>
      </c>
      <c r="S105" s="80" t="s">
        <v>100</v>
      </c>
      <c r="T105" s="80" t="s">
        <v>117</v>
      </c>
      <c r="U105" s="80" t="s">
        <v>118</v>
      </c>
      <c r="V105" s="80" t="s">
        <v>103</v>
      </c>
      <c r="W105" s="80" t="s">
        <v>104</v>
      </c>
      <c r="X105" s="80" t="s">
        <v>119</v>
      </c>
      <c r="Y105" s="80" t="s">
        <v>2</v>
      </c>
    </row>
    <row r="106" spans="1:25" x14ac:dyDescent="0.25">
      <c r="A106">
        <v>7</v>
      </c>
      <c r="B106" s="89" t="s">
        <v>125</v>
      </c>
      <c r="C106" s="71">
        <v>1</v>
      </c>
      <c r="D106" s="71">
        <v>2</v>
      </c>
      <c r="E106" s="71">
        <v>3</v>
      </c>
      <c r="F106" s="71"/>
      <c r="G106" s="71">
        <v>45</v>
      </c>
      <c r="H106" s="71"/>
      <c r="I106" s="71"/>
      <c r="J106" s="69">
        <f>SUM(C106:I106)</f>
        <v>51</v>
      </c>
      <c r="L106" s="89" t="s">
        <v>125</v>
      </c>
      <c r="M106" s="70">
        <f>H4</f>
        <v>0</v>
      </c>
      <c r="N106" s="70">
        <f>H21</f>
        <v>0</v>
      </c>
      <c r="O106" s="70">
        <f>H38</f>
        <v>0</v>
      </c>
      <c r="P106" s="70">
        <f>H55</f>
        <v>0</v>
      </c>
      <c r="Q106" s="70">
        <f>H72</f>
        <v>0</v>
      </c>
      <c r="R106" s="70">
        <f>H89</f>
        <v>0</v>
      </c>
      <c r="S106" s="70">
        <f>H106</f>
        <v>0</v>
      </c>
      <c r="T106" s="70">
        <f>H123</f>
        <v>0</v>
      </c>
      <c r="U106" s="70">
        <f>H140</f>
        <v>0</v>
      </c>
      <c r="V106" s="70">
        <f>H157</f>
        <v>0</v>
      </c>
      <c r="W106" s="70">
        <f>H174</f>
        <v>0</v>
      </c>
      <c r="X106" s="70">
        <f>H191</f>
        <v>0</v>
      </c>
      <c r="Y106" s="70">
        <f>SUM(M106:X106)</f>
        <v>0</v>
      </c>
    </row>
    <row r="107" spans="1:25" x14ac:dyDescent="0.25">
      <c r="A107">
        <v>7</v>
      </c>
      <c r="B107" s="89" t="s">
        <v>126</v>
      </c>
      <c r="C107" s="71"/>
      <c r="D107" s="71">
        <v>1</v>
      </c>
      <c r="E107" s="71">
        <v>1</v>
      </c>
      <c r="F107" s="71"/>
      <c r="G107" s="71">
        <v>1</v>
      </c>
      <c r="H107" s="71"/>
      <c r="I107" s="71"/>
      <c r="J107" s="69">
        <f>SUM(C107:I107)</f>
        <v>3</v>
      </c>
      <c r="L107" s="89" t="s">
        <v>126</v>
      </c>
      <c r="M107" s="70">
        <f>H5</f>
        <v>0</v>
      </c>
      <c r="N107" s="70">
        <f t="shared" ref="N107:N120" si="102">H22</f>
        <v>0</v>
      </c>
      <c r="O107" s="70">
        <f t="shared" ref="O107:O120" si="103">H39</f>
        <v>0</v>
      </c>
      <c r="P107" s="70">
        <f t="shared" ref="P107:P120" si="104">H56</f>
        <v>0</v>
      </c>
      <c r="Q107" s="70">
        <f t="shared" ref="Q107:Q120" si="105">H73</f>
        <v>0</v>
      </c>
      <c r="R107" s="70">
        <f t="shared" ref="R107:R120" si="106">H90</f>
        <v>0</v>
      </c>
      <c r="S107" s="70">
        <f t="shared" ref="S107:S120" si="107">H107</f>
        <v>0</v>
      </c>
      <c r="T107" s="70">
        <f t="shared" ref="T107:T120" si="108">H124</f>
        <v>0</v>
      </c>
      <c r="U107" s="70">
        <f t="shared" ref="U107:U120" si="109">H141</f>
        <v>0</v>
      </c>
      <c r="V107" s="70">
        <f t="shared" ref="V107:V120" si="110">H158</f>
        <v>0</v>
      </c>
      <c r="W107" s="70">
        <f t="shared" ref="W107:W120" si="111">H175</f>
        <v>0</v>
      </c>
      <c r="X107" s="70">
        <f t="shared" ref="X107:X120" si="112">H192</f>
        <v>0</v>
      </c>
      <c r="Y107" s="70">
        <f t="shared" ref="Y107:Y120" si="113">SUM(M107:X107)</f>
        <v>0</v>
      </c>
    </row>
    <row r="108" spans="1:25" x14ac:dyDescent="0.25">
      <c r="A108">
        <v>7</v>
      </c>
      <c r="B108" s="89" t="s">
        <v>127</v>
      </c>
      <c r="C108" s="71">
        <v>6</v>
      </c>
      <c r="D108" s="71"/>
      <c r="E108" s="71">
        <v>14</v>
      </c>
      <c r="F108" s="71">
        <v>5</v>
      </c>
      <c r="G108" s="71">
        <v>285</v>
      </c>
      <c r="H108" s="71"/>
      <c r="I108" s="71"/>
      <c r="J108" s="69">
        <f>SUM(C108:I108)</f>
        <v>310</v>
      </c>
      <c r="L108" s="89" t="s">
        <v>127</v>
      </c>
      <c r="M108" s="70">
        <f>H6</f>
        <v>0</v>
      </c>
      <c r="N108" s="70">
        <f t="shared" si="102"/>
        <v>0</v>
      </c>
      <c r="O108" s="70">
        <f t="shared" si="103"/>
        <v>0</v>
      </c>
      <c r="P108" s="70">
        <f t="shared" si="104"/>
        <v>0</v>
      </c>
      <c r="Q108" s="70">
        <f t="shared" si="105"/>
        <v>0</v>
      </c>
      <c r="R108" s="70">
        <f t="shared" si="106"/>
        <v>0</v>
      </c>
      <c r="S108" s="70">
        <f t="shared" si="107"/>
        <v>0</v>
      </c>
      <c r="T108" s="70">
        <f t="shared" si="108"/>
        <v>0</v>
      </c>
      <c r="U108" s="70">
        <f t="shared" si="109"/>
        <v>0</v>
      </c>
      <c r="V108" s="70">
        <f t="shared" si="110"/>
        <v>0</v>
      </c>
      <c r="W108" s="70">
        <f t="shared" si="111"/>
        <v>0</v>
      </c>
      <c r="X108" s="70">
        <f t="shared" si="112"/>
        <v>0</v>
      </c>
      <c r="Y108" s="70">
        <f t="shared" si="113"/>
        <v>0</v>
      </c>
    </row>
    <row r="109" spans="1:25" x14ac:dyDescent="0.25">
      <c r="A109">
        <v>7</v>
      </c>
      <c r="B109" s="89" t="s">
        <v>128</v>
      </c>
      <c r="C109" s="71">
        <v>3</v>
      </c>
      <c r="D109" s="71"/>
      <c r="E109" s="71"/>
      <c r="F109" s="71">
        <v>1</v>
      </c>
      <c r="G109" s="71">
        <v>40</v>
      </c>
      <c r="H109" s="71"/>
      <c r="I109" s="71"/>
      <c r="J109" s="69">
        <f>SUM(C109:I109)</f>
        <v>44</v>
      </c>
      <c r="L109" s="89" t="s">
        <v>128</v>
      </c>
      <c r="M109" s="70">
        <f>H7</f>
        <v>0</v>
      </c>
      <c r="N109" s="70">
        <f t="shared" si="102"/>
        <v>0</v>
      </c>
      <c r="O109" s="70">
        <f t="shared" si="103"/>
        <v>0</v>
      </c>
      <c r="P109" s="70">
        <f t="shared" si="104"/>
        <v>0</v>
      </c>
      <c r="Q109" s="70">
        <f t="shared" si="105"/>
        <v>0</v>
      </c>
      <c r="R109" s="70">
        <f t="shared" si="106"/>
        <v>0</v>
      </c>
      <c r="S109" s="70">
        <f t="shared" si="107"/>
        <v>0</v>
      </c>
      <c r="T109" s="70">
        <f t="shared" si="108"/>
        <v>0</v>
      </c>
      <c r="U109" s="70">
        <f t="shared" si="109"/>
        <v>0</v>
      </c>
      <c r="V109" s="70">
        <f t="shared" si="110"/>
        <v>0</v>
      </c>
      <c r="W109" s="70">
        <f t="shared" si="111"/>
        <v>0</v>
      </c>
      <c r="X109" s="70">
        <f t="shared" si="112"/>
        <v>0</v>
      </c>
      <c r="Y109" s="70">
        <f t="shared" si="113"/>
        <v>0</v>
      </c>
    </row>
    <row r="110" spans="1:25" x14ac:dyDescent="0.25">
      <c r="A110">
        <v>7</v>
      </c>
      <c r="B110" s="89" t="s">
        <v>2</v>
      </c>
      <c r="C110" s="72">
        <f>SUM(C106:C109)</f>
        <v>10</v>
      </c>
      <c r="D110" s="72">
        <f t="shared" ref="D110:J110" si="114">SUM(D106:D109)</f>
        <v>3</v>
      </c>
      <c r="E110" s="72">
        <f t="shared" si="114"/>
        <v>18</v>
      </c>
      <c r="F110" s="72">
        <f t="shared" si="114"/>
        <v>6</v>
      </c>
      <c r="G110" s="72">
        <f t="shared" si="114"/>
        <v>371</v>
      </c>
      <c r="H110" s="72">
        <f t="shared" si="114"/>
        <v>0</v>
      </c>
      <c r="I110" s="72">
        <f t="shared" si="114"/>
        <v>0</v>
      </c>
      <c r="J110" s="69">
        <f t="shared" si="114"/>
        <v>408</v>
      </c>
      <c r="L110" s="89" t="s">
        <v>2</v>
      </c>
      <c r="M110" s="70">
        <f>H8</f>
        <v>0</v>
      </c>
      <c r="N110" s="70">
        <f t="shared" si="102"/>
        <v>0</v>
      </c>
      <c r="O110" s="70">
        <f t="shared" si="103"/>
        <v>0</v>
      </c>
      <c r="P110" s="70">
        <f t="shared" si="104"/>
        <v>0</v>
      </c>
      <c r="Q110" s="70">
        <f t="shared" si="105"/>
        <v>0</v>
      </c>
      <c r="R110" s="70">
        <f t="shared" si="106"/>
        <v>0</v>
      </c>
      <c r="S110" s="70">
        <f t="shared" si="107"/>
        <v>0</v>
      </c>
      <c r="T110" s="70">
        <f t="shared" si="108"/>
        <v>0</v>
      </c>
      <c r="U110" s="70">
        <f t="shared" si="109"/>
        <v>0</v>
      </c>
      <c r="V110" s="70">
        <f t="shared" si="110"/>
        <v>0</v>
      </c>
      <c r="W110" s="70">
        <f t="shared" si="111"/>
        <v>0</v>
      </c>
      <c r="X110" s="70">
        <f t="shared" si="112"/>
        <v>0</v>
      </c>
      <c r="Y110" s="70">
        <f t="shared" si="113"/>
        <v>0</v>
      </c>
    </row>
    <row r="111" spans="1:25" x14ac:dyDescent="0.25">
      <c r="A111">
        <v>7</v>
      </c>
      <c r="B111" s="90" t="s">
        <v>129</v>
      </c>
      <c r="C111" s="91"/>
      <c r="D111" s="91"/>
      <c r="E111" s="91"/>
      <c r="F111" s="91"/>
      <c r="G111" s="91"/>
      <c r="H111" s="91"/>
      <c r="I111" s="91"/>
      <c r="J111" s="75"/>
      <c r="L111" s="90" t="s">
        <v>129</v>
      </c>
      <c r="M111" s="70">
        <f>H9</f>
        <v>0</v>
      </c>
      <c r="N111" s="70">
        <f t="shared" si="102"/>
        <v>0</v>
      </c>
      <c r="O111" s="70">
        <f t="shared" si="103"/>
        <v>0</v>
      </c>
      <c r="P111" s="70">
        <f t="shared" si="104"/>
        <v>0</v>
      </c>
      <c r="Q111" s="70">
        <f t="shared" si="105"/>
        <v>0</v>
      </c>
      <c r="R111" s="70">
        <f t="shared" si="106"/>
        <v>0</v>
      </c>
      <c r="S111" s="70">
        <f t="shared" si="107"/>
        <v>0</v>
      </c>
      <c r="T111" s="70">
        <f t="shared" si="108"/>
        <v>0</v>
      </c>
      <c r="U111" s="70">
        <f t="shared" si="109"/>
        <v>0</v>
      </c>
      <c r="V111" s="70">
        <f t="shared" si="110"/>
        <v>0</v>
      </c>
      <c r="W111" s="70">
        <f t="shared" si="111"/>
        <v>0</v>
      </c>
      <c r="X111" s="70">
        <f t="shared" si="112"/>
        <v>0</v>
      </c>
      <c r="Y111" s="70">
        <f t="shared" si="113"/>
        <v>0</v>
      </c>
    </row>
    <row r="112" spans="1:25" x14ac:dyDescent="0.25">
      <c r="A112">
        <v>7</v>
      </c>
      <c r="B112" s="90" t="s">
        <v>130</v>
      </c>
      <c r="C112" s="91">
        <v>1</v>
      </c>
      <c r="D112" s="91">
        <v>1</v>
      </c>
      <c r="E112" s="91"/>
      <c r="F112" s="91"/>
      <c r="G112" s="91">
        <v>15</v>
      </c>
      <c r="H112" s="91"/>
      <c r="I112" s="91"/>
      <c r="J112" s="75">
        <f>SUM(C112:I112)</f>
        <v>17</v>
      </c>
      <c r="L112" s="90" t="s">
        <v>130</v>
      </c>
      <c r="M112" s="70">
        <f>H10</f>
        <v>0</v>
      </c>
      <c r="N112" s="70">
        <f t="shared" si="102"/>
        <v>0</v>
      </c>
      <c r="O112" s="70">
        <f t="shared" si="103"/>
        <v>0</v>
      </c>
      <c r="P112" s="70">
        <f t="shared" si="104"/>
        <v>0</v>
      </c>
      <c r="Q112" s="70">
        <f t="shared" si="105"/>
        <v>0</v>
      </c>
      <c r="R112" s="70">
        <f t="shared" si="106"/>
        <v>0</v>
      </c>
      <c r="S112" s="70">
        <f t="shared" si="107"/>
        <v>0</v>
      </c>
      <c r="T112" s="70">
        <f t="shared" si="108"/>
        <v>0</v>
      </c>
      <c r="U112" s="70">
        <f t="shared" si="109"/>
        <v>0</v>
      </c>
      <c r="V112" s="70">
        <f t="shared" si="110"/>
        <v>0</v>
      </c>
      <c r="W112" s="70">
        <f t="shared" si="111"/>
        <v>0</v>
      </c>
      <c r="X112" s="70">
        <f t="shared" si="112"/>
        <v>0</v>
      </c>
      <c r="Y112" s="70">
        <f t="shared" si="113"/>
        <v>0</v>
      </c>
    </row>
    <row r="113" spans="1:25" x14ac:dyDescent="0.25">
      <c r="A113">
        <v>7</v>
      </c>
      <c r="B113" s="90" t="s">
        <v>131</v>
      </c>
      <c r="C113" s="91"/>
      <c r="D113" s="91"/>
      <c r="E113" s="91"/>
      <c r="F113" s="91"/>
      <c r="G113" s="91">
        <v>3</v>
      </c>
      <c r="H113" s="91"/>
      <c r="I113" s="91"/>
      <c r="J113" s="75">
        <f>SUM(C113:I113)</f>
        <v>3</v>
      </c>
      <c r="L113" s="90" t="s">
        <v>131</v>
      </c>
      <c r="M113" s="70">
        <f>H11</f>
        <v>0</v>
      </c>
      <c r="N113" s="70">
        <f t="shared" si="102"/>
        <v>0</v>
      </c>
      <c r="O113" s="70">
        <f t="shared" si="103"/>
        <v>0</v>
      </c>
      <c r="P113" s="70">
        <f t="shared" si="104"/>
        <v>0</v>
      </c>
      <c r="Q113" s="70">
        <f t="shared" si="105"/>
        <v>0</v>
      </c>
      <c r="R113" s="70">
        <f t="shared" si="106"/>
        <v>0</v>
      </c>
      <c r="S113" s="70">
        <f t="shared" si="107"/>
        <v>0</v>
      </c>
      <c r="T113" s="70">
        <f t="shared" si="108"/>
        <v>0</v>
      </c>
      <c r="U113" s="70">
        <f t="shared" si="109"/>
        <v>0</v>
      </c>
      <c r="V113" s="70">
        <f t="shared" si="110"/>
        <v>0</v>
      </c>
      <c r="W113" s="70">
        <f t="shared" si="111"/>
        <v>0</v>
      </c>
      <c r="X113" s="70">
        <f t="shared" si="112"/>
        <v>0</v>
      </c>
      <c r="Y113" s="70">
        <f t="shared" si="113"/>
        <v>0</v>
      </c>
    </row>
    <row r="114" spans="1:25" x14ac:dyDescent="0.25">
      <c r="A114">
        <v>7</v>
      </c>
      <c r="B114" s="90" t="s">
        <v>2</v>
      </c>
      <c r="C114" s="81">
        <f>SUM(C112:C113)</f>
        <v>1</v>
      </c>
      <c r="D114" s="81">
        <f t="shared" ref="D114:J114" si="115">SUM(D112:D113)</f>
        <v>1</v>
      </c>
      <c r="E114" s="81">
        <f t="shared" si="115"/>
        <v>0</v>
      </c>
      <c r="F114" s="81">
        <f t="shared" si="115"/>
        <v>0</v>
      </c>
      <c r="G114" s="81">
        <f t="shared" si="115"/>
        <v>18</v>
      </c>
      <c r="H114" s="81">
        <f t="shared" si="115"/>
        <v>0</v>
      </c>
      <c r="I114" s="81">
        <f t="shared" si="115"/>
        <v>0</v>
      </c>
      <c r="J114" s="75">
        <f t="shared" si="115"/>
        <v>20</v>
      </c>
      <c r="L114" s="90" t="s">
        <v>2</v>
      </c>
      <c r="M114" s="70">
        <f>H12</f>
        <v>0</v>
      </c>
      <c r="N114" s="70">
        <f t="shared" si="102"/>
        <v>0</v>
      </c>
      <c r="O114" s="70">
        <f t="shared" si="103"/>
        <v>0</v>
      </c>
      <c r="P114" s="70">
        <f t="shared" si="104"/>
        <v>0</v>
      </c>
      <c r="Q114" s="70">
        <f t="shared" si="105"/>
        <v>0</v>
      </c>
      <c r="R114" s="70">
        <f t="shared" si="106"/>
        <v>0</v>
      </c>
      <c r="S114" s="70">
        <f t="shared" si="107"/>
        <v>0</v>
      </c>
      <c r="T114" s="70">
        <f t="shared" si="108"/>
        <v>0</v>
      </c>
      <c r="U114" s="70">
        <f t="shared" si="109"/>
        <v>0</v>
      </c>
      <c r="V114" s="70">
        <f t="shared" si="110"/>
        <v>0</v>
      </c>
      <c r="W114" s="70">
        <f t="shared" si="111"/>
        <v>0</v>
      </c>
      <c r="X114" s="70">
        <f t="shared" si="112"/>
        <v>0</v>
      </c>
      <c r="Y114" s="70">
        <f t="shared" si="113"/>
        <v>0</v>
      </c>
    </row>
    <row r="115" spans="1:25" x14ac:dyDescent="0.25">
      <c r="A115">
        <v>7</v>
      </c>
      <c r="B115" s="92" t="s">
        <v>132</v>
      </c>
      <c r="C115" s="93"/>
      <c r="D115" s="93"/>
      <c r="E115" s="93"/>
      <c r="F115" s="93"/>
      <c r="G115" s="93"/>
      <c r="H115" s="93"/>
      <c r="I115" s="93"/>
      <c r="J115" s="94"/>
      <c r="L115" s="92" t="s">
        <v>132</v>
      </c>
      <c r="M115" s="70">
        <f>H13</f>
        <v>0</v>
      </c>
      <c r="N115" s="70">
        <f t="shared" si="102"/>
        <v>0</v>
      </c>
      <c r="O115" s="70">
        <f t="shared" si="103"/>
        <v>0</v>
      </c>
      <c r="P115" s="70">
        <f t="shared" si="104"/>
        <v>0</v>
      </c>
      <c r="Q115" s="70">
        <f t="shared" si="105"/>
        <v>0</v>
      </c>
      <c r="R115" s="70">
        <f t="shared" si="106"/>
        <v>0</v>
      </c>
      <c r="S115" s="70">
        <f t="shared" si="107"/>
        <v>0</v>
      </c>
      <c r="T115" s="70">
        <f t="shared" si="108"/>
        <v>0</v>
      </c>
      <c r="U115" s="70">
        <f t="shared" si="109"/>
        <v>0</v>
      </c>
      <c r="V115" s="70">
        <f t="shared" si="110"/>
        <v>0</v>
      </c>
      <c r="W115" s="70">
        <f t="shared" si="111"/>
        <v>0</v>
      </c>
      <c r="X115" s="70">
        <f t="shared" si="112"/>
        <v>0</v>
      </c>
      <c r="Y115" s="70">
        <f t="shared" si="113"/>
        <v>0</v>
      </c>
    </row>
    <row r="116" spans="1:25" x14ac:dyDescent="0.25">
      <c r="A116">
        <v>7</v>
      </c>
      <c r="B116" s="92" t="s">
        <v>133</v>
      </c>
      <c r="C116" s="93"/>
      <c r="D116" s="93">
        <v>1</v>
      </c>
      <c r="E116" s="93">
        <v>1</v>
      </c>
      <c r="F116" s="93">
        <v>1</v>
      </c>
      <c r="G116" s="93">
        <v>3</v>
      </c>
      <c r="H116" s="93"/>
      <c r="I116" s="93"/>
      <c r="J116" s="94">
        <f>SUM(C116:I116)</f>
        <v>6</v>
      </c>
      <c r="L116" s="92" t="s">
        <v>133</v>
      </c>
      <c r="M116" s="70">
        <f>H14</f>
        <v>0</v>
      </c>
      <c r="N116" s="70">
        <f t="shared" si="102"/>
        <v>0</v>
      </c>
      <c r="O116" s="70">
        <f t="shared" si="103"/>
        <v>0</v>
      </c>
      <c r="P116" s="70">
        <f t="shared" si="104"/>
        <v>0</v>
      </c>
      <c r="Q116" s="70">
        <f t="shared" si="105"/>
        <v>0</v>
      </c>
      <c r="R116" s="70">
        <f t="shared" si="106"/>
        <v>0</v>
      </c>
      <c r="S116" s="70">
        <f t="shared" si="107"/>
        <v>0</v>
      </c>
      <c r="T116" s="70">
        <f t="shared" si="108"/>
        <v>0</v>
      </c>
      <c r="U116" s="70">
        <f t="shared" si="109"/>
        <v>0</v>
      </c>
      <c r="V116" s="70">
        <f t="shared" si="110"/>
        <v>0</v>
      </c>
      <c r="W116" s="70">
        <f t="shared" si="111"/>
        <v>0</v>
      </c>
      <c r="X116" s="70">
        <f t="shared" si="112"/>
        <v>0</v>
      </c>
      <c r="Y116" s="70">
        <f t="shared" si="113"/>
        <v>0</v>
      </c>
    </row>
    <row r="117" spans="1:25" x14ac:dyDescent="0.25">
      <c r="A117">
        <v>7</v>
      </c>
      <c r="B117" s="92" t="s">
        <v>134</v>
      </c>
      <c r="C117" s="93">
        <v>8</v>
      </c>
      <c r="D117" s="93"/>
      <c r="E117" s="93">
        <v>10</v>
      </c>
      <c r="F117" s="93">
        <v>5</v>
      </c>
      <c r="G117" s="93">
        <v>203</v>
      </c>
      <c r="H117" s="93"/>
      <c r="I117" s="93"/>
      <c r="J117" s="94">
        <f>SUM(C117:I117)</f>
        <v>226</v>
      </c>
      <c r="L117" s="92" t="s">
        <v>134</v>
      </c>
      <c r="M117" s="70">
        <f>H15</f>
        <v>0</v>
      </c>
      <c r="N117" s="70">
        <f t="shared" si="102"/>
        <v>0</v>
      </c>
      <c r="O117" s="70">
        <f t="shared" si="103"/>
        <v>0</v>
      </c>
      <c r="P117" s="70">
        <f t="shared" si="104"/>
        <v>0</v>
      </c>
      <c r="Q117" s="70">
        <f t="shared" si="105"/>
        <v>0</v>
      </c>
      <c r="R117" s="70">
        <f t="shared" si="106"/>
        <v>0</v>
      </c>
      <c r="S117" s="70">
        <f t="shared" si="107"/>
        <v>0</v>
      </c>
      <c r="T117" s="70">
        <f t="shared" si="108"/>
        <v>0</v>
      </c>
      <c r="U117" s="70">
        <f t="shared" si="109"/>
        <v>0</v>
      </c>
      <c r="V117" s="70">
        <f t="shared" si="110"/>
        <v>0</v>
      </c>
      <c r="W117" s="70">
        <f t="shared" si="111"/>
        <v>0</v>
      </c>
      <c r="X117" s="70">
        <f t="shared" si="112"/>
        <v>0</v>
      </c>
      <c r="Y117" s="70">
        <f t="shared" si="113"/>
        <v>0</v>
      </c>
    </row>
    <row r="118" spans="1:25" x14ac:dyDescent="0.25">
      <c r="A118">
        <v>7</v>
      </c>
      <c r="B118" s="92" t="s">
        <v>135</v>
      </c>
      <c r="C118" s="93">
        <v>2</v>
      </c>
      <c r="D118" s="93">
        <v>3</v>
      </c>
      <c r="E118" s="93">
        <v>6</v>
      </c>
      <c r="F118" s="93">
        <v>4</v>
      </c>
      <c r="G118" s="93">
        <v>116</v>
      </c>
      <c r="H118" s="93"/>
      <c r="I118" s="93"/>
      <c r="J118" s="94">
        <f>SUM(C118:I118)</f>
        <v>131</v>
      </c>
      <c r="L118" s="92" t="s">
        <v>135</v>
      </c>
      <c r="M118" s="70">
        <f>H16</f>
        <v>0</v>
      </c>
      <c r="N118" s="70">
        <f t="shared" si="102"/>
        <v>0</v>
      </c>
      <c r="O118" s="70">
        <f t="shared" si="103"/>
        <v>0</v>
      </c>
      <c r="P118" s="70">
        <f t="shared" si="104"/>
        <v>0</v>
      </c>
      <c r="Q118" s="70">
        <f t="shared" si="105"/>
        <v>0</v>
      </c>
      <c r="R118" s="70">
        <f t="shared" si="106"/>
        <v>0</v>
      </c>
      <c r="S118" s="70">
        <f t="shared" si="107"/>
        <v>0</v>
      </c>
      <c r="T118" s="70">
        <f t="shared" si="108"/>
        <v>0</v>
      </c>
      <c r="U118" s="70">
        <f t="shared" si="109"/>
        <v>0</v>
      </c>
      <c r="V118" s="70">
        <f t="shared" si="110"/>
        <v>0</v>
      </c>
      <c r="W118" s="70">
        <f t="shared" si="111"/>
        <v>0</v>
      </c>
      <c r="X118" s="70">
        <f t="shared" si="112"/>
        <v>0</v>
      </c>
      <c r="Y118" s="70">
        <f t="shared" si="113"/>
        <v>0</v>
      </c>
    </row>
    <row r="119" spans="1:25" x14ac:dyDescent="0.25">
      <c r="A119">
        <v>7</v>
      </c>
      <c r="B119" s="92" t="s">
        <v>2</v>
      </c>
      <c r="C119" s="95">
        <f>SUM(C116:C118)</f>
        <v>10</v>
      </c>
      <c r="D119" s="95">
        <f t="shared" ref="D119:J119" si="116">SUM(D116:D118)</f>
        <v>4</v>
      </c>
      <c r="E119" s="95">
        <f t="shared" si="116"/>
        <v>17</v>
      </c>
      <c r="F119" s="95">
        <f t="shared" si="116"/>
        <v>10</v>
      </c>
      <c r="G119" s="95">
        <f t="shared" si="116"/>
        <v>322</v>
      </c>
      <c r="H119" s="95">
        <f t="shared" si="116"/>
        <v>0</v>
      </c>
      <c r="I119" s="95">
        <f t="shared" si="116"/>
        <v>0</v>
      </c>
      <c r="J119" s="94">
        <f t="shared" si="116"/>
        <v>363</v>
      </c>
      <c r="L119" s="92" t="s">
        <v>2</v>
      </c>
      <c r="M119" s="70">
        <f>H17</f>
        <v>0</v>
      </c>
      <c r="N119" s="70">
        <f t="shared" si="102"/>
        <v>0</v>
      </c>
      <c r="O119" s="70">
        <f t="shared" si="103"/>
        <v>0</v>
      </c>
      <c r="P119" s="70">
        <f t="shared" si="104"/>
        <v>0</v>
      </c>
      <c r="Q119" s="70">
        <f t="shared" si="105"/>
        <v>0</v>
      </c>
      <c r="R119" s="70">
        <f t="shared" si="106"/>
        <v>0</v>
      </c>
      <c r="S119" s="70">
        <f t="shared" si="107"/>
        <v>0</v>
      </c>
      <c r="T119" s="70">
        <f t="shared" si="108"/>
        <v>0</v>
      </c>
      <c r="U119" s="70">
        <f t="shared" si="109"/>
        <v>0</v>
      </c>
      <c r="V119" s="70">
        <f t="shared" si="110"/>
        <v>0</v>
      </c>
      <c r="W119" s="70">
        <f t="shared" si="111"/>
        <v>0</v>
      </c>
      <c r="X119" s="70">
        <f t="shared" si="112"/>
        <v>0</v>
      </c>
      <c r="Y119" s="70">
        <f t="shared" si="113"/>
        <v>0</v>
      </c>
    </row>
    <row r="120" spans="1:25" ht="15.75" thickBot="1" x14ac:dyDescent="0.3">
      <c r="A120">
        <v>7</v>
      </c>
      <c r="B120" s="96" t="s">
        <v>92</v>
      </c>
      <c r="C120" s="97">
        <f>SUM(C110,C114,C119)</f>
        <v>21</v>
      </c>
      <c r="D120" s="97">
        <f t="shared" ref="D120:J120" si="117">SUM(D110,D114,D119)</f>
        <v>8</v>
      </c>
      <c r="E120" s="97">
        <f t="shared" si="117"/>
        <v>35</v>
      </c>
      <c r="F120" s="97">
        <f t="shared" si="117"/>
        <v>16</v>
      </c>
      <c r="G120" s="97">
        <f t="shared" si="117"/>
        <v>711</v>
      </c>
      <c r="H120" s="97">
        <f t="shared" si="117"/>
        <v>0</v>
      </c>
      <c r="I120" s="97">
        <f t="shared" si="117"/>
        <v>0</v>
      </c>
      <c r="J120" s="98">
        <f t="shared" si="117"/>
        <v>791</v>
      </c>
      <c r="L120" s="96" t="s">
        <v>92</v>
      </c>
      <c r="M120" s="70">
        <f>H18</f>
        <v>0</v>
      </c>
      <c r="N120" s="70">
        <f t="shared" si="102"/>
        <v>0</v>
      </c>
      <c r="O120" s="70">
        <f t="shared" si="103"/>
        <v>0</v>
      </c>
      <c r="P120" s="70">
        <f t="shared" si="104"/>
        <v>0</v>
      </c>
      <c r="Q120" s="70">
        <f t="shared" si="105"/>
        <v>0</v>
      </c>
      <c r="R120" s="70">
        <f t="shared" si="106"/>
        <v>0</v>
      </c>
      <c r="S120" s="70">
        <f t="shared" si="107"/>
        <v>0</v>
      </c>
      <c r="T120" s="70">
        <f t="shared" si="108"/>
        <v>0</v>
      </c>
      <c r="U120" s="70">
        <f t="shared" si="109"/>
        <v>0</v>
      </c>
      <c r="V120" s="70">
        <f t="shared" si="110"/>
        <v>0</v>
      </c>
      <c r="W120" s="70">
        <f t="shared" si="111"/>
        <v>0</v>
      </c>
      <c r="X120" s="70">
        <f t="shared" si="112"/>
        <v>0</v>
      </c>
      <c r="Y120" s="70">
        <f t="shared" si="113"/>
        <v>0</v>
      </c>
    </row>
    <row r="121" spans="1:25" ht="15.75" thickBot="1" x14ac:dyDescent="0.3">
      <c r="M121" s="70"/>
      <c r="N121" s="70">
        <v>21</v>
      </c>
      <c r="O121" s="70">
        <v>38</v>
      </c>
      <c r="P121" s="70">
        <v>55</v>
      </c>
      <c r="Q121" s="70">
        <v>72</v>
      </c>
      <c r="R121" s="70">
        <v>89</v>
      </c>
      <c r="S121" s="70">
        <v>106</v>
      </c>
      <c r="T121" s="70">
        <v>123</v>
      </c>
      <c r="U121" s="70">
        <v>140</v>
      </c>
      <c r="V121" s="70">
        <v>157</v>
      </c>
      <c r="W121" s="70">
        <v>174</v>
      </c>
      <c r="X121" s="70">
        <v>191</v>
      </c>
      <c r="Y121" s="70"/>
    </row>
    <row r="122" spans="1:25" x14ac:dyDescent="0.25">
      <c r="A122">
        <v>8</v>
      </c>
      <c r="B122" s="88" t="s">
        <v>93</v>
      </c>
      <c r="C122" s="62"/>
      <c r="D122" s="62"/>
      <c r="E122" s="62"/>
      <c r="F122" s="62"/>
      <c r="G122" s="62"/>
      <c r="H122" s="62"/>
      <c r="I122" s="62"/>
      <c r="J122" s="63"/>
      <c r="L122" s="64" t="s">
        <v>92</v>
      </c>
      <c r="M122" s="70" t="s">
        <v>94</v>
      </c>
      <c r="N122" s="70" t="s">
        <v>116</v>
      </c>
      <c r="O122" s="70" t="s">
        <v>96</v>
      </c>
      <c r="P122" s="80" t="s">
        <v>97</v>
      </c>
      <c r="Q122" s="80" t="s">
        <v>98</v>
      </c>
      <c r="R122" s="80" t="s">
        <v>99</v>
      </c>
      <c r="S122" s="80" t="s">
        <v>100</v>
      </c>
      <c r="T122" s="80" t="s">
        <v>117</v>
      </c>
      <c r="U122" s="80" t="s">
        <v>118</v>
      </c>
      <c r="V122" s="80" t="s">
        <v>103</v>
      </c>
      <c r="W122" s="80" t="s">
        <v>104</v>
      </c>
      <c r="X122" s="80" t="s">
        <v>119</v>
      </c>
      <c r="Y122" s="80" t="s">
        <v>2</v>
      </c>
    </row>
    <row r="123" spans="1:25" x14ac:dyDescent="0.25">
      <c r="A123">
        <v>8</v>
      </c>
      <c r="B123" s="89" t="s">
        <v>125</v>
      </c>
      <c r="C123" s="71">
        <v>1</v>
      </c>
      <c r="D123" s="71">
        <v>2</v>
      </c>
      <c r="E123" s="71">
        <v>2</v>
      </c>
      <c r="F123" s="71"/>
      <c r="G123" s="71">
        <v>47</v>
      </c>
      <c r="H123" s="71"/>
      <c r="I123" s="71"/>
      <c r="J123" s="69">
        <f>SUM(C123:I123)</f>
        <v>52</v>
      </c>
      <c r="L123" s="89" t="s">
        <v>125</v>
      </c>
      <c r="M123" s="70">
        <f>J4</f>
        <v>53</v>
      </c>
      <c r="N123" s="70">
        <f>J21</f>
        <v>52</v>
      </c>
      <c r="O123" s="70">
        <f>J38</f>
        <v>52</v>
      </c>
      <c r="P123" s="70">
        <f>J55</f>
        <v>51</v>
      </c>
      <c r="Q123" s="70">
        <f>J72</f>
        <v>51</v>
      </c>
      <c r="R123" s="70">
        <f>J89</f>
        <v>51</v>
      </c>
      <c r="S123" s="70">
        <f>J106</f>
        <v>51</v>
      </c>
      <c r="T123" s="70">
        <f>J123</f>
        <v>52</v>
      </c>
      <c r="U123" s="70">
        <f>J140</f>
        <v>50</v>
      </c>
      <c r="V123" s="70">
        <f>J157</f>
        <v>50</v>
      </c>
      <c r="W123" s="70">
        <f>J174</f>
        <v>50</v>
      </c>
      <c r="X123" s="70">
        <f>J191</f>
        <v>49</v>
      </c>
      <c r="Y123" s="70">
        <f>SUM(M123:X123)</f>
        <v>612</v>
      </c>
    </row>
    <row r="124" spans="1:25" x14ac:dyDescent="0.25">
      <c r="A124">
        <v>8</v>
      </c>
      <c r="B124" s="89" t="s">
        <v>126</v>
      </c>
      <c r="C124" s="71"/>
      <c r="D124" s="71">
        <v>1</v>
      </c>
      <c r="E124" s="71">
        <v>1</v>
      </c>
      <c r="F124" s="71"/>
      <c r="G124" s="71">
        <v>1</v>
      </c>
      <c r="H124" s="71"/>
      <c r="I124" s="71"/>
      <c r="J124" s="69">
        <f>SUM(C124:I124)</f>
        <v>3</v>
      </c>
      <c r="L124" s="89" t="s">
        <v>126</v>
      </c>
      <c r="M124" s="70">
        <f>J5</f>
        <v>4</v>
      </c>
      <c r="N124" s="70">
        <f t="shared" ref="N124:N137" si="118">J22</f>
        <v>4</v>
      </c>
      <c r="O124" s="70">
        <f t="shared" ref="O124:O137" si="119">J39</f>
        <v>4</v>
      </c>
      <c r="P124" s="70">
        <f t="shared" ref="P124:P137" si="120">J56</f>
        <v>3</v>
      </c>
      <c r="Q124" s="70">
        <f t="shared" ref="Q124:Q137" si="121">J73</f>
        <v>3</v>
      </c>
      <c r="R124" s="70">
        <f t="shared" ref="R124:R137" si="122">J90</f>
        <v>3</v>
      </c>
      <c r="S124" s="70">
        <f t="shared" ref="S124:S137" si="123">J107</f>
        <v>3</v>
      </c>
      <c r="T124" s="70">
        <f t="shared" ref="T124:T137" si="124">J124</f>
        <v>3</v>
      </c>
      <c r="U124" s="70">
        <f t="shared" ref="U124:U137" si="125">J141</f>
        <v>3</v>
      </c>
      <c r="V124" s="70">
        <f t="shared" ref="V124:V137" si="126">J158</f>
        <v>3</v>
      </c>
      <c r="W124" s="70">
        <f t="shared" ref="W124:W137" si="127">J175</f>
        <v>3</v>
      </c>
      <c r="X124" s="70">
        <f t="shared" ref="X124:X137" si="128">J192</f>
        <v>3</v>
      </c>
      <c r="Y124" s="70">
        <f t="shared" ref="Y124:Y137" si="129">SUM(M124:X124)</f>
        <v>39</v>
      </c>
    </row>
    <row r="125" spans="1:25" x14ac:dyDescent="0.25">
      <c r="A125">
        <v>8</v>
      </c>
      <c r="B125" s="89" t="s">
        <v>127</v>
      </c>
      <c r="C125" s="71">
        <v>6</v>
      </c>
      <c r="D125" s="71"/>
      <c r="E125" s="71">
        <v>14</v>
      </c>
      <c r="F125" s="71">
        <v>5</v>
      </c>
      <c r="G125" s="71">
        <v>286</v>
      </c>
      <c r="H125" s="71"/>
      <c r="I125" s="71"/>
      <c r="J125" s="69">
        <f>SUM(C125:I125)</f>
        <v>311</v>
      </c>
      <c r="L125" s="89" t="s">
        <v>127</v>
      </c>
      <c r="M125" s="70">
        <f>J6</f>
        <v>313</v>
      </c>
      <c r="N125" s="70">
        <f t="shared" si="118"/>
        <v>314</v>
      </c>
      <c r="O125" s="70">
        <f t="shared" si="119"/>
        <v>314</v>
      </c>
      <c r="P125" s="70">
        <f t="shared" si="120"/>
        <v>312</v>
      </c>
      <c r="Q125" s="70">
        <f t="shared" si="121"/>
        <v>312</v>
      </c>
      <c r="R125" s="70">
        <f t="shared" si="122"/>
        <v>312</v>
      </c>
      <c r="S125" s="70">
        <f t="shared" si="123"/>
        <v>310</v>
      </c>
      <c r="T125" s="70">
        <f t="shared" si="124"/>
        <v>311</v>
      </c>
      <c r="U125" s="70">
        <f t="shared" si="125"/>
        <v>312</v>
      </c>
      <c r="V125" s="70">
        <f t="shared" si="126"/>
        <v>318</v>
      </c>
      <c r="W125" s="70">
        <f t="shared" si="127"/>
        <v>318</v>
      </c>
      <c r="X125" s="70">
        <f t="shared" si="128"/>
        <v>319</v>
      </c>
      <c r="Y125" s="70">
        <f t="shared" si="129"/>
        <v>3765</v>
      </c>
    </row>
    <row r="126" spans="1:25" x14ac:dyDescent="0.25">
      <c r="A126">
        <v>8</v>
      </c>
      <c r="B126" s="89" t="s">
        <v>128</v>
      </c>
      <c r="C126" s="71">
        <v>3</v>
      </c>
      <c r="D126" s="71"/>
      <c r="E126" s="71"/>
      <c r="F126" s="71">
        <v>1</v>
      </c>
      <c r="G126" s="71">
        <v>40</v>
      </c>
      <c r="H126" s="71"/>
      <c r="I126" s="71"/>
      <c r="J126" s="69">
        <f>SUM(C126:I126)</f>
        <v>44</v>
      </c>
      <c r="L126" s="89" t="s">
        <v>128</v>
      </c>
      <c r="M126" s="70">
        <f>J7</f>
        <v>43</v>
      </c>
      <c r="N126" s="70">
        <f t="shared" si="118"/>
        <v>42</v>
      </c>
      <c r="O126" s="70">
        <f t="shared" si="119"/>
        <v>42</v>
      </c>
      <c r="P126" s="70">
        <f t="shared" si="120"/>
        <v>43</v>
      </c>
      <c r="Q126" s="70">
        <f t="shared" si="121"/>
        <v>43</v>
      </c>
      <c r="R126" s="70">
        <f t="shared" si="122"/>
        <v>43</v>
      </c>
      <c r="S126" s="70">
        <f t="shared" si="123"/>
        <v>44</v>
      </c>
      <c r="T126" s="70">
        <f t="shared" si="124"/>
        <v>44</v>
      </c>
      <c r="U126" s="70">
        <f t="shared" si="125"/>
        <v>44</v>
      </c>
      <c r="V126" s="70">
        <f t="shared" si="126"/>
        <v>46</v>
      </c>
      <c r="W126" s="70">
        <f t="shared" si="127"/>
        <v>46</v>
      </c>
      <c r="X126" s="70">
        <f t="shared" si="128"/>
        <v>46</v>
      </c>
      <c r="Y126" s="70">
        <f t="shared" si="129"/>
        <v>526</v>
      </c>
    </row>
    <row r="127" spans="1:25" ht="15.75" thickBot="1" x14ac:dyDescent="0.3">
      <c r="A127">
        <v>8</v>
      </c>
      <c r="B127" s="89" t="s">
        <v>2</v>
      </c>
      <c r="C127" s="72">
        <f>SUM(C123:C126)</f>
        <v>10</v>
      </c>
      <c r="D127" s="72">
        <f t="shared" ref="D127:J127" si="130">SUM(D123:D126)</f>
        <v>3</v>
      </c>
      <c r="E127" s="72">
        <f t="shared" si="130"/>
        <v>17</v>
      </c>
      <c r="F127" s="72">
        <f t="shared" si="130"/>
        <v>6</v>
      </c>
      <c r="G127" s="72">
        <f t="shared" si="130"/>
        <v>374</v>
      </c>
      <c r="H127" s="72">
        <f t="shared" si="130"/>
        <v>0</v>
      </c>
      <c r="I127" s="72">
        <f t="shared" si="130"/>
        <v>0</v>
      </c>
      <c r="J127" s="69">
        <f t="shared" si="130"/>
        <v>410</v>
      </c>
      <c r="L127" s="89" t="s">
        <v>2</v>
      </c>
      <c r="M127" s="73">
        <f>J8</f>
        <v>413</v>
      </c>
      <c r="N127" s="73">
        <f t="shared" si="118"/>
        <v>412</v>
      </c>
      <c r="O127" s="73">
        <f t="shared" si="119"/>
        <v>412</v>
      </c>
      <c r="P127" s="73">
        <f t="shared" si="120"/>
        <v>409</v>
      </c>
      <c r="Q127" s="73">
        <f t="shared" si="121"/>
        <v>409</v>
      </c>
      <c r="R127" s="73">
        <f t="shared" si="122"/>
        <v>409</v>
      </c>
      <c r="S127" s="73">
        <f t="shared" si="123"/>
        <v>408</v>
      </c>
      <c r="T127" s="73">
        <f t="shared" si="124"/>
        <v>410</v>
      </c>
      <c r="U127" s="73">
        <f t="shared" si="125"/>
        <v>409</v>
      </c>
      <c r="V127" s="73">
        <f t="shared" si="126"/>
        <v>417</v>
      </c>
      <c r="W127" s="73">
        <f t="shared" si="127"/>
        <v>417</v>
      </c>
      <c r="X127" s="73">
        <f t="shared" si="128"/>
        <v>417</v>
      </c>
      <c r="Y127" s="73">
        <f t="shared" si="129"/>
        <v>4942</v>
      </c>
    </row>
    <row r="128" spans="1:25" x14ac:dyDescent="0.25">
      <c r="A128">
        <v>8</v>
      </c>
      <c r="B128" s="90" t="s">
        <v>129</v>
      </c>
      <c r="C128" s="91"/>
      <c r="D128" s="91"/>
      <c r="E128" s="91"/>
      <c r="F128" s="91"/>
      <c r="G128" s="91"/>
      <c r="H128" s="91"/>
      <c r="I128" s="91"/>
      <c r="J128" s="75"/>
      <c r="L128" s="90" t="s">
        <v>129</v>
      </c>
      <c r="M128" s="70">
        <f>J9</f>
        <v>0</v>
      </c>
      <c r="N128" s="70">
        <f t="shared" si="118"/>
        <v>0</v>
      </c>
      <c r="O128" s="70">
        <f t="shared" si="119"/>
        <v>0</v>
      </c>
      <c r="P128" s="70">
        <f t="shared" si="120"/>
        <v>0</v>
      </c>
      <c r="Q128" s="70">
        <f t="shared" si="121"/>
        <v>0</v>
      </c>
      <c r="R128" s="70">
        <f t="shared" si="122"/>
        <v>0</v>
      </c>
      <c r="S128" s="70">
        <f t="shared" si="123"/>
        <v>0</v>
      </c>
      <c r="T128" s="70">
        <f t="shared" si="124"/>
        <v>0</v>
      </c>
      <c r="U128" s="70">
        <f t="shared" si="125"/>
        <v>0</v>
      </c>
      <c r="V128" s="70">
        <f t="shared" si="126"/>
        <v>0</v>
      </c>
      <c r="W128" s="70">
        <f t="shared" si="127"/>
        <v>0</v>
      </c>
      <c r="X128" s="70">
        <f t="shared" si="128"/>
        <v>0</v>
      </c>
      <c r="Y128" s="70">
        <f t="shared" si="129"/>
        <v>0</v>
      </c>
    </row>
    <row r="129" spans="1:25" x14ac:dyDescent="0.25">
      <c r="A129">
        <v>8</v>
      </c>
      <c r="B129" s="90" t="s">
        <v>130</v>
      </c>
      <c r="C129" s="91">
        <v>1</v>
      </c>
      <c r="D129" s="91">
        <v>1</v>
      </c>
      <c r="E129" s="91"/>
      <c r="F129" s="91"/>
      <c r="G129" s="91">
        <v>15</v>
      </c>
      <c r="H129" s="91"/>
      <c r="I129" s="91"/>
      <c r="J129" s="75">
        <f>SUM(C129:I129)</f>
        <v>17</v>
      </c>
      <c r="L129" s="90" t="s">
        <v>130</v>
      </c>
      <c r="M129" s="70">
        <f>J10</f>
        <v>17</v>
      </c>
      <c r="N129" s="70">
        <f t="shared" si="118"/>
        <v>17</v>
      </c>
      <c r="O129" s="70">
        <f t="shared" si="119"/>
        <v>17</v>
      </c>
      <c r="P129" s="70">
        <f t="shared" si="120"/>
        <v>17</v>
      </c>
      <c r="Q129" s="70">
        <f t="shared" si="121"/>
        <v>17</v>
      </c>
      <c r="R129" s="70">
        <f t="shared" si="122"/>
        <v>17</v>
      </c>
      <c r="S129" s="70">
        <f t="shared" si="123"/>
        <v>17</v>
      </c>
      <c r="T129" s="70">
        <f t="shared" si="124"/>
        <v>17</v>
      </c>
      <c r="U129" s="70">
        <f t="shared" si="125"/>
        <v>17</v>
      </c>
      <c r="V129" s="70">
        <f t="shared" si="126"/>
        <v>17</v>
      </c>
      <c r="W129" s="70">
        <f t="shared" si="127"/>
        <v>18</v>
      </c>
      <c r="X129" s="70">
        <f t="shared" si="128"/>
        <v>18</v>
      </c>
      <c r="Y129" s="70">
        <f t="shared" si="129"/>
        <v>206</v>
      </c>
    </row>
    <row r="130" spans="1:25" x14ac:dyDescent="0.25">
      <c r="A130">
        <v>8</v>
      </c>
      <c r="B130" s="90" t="s">
        <v>131</v>
      </c>
      <c r="C130" s="91"/>
      <c r="D130" s="91"/>
      <c r="E130" s="91"/>
      <c r="F130" s="91"/>
      <c r="G130" s="91">
        <v>3</v>
      </c>
      <c r="H130" s="91"/>
      <c r="I130" s="91"/>
      <c r="J130" s="75">
        <f>SUM(C130:I130)</f>
        <v>3</v>
      </c>
      <c r="L130" s="90" t="s">
        <v>131</v>
      </c>
      <c r="M130" s="70">
        <f>J11</f>
        <v>2</v>
      </c>
      <c r="N130" s="70">
        <f t="shared" si="118"/>
        <v>2</v>
      </c>
      <c r="O130" s="70">
        <f t="shared" si="119"/>
        <v>2</v>
      </c>
      <c r="P130" s="70">
        <f t="shared" si="120"/>
        <v>2</v>
      </c>
      <c r="Q130" s="70">
        <f t="shared" si="121"/>
        <v>2</v>
      </c>
      <c r="R130" s="70">
        <f t="shared" si="122"/>
        <v>3</v>
      </c>
      <c r="S130" s="70">
        <f t="shared" si="123"/>
        <v>3</v>
      </c>
      <c r="T130" s="70">
        <f t="shared" si="124"/>
        <v>3</v>
      </c>
      <c r="U130" s="70">
        <f t="shared" si="125"/>
        <v>2</v>
      </c>
      <c r="V130" s="70">
        <f t="shared" si="126"/>
        <v>2</v>
      </c>
      <c r="W130" s="70">
        <f t="shared" si="127"/>
        <v>2</v>
      </c>
      <c r="X130" s="70">
        <f t="shared" si="128"/>
        <v>2</v>
      </c>
      <c r="Y130" s="70">
        <f t="shared" si="129"/>
        <v>27</v>
      </c>
    </row>
    <row r="131" spans="1:25" ht="15.75" thickBot="1" x14ac:dyDescent="0.3">
      <c r="A131">
        <v>8</v>
      </c>
      <c r="B131" s="90" t="s">
        <v>2</v>
      </c>
      <c r="C131" s="81">
        <f>SUM(C129:C130)</f>
        <v>1</v>
      </c>
      <c r="D131" s="81">
        <f t="shared" ref="D131:J131" si="131">SUM(D129:D130)</f>
        <v>1</v>
      </c>
      <c r="E131" s="81">
        <f t="shared" si="131"/>
        <v>0</v>
      </c>
      <c r="F131" s="81">
        <f t="shared" si="131"/>
        <v>0</v>
      </c>
      <c r="G131" s="81">
        <f t="shared" si="131"/>
        <v>18</v>
      </c>
      <c r="H131" s="81">
        <f t="shared" si="131"/>
        <v>0</v>
      </c>
      <c r="I131" s="81">
        <f t="shared" si="131"/>
        <v>0</v>
      </c>
      <c r="J131" s="75">
        <f t="shared" si="131"/>
        <v>20</v>
      </c>
      <c r="L131" s="90" t="s">
        <v>2</v>
      </c>
      <c r="M131" s="73">
        <f>J12</f>
        <v>19</v>
      </c>
      <c r="N131" s="73">
        <f t="shared" si="118"/>
        <v>19</v>
      </c>
      <c r="O131" s="73">
        <f t="shared" si="119"/>
        <v>19</v>
      </c>
      <c r="P131" s="73">
        <f t="shared" si="120"/>
        <v>19</v>
      </c>
      <c r="Q131" s="73">
        <f t="shared" si="121"/>
        <v>19</v>
      </c>
      <c r="R131" s="73">
        <f t="shared" si="122"/>
        <v>20</v>
      </c>
      <c r="S131" s="73">
        <f t="shared" si="123"/>
        <v>20</v>
      </c>
      <c r="T131" s="73">
        <f t="shared" si="124"/>
        <v>20</v>
      </c>
      <c r="U131" s="73">
        <f t="shared" si="125"/>
        <v>19</v>
      </c>
      <c r="V131" s="73">
        <f t="shared" si="126"/>
        <v>19</v>
      </c>
      <c r="W131" s="73">
        <f t="shared" si="127"/>
        <v>20</v>
      </c>
      <c r="X131" s="73">
        <f t="shared" si="128"/>
        <v>20</v>
      </c>
      <c r="Y131" s="73">
        <f t="shared" si="129"/>
        <v>233</v>
      </c>
    </row>
    <row r="132" spans="1:25" x14ac:dyDescent="0.25">
      <c r="A132">
        <v>8</v>
      </c>
      <c r="B132" s="92" t="s">
        <v>132</v>
      </c>
      <c r="C132" s="93"/>
      <c r="D132" s="93"/>
      <c r="E132" s="93"/>
      <c r="F132" s="93"/>
      <c r="G132" s="93"/>
      <c r="H132" s="93"/>
      <c r="I132" s="93"/>
      <c r="J132" s="94"/>
      <c r="L132" s="92" t="s">
        <v>132</v>
      </c>
      <c r="M132" s="70">
        <f>J13</f>
        <v>0</v>
      </c>
      <c r="N132" s="70">
        <f t="shared" si="118"/>
        <v>0</v>
      </c>
      <c r="O132" s="70">
        <f t="shared" si="119"/>
        <v>0</v>
      </c>
      <c r="P132" s="70">
        <f t="shared" si="120"/>
        <v>0</v>
      </c>
      <c r="Q132" s="70">
        <f t="shared" si="121"/>
        <v>0</v>
      </c>
      <c r="R132" s="70">
        <f t="shared" si="122"/>
        <v>0</v>
      </c>
      <c r="S132" s="70">
        <f t="shared" si="123"/>
        <v>0</v>
      </c>
      <c r="T132" s="70">
        <f t="shared" si="124"/>
        <v>0</v>
      </c>
      <c r="U132" s="70">
        <f t="shared" si="125"/>
        <v>0</v>
      </c>
      <c r="V132" s="70">
        <f t="shared" si="126"/>
        <v>0</v>
      </c>
      <c r="W132" s="70">
        <f t="shared" si="127"/>
        <v>0</v>
      </c>
      <c r="X132" s="70">
        <f t="shared" si="128"/>
        <v>0</v>
      </c>
      <c r="Y132" s="70">
        <f t="shared" si="129"/>
        <v>0</v>
      </c>
    </row>
    <row r="133" spans="1:25" x14ac:dyDescent="0.25">
      <c r="A133">
        <v>8</v>
      </c>
      <c r="B133" s="92" t="s">
        <v>133</v>
      </c>
      <c r="C133" s="93"/>
      <c r="D133" s="93">
        <v>1</v>
      </c>
      <c r="E133" s="93">
        <v>1</v>
      </c>
      <c r="F133" s="93">
        <v>1</v>
      </c>
      <c r="G133" s="93">
        <v>3</v>
      </c>
      <c r="H133" s="93"/>
      <c r="I133" s="93"/>
      <c r="J133" s="94">
        <f>SUM(C133:I133)</f>
        <v>6</v>
      </c>
      <c r="L133" s="92" t="s">
        <v>133</v>
      </c>
      <c r="M133" s="70">
        <f>J14</f>
        <v>6</v>
      </c>
      <c r="N133" s="70">
        <f t="shared" si="118"/>
        <v>6</v>
      </c>
      <c r="O133" s="70">
        <f t="shared" si="119"/>
        <v>6</v>
      </c>
      <c r="P133" s="70">
        <f t="shared" si="120"/>
        <v>6</v>
      </c>
      <c r="Q133" s="70">
        <f t="shared" si="121"/>
        <v>6</v>
      </c>
      <c r="R133" s="70">
        <f t="shared" si="122"/>
        <v>6</v>
      </c>
      <c r="S133" s="70">
        <f t="shared" si="123"/>
        <v>6</v>
      </c>
      <c r="T133" s="70">
        <f t="shared" si="124"/>
        <v>6</v>
      </c>
      <c r="U133" s="70">
        <f t="shared" si="125"/>
        <v>6</v>
      </c>
      <c r="V133" s="70">
        <f t="shared" si="126"/>
        <v>6</v>
      </c>
      <c r="W133" s="70">
        <f t="shared" si="127"/>
        <v>6</v>
      </c>
      <c r="X133" s="70">
        <f t="shared" si="128"/>
        <v>6</v>
      </c>
      <c r="Y133" s="70">
        <f t="shared" si="129"/>
        <v>72</v>
      </c>
    </row>
    <row r="134" spans="1:25" x14ac:dyDescent="0.25">
      <c r="A134">
        <v>8</v>
      </c>
      <c r="B134" s="92" t="s">
        <v>134</v>
      </c>
      <c r="C134" s="93">
        <v>8</v>
      </c>
      <c r="D134" s="93"/>
      <c r="E134" s="93">
        <v>10</v>
      </c>
      <c r="F134" s="93">
        <v>5</v>
      </c>
      <c r="G134" s="93">
        <v>199</v>
      </c>
      <c r="H134" s="93"/>
      <c r="I134" s="93"/>
      <c r="J134" s="94">
        <f>SUM(C134:I134)</f>
        <v>222</v>
      </c>
      <c r="L134" s="92" t="s">
        <v>134</v>
      </c>
      <c r="M134" s="70">
        <f>J15</f>
        <v>224</v>
      </c>
      <c r="N134" s="70">
        <f t="shared" si="118"/>
        <v>226</v>
      </c>
      <c r="O134" s="70">
        <f t="shared" si="119"/>
        <v>226</v>
      </c>
      <c r="P134" s="70">
        <f t="shared" si="120"/>
        <v>226</v>
      </c>
      <c r="Q134" s="70">
        <f t="shared" si="121"/>
        <v>227</v>
      </c>
      <c r="R134" s="70">
        <f t="shared" si="122"/>
        <v>227</v>
      </c>
      <c r="S134" s="70">
        <f t="shared" si="123"/>
        <v>226</v>
      </c>
      <c r="T134" s="70">
        <f t="shared" si="124"/>
        <v>222</v>
      </c>
      <c r="U134" s="70">
        <f t="shared" si="125"/>
        <v>222</v>
      </c>
      <c r="V134" s="70">
        <f t="shared" si="126"/>
        <v>226</v>
      </c>
      <c r="W134" s="70">
        <f t="shared" si="127"/>
        <v>226</v>
      </c>
      <c r="X134" s="70">
        <f t="shared" si="128"/>
        <v>226</v>
      </c>
      <c r="Y134" s="70">
        <f t="shared" si="129"/>
        <v>2704</v>
      </c>
    </row>
    <row r="135" spans="1:25" x14ac:dyDescent="0.25">
      <c r="A135">
        <v>8</v>
      </c>
      <c r="B135" s="92" t="s">
        <v>135</v>
      </c>
      <c r="C135" s="93">
        <v>2</v>
      </c>
      <c r="D135" s="93">
        <v>3</v>
      </c>
      <c r="E135" s="93">
        <v>5</v>
      </c>
      <c r="F135" s="93">
        <v>4</v>
      </c>
      <c r="G135" s="93">
        <v>117</v>
      </c>
      <c r="H135" s="93"/>
      <c r="I135" s="93"/>
      <c r="J135" s="94">
        <f>SUM(C135:I135)</f>
        <v>131</v>
      </c>
      <c r="L135" s="92" t="s">
        <v>135</v>
      </c>
      <c r="M135" s="70">
        <f>J16</f>
        <v>135</v>
      </c>
      <c r="N135" s="70">
        <f t="shared" si="118"/>
        <v>135</v>
      </c>
      <c r="O135" s="70">
        <f t="shared" si="119"/>
        <v>136</v>
      </c>
      <c r="P135" s="70">
        <f t="shared" si="120"/>
        <v>133</v>
      </c>
      <c r="Q135" s="70">
        <f t="shared" si="121"/>
        <v>131</v>
      </c>
      <c r="R135" s="70">
        <f t="shared" si="122"/>
        <v>131</v>
      </c>
      <c r="S135" s="70">
        <f t="shared" si="123"/>
        <v>131</v>
      </c>
      <c r="T135" s="70">
        <f t="shared" si="124"/>
        <v>131</v>
      </c>
      <c r="U135" s="70">
        <f t="shared" si="125"/>
        <v>131</v>
      </c>
      <c r="V135" s="70">
        <f t="shared" si="126"/>
        <v>135</v>
      </c>
      <c r="W135" s="70">
        <f t="shared" si="127"/>
        <v>137</v>
      </c>
      <c r="X135" s="70">
        <f t="shared" si="128"/>
        <v>137</v>
      </c>
      <c r="Y135" s="70">
        <f t="shared" si="129"/>
        <v>1603</v>
      </c>
    </row>
    <row r="136" spans="1:25" ht="15.75" thickBot="1" x14ac:dyDescent="0.3">
      <c r="A136">
        <v>8</v>
      </c>
      <c r="B136" s="92" t="s">
        <v>2</v>
      </c>
      <c r="C136" s="95">
        <f>SUM(C133:C135)</f>
        <v>10</v>
      </c>
      <c r="D136" s="95">
        <f t="shared" ref="D136:J136" si="132">SUM(D133:D135)</f>
        <v>4</v>
      </c>
      <c r="E136" s="95">
        <f t="shared" si="132"/>
        <v>16</v>
      </c>
      <c r="F136" s="95">
        <f t="shared" si="132"/>
        <v>10</v>
      </c>
      <c r="G136" s="95">
        <f t="shared" si="132"/>
        <v>319</v>
      </c>
      <c r="H136" s="95">
        <f t="shared" si="132"/>
        <v>0</v>
      </c>
      <c r="I136" s="95">
        <f t="shared" si="132"/>
        <v>0</v>
      </c>
      <c r="J136" s="94">
        <f t="shared" si="132"/>
        <v>359</v>
      </c>
      <c r="L136" s="92" t="s">
        <v>2</v>
      </c>
      <c r="M136" s="73">
        <f>J17</f>
        <v>365</v>
      </c>
      <c r="N136" s="73">
        <f t="shared" si="118"/>
        <v>367</v>
      </c>
      <c r="O136" s="73">
        <f t="shared" si="119"/>
        <v>368</v>
      </c>
      <c r="P136" s="73">
        <f t="shared" si="120"/>
        <v>365</v>
      </c>
      <c r="Q136" s="73">
        <f t="shared" si="121"/>
        <v>364</v>
      </c>
      <c r="R136" s="73">
        <f t="shared" si="122"/>
        <v>364</v>
      </c>
      <c r="S136" s="73">
        <f t="shared" si="123"/>
        <v>363</v>
      </c>
      <c r="T136" s="73">
        <f t="shared" si="124"/>
        <v>359</v>
      </c>
      <c r="U136" s="73">
        <f t="shared" si="125"/>
        <v>359</v>
      </c>
      <c r="V136" s="73">
        <f t="shared" si="126"/>
        <v>367</v>
      </c>
      <c r="W136" s="73">
        <f t="shared" si="127"/>
        <v>369</v>
      </c>
      <c r="X136" s="73">
        <f t="shared" si="128"/>
        <v>369</v>
      </c>
      <c r="Y136" s="73">
        <f t="shared" si="129"/>
        <v>4379</v>
      </c>
    </row>
    <row r="137" spans="1:25" ht="15.75" thickBot="1" x14ac:dyDescent="0.3">
      <c r="A137">
        <v>8</v>
      </c>
      <c r="B137" s="96" t="s">
        <v>92</v>
      </c>
      <c r="C137" s="97">
        <f>SUM(C127,C131,C136)</f>
        <v>21</v>
      </c>
      <c r="D137" s="97">
        <f t="shared" ref="D137:J137" si="133">SUM(D127,D131,D136)</f>
        <v>8</v>
      </c>
      <c r="E137" s="97">
        <f t="shared" si="133"/>
        <v>33</v>
      </c>
      <c r="F137" s="97">
        <f t="shared" si="133"/>
        <v>16</v>
      </c>
      <c r="G137" s="97">
        <f t="shared" si="133"/>
        <v>711</v>
      </c>
      <c r="H137" s="97">
        <f t="shared" si="133"/>
        <v>0</v>
      </c>
      <c r="I137" s="97">
        <f t="shared" si="133"/>
        <v>0</v>
      </c>
      <c r="J137" s="98">
        <f t="shared" si="133"/>
        <v>789</v>
      </c>
      <c r="L137" s="96" t="s">
        <v>92</v>
      </c>
      <c r="M137" s="70">
        <f>J18</f>
        <v>797</v>
      </c>
      <c r="N137" s="70">
        <f t="shared" si="118"/>
        <v>798</v>
      </c>
      <c r="O137" s="70">
        <f t="shared" si="119"/>
        <v>799</v>
      </c>
      <c r="P137" s="70">
        <f t="shared" si="120"/>
        <v>793</v>
      </c>
      <c r="Q137" s="70">
        <f t="shared" si="121"/>
        <v>792</v>
      </c>
      <c r="R137" s="70">
        <f t="shared" si="122"/>
        <v>793</v>
      </c>
      <c r="S137" s="70">
        <f t="shared" si="123"/>
        <v>791</v>
      </c>
      <c r="T137" s="70">
        <f t="shared" si="124"/>
        <v>789</v>
      </c>
      <c r="U137" s="70">
        <f t="shared" si="125"/>
        <v>787</v>
      </c>
      <c r="V137" s="70">
        <f t="shared" si="126"/>
        <v>803</v>
      </c>
      <c r="W137" s="70">
        <f t="shared" si="127"/>
        <v>806</v>
      </c>
      <c r="X137" s="70">
        <f t="shared" si="128"/>
        <v>806</v>
      </c>
      <c r="Y137" s="70">
        <f t="shared" si="129"/>
        <v>9554</v>
      </c>
    </row>
    <row r="138" spans="1:25" ht="15.75" thickBot="1" x14ac:dyDescent="0.3"/>
    <row r="139" spans="1:25" x14ac:dyDescent="0.25">
      <c r="A139">
        <v>9</v>
      </c>
      <c r="B139" s="88" t="s">
        <v>93</v>
      </c>
      <c r="C139" s="62"/>
      <c r="D139" s="62"/>
      <c r="E139" s="62"/>
      <c r="F139" s="62"/>
      <c r="G139" s="62"/>
      <c r="H139" s="62"/>
      <c r="I139" s="62"/>
      <c r="J139" s="63"/>
    </row>
    <row r="140" spans="1:25" x14ac:dyDescent="0.25">
      <c r="A140">
        <v>9</v>
      </c>
      <c r="B140" s="89" t="s">
        <v>125</v>
      </c>
      <c r="C140" s="71">
        <v>1</v>
      </c>
      <c r="D140" s="71">
        <v>2</v>
      </c>
      <c r="E140" s="71">
        <v>1</v>
      </c>
      <c r="F140" s="71"/>
      <c r="G140" s="71">
        <v>46</v>
      </c>
      <c r="H140" s="71"/>
      <c r="I140" s="71"/>
      <c r="J140" s="69">
        <f>SUM(C140:I140)</f>
        <v>50</v>
      </c>
    </row>
    <row r="141" spans="1:25" x14ac:dyDescent="0.25">
      <c r="A141">
        <v>9</v>
      </c>
      <c r="B141" s="89" t="s">
        <v>126</v>
      </c>
      <c r="C141" s="71"/>
      <c r="D141" s="71">
        <v>1</v>
      </c>
      <c r="E141" s="71">
        <v>1</v>
      </c>
      <c r="F141" s="71"/>
      <c r="G141" s="71">
        <v>1</v>
      </c>
      <c r="H141" s="71"/>
      <c r="I141" s="71"/>
      <c r="J141" s="69">
        <f>SUM(C141:I141)</f>
        <v>3</v>
      </c>
    </row>
    <row r="142" spans="1:25" x14ac:dyDescent="0.25">
      <c r="A142">
        <v>9</v>
      </c>
      <c r="B142" s="89" t="s">
        <v>127</v>
      </c>
      <c r="C142" s="71">
        <v>6</v>
      </c>
      <c r="D142" s="71"/>
      <c r="E142" s="71">
        <v>15</v>
      </c>
      <c r="F142" s="71">
        <v>5</v>
      </c>
      <c r="G142" s="71">
        <v>286</v>
      </c>
      <c r="H142" s="71"/>
      <c r="I142" s="71"/>
      <c r="J142" s="69">
        <f>SUM(C142:I142)</f>
        <v>312</v>
      </c>
    </row>
    <row r="143" spans="1:25" x14ac:dyDescent="0.25">
      <c r="A143">
        <v>9</v>
      </c>
      <c r="B143" s="89" t="s">
        <v>128</v>
      </c>
      <c r="C143" s="71">
        <v>3</v>
      </c>
      <c r="D143" s="71"/>
      <c r="E143" s="71"/>
      <c r="F143" s="71">
        <v>1</v>
      </c>
      <c r="G143" s="71">
        <v>40</v>
      </c>
      <c r="H143" s="71"/>
      <c r="I143" s="71"/>
      <c r="J143" s="69">
        <f>SUM(C143:I143)</f>
        <v>44</v>
      </c>
    </row>
    <row r="144" spans="1:25" x14ac:dyDescent="0.25">
      <c r="A144">
        <v>9</v>
      </c>
      <c r="B144" s="89" t="s">
        <v>2</v>
      </c>
      <c r="C144" s="72">
        <f>SUM(C140:C143)</f>
        <v>10</v>
      </c>
      <c r="D144" s="72">
        <f t="shared" ref="D144:J144" si="134">SUM(D140:D143)</f>
        <v>3</v>
      </c>
      <c r="E144" s="72">
        <f t="shared" si="134"/>
        <v>17</v>
      </c>
      <c r="F144" s="72">
        <f t="shared" si="134"/>
        <v>6</v>
      </c>
      <c r="G144" s="72">
        <f t="shared" si="134"/>
        <v>373</v>
      </c>
      <c r="H144" s="72">
        <f t="shared" si="134"/>
        <v>0</v>
      </c>
      <c r="I144" s="72">
        <f t="shared" si="134"/>
        <v>0</v>
      </c>
      <c r="J144" s="69">
        <f t="shared" si="134"/>
        <v>409</v>
      </c>
    </row>
    <row r="145" spans="1:10" x14ac:dyDescent="0.25">
      <c r="A145">
        <v>9</v>
      </c>
      <c r="B145" s="90" t="s">
        <v>129</v>
      </c>
      <c r="C145" s="91"/>
      <c r="D145" s="91"/>
      <c r="E145" s="91"/>
      <c r="F145" s="91"/>
      <c r="G145" s="91"/>
      <c r="H145" s="91"/>
      <c r="I145" s="91"/>
      <c r="J145" s="75"/>
    </row>
    <row r="146" spans="1:10" x14ac:dyDescent="0.25">
      <c r="A146">
        <v>9</v>
      </c>
      <c r="B146" s="90" t="s">
        <v>130</v>
      </c>
      <c r="C146" s="91">
        <v>1</v>
      </c>
      <c r="D146" s="91">
        <v>1</v>
      </c>
      <c r="E146" s="91"/>
      <c r="F146" s="91"/>
      <c r="G146" s="91">
        <v>15</v>
      </c>
      <c r="H146" s="91"/>
      <c r="I146" s="91"/>
      <c r="J146" s="75">
        <f>SUM(C146:I146)</f>
        <v>17</v>
      </c>
    </row>
    <row r="147" spans="1:10" x14ac:dyDescent="0.25">
      <c r="A147">
        <v>9</v>
      </c>
      <c r="B147" s="90" t="s">
        <v>131</v>
      </c>
      <c r="C147" s="91"/>
      <c r="D147" s="91"/>
      <c r="E147" s="91"/>
      <c r="F147" s="91"/>
      <c r="G147" s="91">
        <v>2</v>
      </c>
      <c r="H147" s="91"/>
      <c r="I147" s="91"/>
      <c r="J147" s="75">
        <f>SUM(C147:I147)</f>
        <v>2</v>
      </c>
    </row>
    <row r="148" spans="1:10" x14ac:dyDescent="0.25">
      <c r="A148">
        <v>9</v>
      </c>
      <c r="B148" s="90" t="s">
        <v>2</v>
      </c>
      <c r="C148" s="81">
        <f>SUM(C146:C147)</f>
        <v>1</v>
      </c>
      <c r="D148" s="81">
        <f t="shared" ref="D148:J148" si="135">SUM(D146:D147)</f>
        <v>1</v>
      </c>
      <c r="E148" s="81">
        <f t="shared" si="135"/>
        <v>0</v>
      </c>
      <c r="F148" s="81">
        <f t="shared" si="135"/>
        <v>0</v>
      </c>
      <c r="G148" s="81">
        <f t="shared" si="135"/>
        <v>17</v>
      </c>
      <c r="H148" s="81">
        <f t="shared" si="135"/>
        <v>0</v>
      </c>
      <c r="I148" s="81">
        <f t="shared" si="135"/>
        <v>0</v>
      </c>
      <c r="J148" s="75">
        <f t="shared" si="135"/>
        <v>19</v>
      </c>
    </row>
    <row r="149" spans="1:10" x14ac:dyDescent="0.25">
      <c r="A149">
        <v>9</v>
      </c>
      <c r="B149" s="92" t="s">
        <v>132</v>
      </c>
      <c r="C149" s="93"/>
      <c r="D149" s="93"/>
      <c r="E149" s="93"/>
      <c r="F149" s="93"/>
      <c r="G149" s="93"/>
      <c r="H149" s="93"/>
      <c r="I149" s="93"/>
      <c r="J149" s="94"/>
    </row>
    <row r="150" spans="1:10" x14ac:dyDescent="0.25">
      <c r="A150">
        <v>9</v>
      </c>
      <c r="B150" s="92" t="s">
        <v>133</v>
      </c>
      <c r="C150" s="93"/>
      <c r="D150" s="93">
        <v>1</v>
      </c>
      <c r="E150" s="93">
        <v>1</v>
      </c>
      <c r="F150" s="93">
        <v>1</v>
      </c>
      <c r="G150" s="93">
        <v>3</v>
      </c>
      <c r="H150" s="93"/>
      <c r="I150" s="93"/>
      <c r="J150" s="94">
        <f>SUM(C150:I150)</f>
        <v>6</v>
      </c>
    </row>
    <row r="151" spans="1:10" x14ac:dyDescent="0.25">
      <c r="A151">
        <v>9</v>
      </c>
      <c r="B151" s="92" t="s">
        <v>134</v>
      </c>
      <c r="C151" s="93">
        <v>8</v>
      </c>
      <c r="D151" s="93"/>
      <c r="E151" s="93">
        <v>11</v>
      </c>
      <c r="F151" s="93">
        <v>5</v>
      </c>
      <c r="G151" s="93">
        <v>198</v>
      </c>
      <c r="H151" s="93"/>
      <c r="I151" s="93"/>
      <c r="J151" s="94">
        <f>SUM(C151:I151)</f>
        <v>222</v>
      </c>
    </row>
    <row r="152" spans="1:10" x14ac:dyDescent="0.25">
      <c r="A152">
        <v>9</v>
      </c>
      <c r="B152" s="92" t="s">
        <v>135</v>
      </c>
      <c r="C152" s="93">
        <v>2</v>
      </c>
      <c r="D152" s="93">
        <v>3</v>
      </c>
      <c r="E152" s="93">
        <v>4</v>
      </c>
      <c r="F152" s="93">
        <v>4</v>
      </c>
      <c r="G152" s="93">
        <v>118</v>
      </c>
      <c r="H152" s="93"/>
      <c r="I152" s="93"/>
      <c r="J152" s="94">
        <f>SUM(C152:I152)</f>
        <v>131</v>
      </c>
    </row>
    <row r="153" spans="1:10" x14ac:dyDescent="0.25">
      <c r="A153">
        <v>9</v>
      </c>
      <c r="B153" s="92" t="s">
        <v>2</v>
      </c>
      <c r="C153" s="95">
        <f>SUM(C150:C152)</f>
        <v>10</v>
      </c>
      <c r="D153" s="95">
        <f t="shared" ref="D153:J153" si="136">SUM(D150:D152)</f>
        <v>4</v>
      </c>
      <c r="E153" s="95">
        <f t="shared" si="136"/>
        <v>16</v>
      </c>
      <c r="F153" s="95">
        <f t="shared" si="136"/>
        <v>10</v>
      </c>
      <c r="G153" s="95">
        <f t="shared" si="136"/>
        <v>319</v>
      </c>
      <c r="H153" s="95">
        <f t="shared" si="136"/>
        <v>0</v>
      </c>
      <c r="I153" s="95">
        <f t="shared" si="136"/>
        <v>0</v>
      </c>
      <c r="J153" s="94">
        <f t="shared" si="136"/>
        <v>359</v>
      </c>
    </row>
    <row r="154" spans="1:10" ht="15.75" thickBot="1" x14ac:dyDescent="0.3">
      <c r="A154">
        <v>9</v>
      </c>
      <c r="B154" s="96" t="s">
        <v>92</v>
      </c>
      <c r="C154" s="97">
        <f>SUM(C144,C148,C153)</f>
        <v>21</v>
      </c>
      <c r="D154" s="97">
        <f t="shared" ref="D154:J154" si="137">SUM(D144,D148,D153)</f>
        <v>8</v>
      </c>
      <c r="E154" s="97">
        <f t="shared" si="137"/>
        <v>33</v>
      </c>
      <c r="F154" s="97">
        <f t="shared" si="137"/>
        <v>16</v>
      </c>
      <c r="G154" s="97">
        <f t="shared" si="137"/>
        <v>709</v>
      </c>
      <c r="H154" s="97">
        <f t="shared" si="137"/>
        <v>0</v>
      </c>
      <c r="I154" s="97">
        <f t="shared" si="137"/>
        <v>0</v>
      </c>
      <c r="J154" s="98">
        <f t="shared" si="137"/>
        <v>787</v>
      </c>
    </row>
    <row r="155" spans="1:10" ht="15.75" thickBot="1" x14ac:dyDescent="0.3"/>
    <row r="156" spans="1:10" x14ac:dyDescent="0.25">
      <c r="A156">
        <v>10</v>
      </c>
      <c r="B156" s="88" t="s">
        <v>93</v>
      </c>
      <c r="C156" s="62"/>
      <c r="D156" s="62"/>
      <c r="E156" s="62"/>
      <c r="F156" s="62"/>
      <c r="G156" s="62"/>
      <c r="H156" s="62"/>
      <c r="I156" s="62"/>
      <c r="J156" s="63"/>
    </row>
    <row r="157" spans="1:10" x14ac:dyDescent="0.25">
      <c r="A157">
        <v>10</v>
      </c>
      <c r="B157" s="89" t="s">
        <v>125</v>
      </c>
      <c r="C157" s="71">
        <v>1</v>
      </c>
      <c r="D157" s="71">
        <v>2</v>
      </c>
      <c r="E157" s="71">
        <v>1</v>
      </c>
      <c r="F157" s="71"/>
      <c r="G157" s="71">
        <v>46</v>
      </c>
      <c r="H157" s="71"/>
      <c r="I157" s="71"/>
      <c r="J157" s="69">
        <f>SUM(C157:I157)</f>
        <v>50</v>
      </c>
    </row>
    <row r="158" spans="1:10" x14ac:dyDescent="0.25">
      <c r="A158">
        <v>10</v>
      </c>
      <c r="B158" s="89" t="s">
        <v>126</v>
      </c>
      <c r="C158" s="71"/>
      <c r="D158" s="71">
        <v>1</v>
      </c>
      <c r="E158" s="71">
        <v>1</v>
      </c>
      <c r="F158" s="71"/>
      <c r="G158" s="71">
        <v>1</v>
      </c>
      <c r="H158" s="71"/>
      <c r="I158" s="71"/>
      <c r="J158" s="69">
        <f>SUM(C158:I158)</f>
        <v>3</v>
      </c>
    </row>
    <row r="159" spans="1:10" x14ac:dyDescent="0.25">
      <c r="A159">
        <v>10</v>
      </c>
      <c r="B159" s="89" t="s">
        <v>127</v>
      </c>
      <c r="C159" s="71">
        <v>5</v>
      </c>
      <c r="D159" s="71"/>
      <c r="E159" s="71">
        <v>15</v>
      </c>
      <c r="F159" s="71">
        <v>5</v>
      </c>
      <c r="G159" s="71">
        <v>293</v>
      </c>
      <c r="H159" s="71"/>
      <c r="I159" s="71"/>
      <c r="J159" s="69">
        <f>SUM(C159:I159)</f>
        <v>318</v>
      </c>
    </row>
    <row r="160" spans="1:10" x14ac:dyDescent="0.25">
      <c r="A160">
        <v>10</v>
      </c>
      <c r="B160" s="89" t="s">
        <v>128</v>
      </c>
      <c r="C160" s="71">
        <v>3</v>
      </c>
      <c r="D160" s="71"/>
      <c r="E160" s="71"/>
      <c r="F160" s="71">
        <v>1</v>
      </c>
      <c r="G160" s="71">
        <v>42</v>
      </c>
      <c r="H160" s="71"/>
      <c r="I160" s="71"/>
      <c r="J160" s="69">
        <f>SUM(C160:I160)</f>
        <v>46</v>
      </c>
    </row>
    <row r="161" spans="1:10" x14ac:dyDescent="0.25">
      <c r="A161">
        <v>10</v>
      </c>
      <c r="B161" s="89" t="s">
        <v>2</v>
      </c>
      <c r="C161" s="72">
        <f>SUM(C157:C160)</f>
        <v>9</v>
      </c>
      <c r="D161" s="72">
        <f t="shared" ref="D161:J161" si="138">SUM(D157:D160)</f>
        <v>3</v>
      </c>
      <c r="E161" s="72">
        <f t="shared" si="138"/>
        <v>17</v>
      </c>
      <c r="F161" s="72">
        <f t="shared" si="138"/>
        <v>6</v>
      </c>
      <c r="G161" s="72">
        <f t="shared" si="138"/>
        <v>382</v>
      </c>
      <c r="H161" s="72">
        <f t="shared" si="138"/>
        <v>0</v>
      </c>
      <c r="I161" s="72">
        <f t="shared" si="138"/>
        <v>0</v>
      </c>
      <c r="J161" s="69">
        <f t="shared" si="138"/>
        <v>417</v>
      </c>
    </row>
    <row r="162" spans="1:10" x14ac:dyDescent="0.25">
      <c r="A162">
        <v>10</v>
      </c>
      <c r="B162" s="90" t="s">
        <v>129</v>
      </c>
      <c r="C162" s="91"/>
      <c r="D162" s="91"/>
      <c r="E162" s="91"/>
      <c r="F162" s="91"/>
      <c r="G162" s="91"/>
      <c r="H162" s="91"/>
      <c r="I162" s="91"/>
      <c r="J162" s="75"/>
    </row>
    <row r="163" spans="1:10" x14ac:dyDescent="0.25">
      <c r="A163">
        <v>10</v>
      </c>
      <c r="B163" s="90" t="s">
        <v>130</v>
      </c>
      <c r="C163" s="91">
        <v>1</v>
      </c>
      <c r="D163" s="91">
        <v>1</v>
      </c>
      <c r="E163" s="91"/>
      <c r="F163" s="91"/>
      <c r="G163" s="91">
        <v>15</v>
      </c>
      <c r="H163" s="91"/>
      <c r="I163" s="91"/>
      <c r="J163" s="75">
        <f>SUM(C163:I163)</f>
        <v>17</v>
      </c>
    </row>
    <row r="164" spans="1:10" x14ac:dyDescent="0.25">
      <c r="A164">
        <v>10</v>
      </c>
      <c r="B164" s="90" t="s">
        <v>131</v>
      </c>
      <c r="C164" s="91"/>
      <c r="D164" s="91"/>
      <c r="E164" s="91"/>
      <c r="F164" s="91"/>
      <c r="G164" s="91">
        <v>2</v>
      </c>
      <c r="H164" s="91"/>
      <c r="I164" s="91"/>
      <c r="J164" s="75">
        <f>SUM(C164:I164)</f>
        <v>2</v>
      </c>
    </row>
    <row r="165" spans="1:10" x14ac:dyDescent="0.25">
      <c r="A165">
        <v>10</v>
      </c>
      <c r="B165" s="90" t="s">
        <v>2</v>
      </c>
      <c r="C165" s="81">
        <f>SUM(C163:C164)</f>
        <v>1</v>
      </c>
      <c r="D165" s="81">
        <f t="shared" ref="D165:J165" si="139">SUM(D163:D164)</f>
        <v>1</v>
      </c>
      <c r="E165" s="81">
        <f t="shared" si="139"/>
        <v>0</v>
      </c>
      <c r="F165" s="81">
        <f t="shared" si="139"/>
        <v>0</v>
      </c>
      <c r="G165" s="81">
        <f t="shared" si="139"/>
        <v>17</v>
      </c>
      <c r="H165" s="81">
        <f t="shared" si="139"/>
        <v>0</v>
      </c>
      <c r="I165" s="81">
        <f t="shared" si="139"/>
        <v>0</v>
      </c>
      <c r="J165" s="75">
        <f t="shared" si="139"/>
        <v>19</v>
      </c>
    </row>
    <row r="166" spans="1:10" x14ac:dyDescent="0.25">
      <c r="A166">
        <v>10</v>
      </c>
      <c r="B166" s="92" t="s">
        <v>132</v>
      </c>
      <c r="C166" s="93"/>
      <c r="D166" s="93"/>
      <c r="E166" s="93"/>
      <c r="F166" s="93"/>
      <c r="G166" s="93"/>
      <c r="H166" s="93"/>
      <c r="I166" s="93"/>
      <c r="J166" s="94"/>
    </row>
    <row r="167" spans="1:10" x14ac:dyDescent="0.25">
      <c r="A167">
        <v>10</v>
      </c>
      <c r="B167" s="92" t="s">
        <v>133</v>
      </c>
      <c r="C167" s="93"/>
      <c r="D167" s="93">
        <v>1</v>
      </c>
      <c r="E167" s="93">
        <v>1</v>
      </c>
      <c r="F167" s="93">
        <v>1</v>
      </c>
      <c r="G167" s="93">
        <v>3</v>
      </c>
      <c r="H167" s="93"/>
      <c r="I167" s="93"/>
      <c r="J167" s="94">
        <f>SUM(C167:I167)</f>
        <v>6</v>
      </c>
    </row>
    <row r="168" spans="1:10" x14ac:dyDescent="0.25">
      <c r="A168">
        <v>10</v>
      </c>
      <c r="B168" s="92" t="s">
        <v>134</v>
      </c>
      <c r="C168" s="93">
        <v>8</v>
      </c>
      <c r="D168" s="93"/>
      <c r="E168" s="93">
        <v>11</v>
      </c>
      <c r="F168" s="93">
        <v>5</v>
      </c>
      <c r="G168" s="93">
        <v>202</v>
      </c>
      <c r="H168" s="93"/>
      <c r="I168" s="93"/>
      <c r="J168" s="94">
        <f>SUM(C168:I168)</f>
        <v>226</v>
      </c>
    </row>
    <row r="169" spans="1:10" x14ac:dyDescent="0.25">
      <c r="A169">
        <v>10</v>
      </c>
      <c r="B169" s="92" t="s">
        <v>135</v>
      </c>
      <c r="C169" s="93">
        <v>2</v>
      </c>
      <c r="D169" s="93">
        <v>3</v>
      </c>
      <c r="E169" s="93">
        <v>4</v>
      </c>
      <c r="F169" s="93">
        <v>4</v>
      </c>
      <c r="G169" s="93">
        <v>122</v>
      </c>
      <c r="H169" s="93"/>
      <c r="I169" s="93"/>
      <c r="J169" s="94">
        <f>SUM(C169:I169)</f>
        <v>135</v>
      </c>
    </row>
    <row r="170" spans="1:10" x14ac:dyDescent="0.25">
      <c r="A170">
        <v>10</v>
      </c>
      <c r="B170" s="92" t="s">
        <v>2</v>
      </c>
      <c r="C170" s="95">
        <f>SUM(C167:C169)</f>
        <v>10</v>
      </c>
      <c r="D170" s="95">
        <f t="shared" ref="D170:J170" si="140">SUM(D167:D169)</f>
        <v>4</v>
      </c>
      <c r="E170" s="95">
        <f t="shared" si="140"/>
        <v>16</v>
      </c>
      <c r="F170" s="95">
        <f t="shared" si="140"/>
        <v>10</v>
      </c>
      <c r="G170" s="95">
        <f t="shared" si="140"/>
        <v>327</v>
      </c>
      <c r="H170" s="95">
        <f t="shared" si="140"/>
        <v>0</v>
      </c>
      <c r="I170" s="95">
        <f t="shared" si="140"/>
        <v>0</v>
      </c>
      <c r="J170" s="94">
        <f t="shared" si="140"/>
        <v>367</v>
      </c>
    </row>
    <row r="171" spans="1:10" ht="15.75" thickBot="1" x14ac:dyDescent="0.3">
      <c r="A171">
        <v>10</v>
      </c>
      <c r="B171" s="96" t="s">
        <v>92</v>
      </c>
      <c r="C171" s="97">
        <f>SUM(C161,C165,C170)</f>
        <v>20</v>
      </c>
      <c r="D171" s="97">
        <f t="shared" ref="D171:J171" si="141">SUM(D161,D165,D170)</f>
        <v>8</v>
      </c>
      <c r="E171" s="97">
        <f t="shared" si="141"/>
        <v>33</v>
      </c>
      <c r="F171" s="97">
        <f t="shared" si="141"/>
        <v>16</v>
      </c>
      <c r="G171" s="97">
        <f t="shared" si="141"/>
        <v>726</v>
      </c>
      <c r="H171" s="97">
        <f t="shared" si="141"/>
        <v>0</v>
      </c>
      <c r="I171" s="97">
        <f t="shared" si="141"/>
        <v>0</v>
      </c>
      <c r="J171" s="98">
        <f t="shared" si="141"/>
        <v>803</v>
      </c>
    </row>
    <row r="172" spans="1:10" ht="15.75" thickBot="1" x14ac:dyDescent="0.3"/>
    <row r="173" spans="1:10" x14ac:dyDescent="0.25">
      <c r="A173">
        <v>11</v>
      </c>
      <c r="B173" s="88" t="s">
        <v>93</v>
      </c>
      <c r="C173" s="62"/>
      <c r="D173" s="62"/>
      <c r="E173" s="62"/>
      <c r="F173" s="62"/>
      <c r="G173" s="62"/>
      <c r="H173" s="62"/>
      <c r="I173" s="62"/>
      <c r="J173" s="63"/>
    </row>
    <row r="174" spans="1:10" x14ac:dyDescent="0.25">
      <c r="A174">
        <v>11</v>
      </c>
      <c r="B174" s="89" t="s">
        <v>125</v>
      </c>
      <c r="C174" s="71">
        <v>1</v>
      </c>
      <c r="D174" s="71">
        <v>2</v>
      </c>
      <c r="E174" s="71">
        <v>1</v>
      </c>
      <c r="F174" s="71"/>
      <c r="G174" s="71">
        <v>46</v>
      </c>
      <c r="H174" s="71"/>
      <c r="I174" s="71"/>
      <c r="J174" s="69">
        <f>SUM(C174:I174)</f>
        <v>50</v>
      </c>
    </row>
    <row r="175" spans="1:10" x14ac:dyDescent="0.25">
      <c r="A175">
        <v>11</v>
      </c>
      <c r="B175" s="89" t="s">
        <v>126</v>
      </c>
      <c r="C175" s="71"/>
      <c r="D175" s="71">
        <v>1</v>
      </c>
      <c r="E175" s="71">
        <v>1</v>
      </c>
      <c r="F175" s="71"/>
      <c r="G175" s="71">
        <v>1</v>
      </c>
      <c r="H175" s="71"/>
      <c r="I175" s="71"/>
      <c r="J175" s="69">
        <f>SUM(C175:I175)</f>
        <v>3</v>
      </c>
    </row>
    <row r="176" spans="1:10" x14ac:dyDescent="0.25">
      <c r="A176">
        <v>11</v>
      </c>
      <c r="B176" s="89" t="s">
        <v>127</v>
      </c>
      <c r="C176" s="71">
        <v>5</v>
      </c>
      <c r="D176" s="71"/>
      <c r="E176" s="71">
        <v>15</v>
      </c>
      <c r="F176" s="71">
        <v>5</v>
      </c>
      <c r="G176" s="71">
        <v>293</v>
      </c>
      <c r="H176" s="71"/>
      <c r="I176" s="71"/>
      <c r="J176" s="69">
        <f>SUM(C176:I176)</f>
        <v>318</v>
      </c>
    </row>
    <row r="177" spans="1:10" x14ac:dyDescent="0.25">
      <c r="A177">
        <v>11</v>
      </c>
      <c r="B177" s="89" t="s">
        <v>128</v>
      </c>
      <c r="C177" s="71">
        <v>3</v>
      </c>
      <c r="D177" s="71"/>
      <c r="E177" s="71"/>
      <c r="F177" s="71">
        <v>1</v>
      </c>
      <c r="G177" s="71">
        <v>42</v>
      </c>
      <c r="H177" s="71"/>
      <c r="I177" s="71"/>
      <c r="J177" s="69">
        <f>SUM(C177:I177)</f>
        <v>46</v>
      </c>
    </row>
    <row r="178" spans="1:10" x14ac:dyDescent="0.25">
      <c r="A178">
        <v>11</v>
      </c>
      <c r="B178" s="89" t="s">
        <v>2</v>
      </c>
      <c r="C178" s="72">
        <f>SUM(C174:C177)</f>
        <v>9</v>
      </c>
      <c r="D178" s="72">
        <f t="shared" ref="D178:J178" si="142">SUM(D174:D177)</f>
        <v>3</v>
      </c>
      <c r="E178" s="72">
        <f t="shared" si="142"/>
        <v>17</v>
      </c>
      <c r="F178" s="72">
        <f t="shared" si="142"/>
        <v>6</v>
      </c>
      <c r="G178" s="72">
        <f t="shared" si="142"/>
        <v>382</v>
      </c>
      <c r="H178" s="72">
        <f t="shared" si="142"/>
        <v>0</v>
      </c>
      <c r="I178" s="72">
        <f t="shared" si="142"/>
        <v>0</v>
      </c>
      <c r="J178" s="69">
        <f t="shared" si="142"/>
        <v>417</v>
      </c>
    </row>
    <row r="179" spans="1:10" x14ac:dyDescent="0.25">
      <c r="A179">
        <v>11</v>
      </c>
      <c r="B179" s="90" t="s">
        <v>129</v>
      </c>
      <c r="C179" s="91"/>
      <c r="D179" s="91"/>
      <c r="E179" s="91"/>
      <c r="F179" s="91"/>
      <c r="G179" s="91"/>
      <c r="H179" s="91"/>
      <c r="I179" s="91"/>
      <c r="J179" s="75"/>
    </row>
    <row r="180" spans="1:10" x14ac:dyDescent="0.25">
      <c r="A180">
        <v>11</v>
      </c>
      <c r="B180" s="90" t="s">
        <v>130</v>
      </c>
      <c r="C180" s="91">
        <v>1</v>
      </c>
      <c r="D180" s="91">
        <v>1</v>
      </c>
      <c r="E180" s="91"/>
      <c r="F180" s="91"/>
      <c r="G180" s="91">
        <v>16</v>
      </c>
      <c r="H180" s="91"/>
      <c r="I180" s="91"/>
      <c r="J180" s="75">
        <f>SUM(C180:I180)</f>
        <v>18</v>
      </c>
    </row>
    <row r="181" spans="1:10" x14ac:dyDescent="0.25">
      <c r="A181">
        <v>11</v>
      </c>
      <c r="B181" s="90" t="s">
        <v>131</v>
      </c>
      <c r="C181" s="91"/>
      <c r="D181" s="91"/>
      <c r="E181" s="91"/>
      <c r="F181" s="91"/>
      <c r="G181" s="91">
        <v>2</v>
      </c>
      <c r="H181" s="91"/>
      <c r="I181" s="91"/>
      <c r="J181" s="75">
        <f>SUM(C181:I181)</f>
        <v>2</v>
      </c>
    </row>
    <row r="182" spans="1:10" x14ac:dyDescent="0.25">
      <c r="A182">
        <v>11</v>
      </c>
      <c r="B182" s="90" t="s">
        <v>2</v>
      </c>
      <c r="C182" s="81">
        <f>SUM(C180:C181)</f>
        <v>1</v>
      </c>
      <c r="D182" s="81">
        <f t="shared" ref="D182:J182" si="143">SUM(D180:D181)</f>
        <v>1</v>
      </c>
      <c r="E182" s="81">
        <f t="shared" si="143"/>
        <v>0</v>
      </c>
      <c r="F182" s="81">
        <f t="shared" si="143"/>
        <v>0</v>
      </c>
      <c r="G182" s="81">
        <f t="shared" si="143"/>
        <v>18</v>
      </c>
      <c r="H182" s="81">
        <f t="shared" si="143"/>
        <v>0</v>
      </c>
      <c r="I182" s="81">
        <f t="shared" si="143"/>
        <v>0</v>
      </c>
      <c r="J182" s="75">
        <f t="shared" si="143"/>
        <v>20</v>
      </c>
    </row>
    <row r="183" spans="1:10" x14ac:dyDescent="0.25">
      <c r="A183">
        <v>11</v>
      </c>
      <c r="B183" s="92" t="s">
        <v>132</v>
      </c>
      <c r="C183" s="93"/>
      <c r="D183" s="93"/>
      <c r="E183" s="93"/>
      <c r="F183" s="93"/>
      <c r="G183" s="93"/>
      <c r="H183" s="93"/>
      <c r="I183" s="93"/>
      <c r="J183" s="94"/>
    </row>
    <row r="184" spans="1:10" x14ac:dyDescent="0.25">
      <c r="A184">
        <v>11</v>
      </c>
      <c r="B184" s="92" t="s">
        <v>133</v>
      </c>
      <c r="C184" s="93"/>
      <c r="D184" s="93">
        <v>1</v>
      </c>
      <c r="E184" s="93">
        <v>1</v>
      </c>
      <c r="F184" s="93">
        <v>1</v>
      </c>
      <c r="G184" s="93">
        <v>3</v>
      </c>
      <c r="H184" s="93"/>
      <c r="I184" s="93"/>
      <c r="J184" s="94">
        <f>SUM(C184:I184)</f>
        <v>6</v>
      </c>
    </row>
    <row r="185" spans="1:10" x14ac:dyDescent="0.25">
      <c r="A185">
        <v>11</v>
      </c>
      <c r="B185" s="92" t="s">
        <v>134</v>
      </c>
      <c r="C185" s="93">
        <v>8</v>
      </c>
      <c r="D185" s="93"/>
      <c r="E185" s="93">
        <v>11</v>
      </c>
      <c r="F185" s="93">
        <v>5</v>
      </c>
      <c r="G185" s="93">
        <v>202</v>
      </c>
      <c r="H185" s="93"/>
      <c r="I185" s="93"/>
      <c r="J185" s="94">
        <f>SUM(C185:I185)</f>
        <v>226</v>
      </c>
    </row>
    <row r="186" spans="1:10" x14ac:dyDescent="0.25">
      <c r="A186">
        <v>11</v>
      </c>
      <c r="B186" s="92" t="s">
        <v>135</v>
      </c>
      <c r="C186" s="93">
        <v>2</v>
      </c>
      <c r="D186" s="93">
        <v>3</v>
      </c>
      <c r="E186" s="93">
        <v>4</v>
      </c>
      <c r="F186" s="93">
        <v>4</v>
      </c>
      <c r="G186" s="93">
        <v>124</v>
      </c>
      <c r="H186" s="93"/>
      <c r="I186" s="93"/>
      <c r="J186" s="94">
        <f>SUM(C186:I186)</f>
        <v>137</v>
      </c>
    </row>
    <row r="187" spans="1:10" x14ac:dyDescent="0.25">
      <c r="A187">
        <v>11</v>
      </c>
      <c r="B187" s="92" t="s">
        <v>2</v>
      </c>
      <c r="C187" s="95">
        <f>SUM(C184:C186)</f>
        <v>10</v>
      </c>
      <c r="D187" s="95">
        <f t="shared" ref="D187:J187" si="144">SUM(D184:D186)</f>
        <v>4</v>
      </c>
      <c r="E187" s="95">
        <f t="shared" si="144"/>
        <v>16</v>
      </c>
      <c r="F187" s="95">
        <f t="shared" si="144"/>
        <v>10</v>
      </c>
      <c r="G187" s="95">
        <f t="shared" si="144"/>
        <v>329</v>
      </c>
      <c r="H187" s="95">
        <f t="shared" si="144"/>
        <v>0</v>
      </c>
      <c r="I187" s="95">
        <f t="shared" si="144"/>
        <v>0</v>
      </c>
      <c r="J187" s="94">
        <f t="shared" si="144"/>
        <v>369</v>
      </c>
    </row>
    <row r="188" spans="1:10" ht="15.75" thickBot="1" x14ac:dyDescent="0.3">
      <c r="A188">
        <v>11</v>
      </c>
      <c r="B188" s="96" t="s">
        <v>92</v>
      </c>
      <c r="C188" s="97">
        <f>SUM(C178,C182,C187)</f>
        <v>20</v>
      </c>
      <c r="D188" s="97">
        <f t="shared" ref="D188:J188" si="145">SUM(D178,D182,D187)</f>
        <v>8</v>
      </c>
      <c r="E188" s="97">
        <f t="shared" si="145"/>
        <v>33</v>
      </c>
      <c r="F188" s="97">
        <f t="shared" si="145"/>
        <v>16</v>
      </c>
      <c r="G188" s="97">
        <f t="shared" si="145"/>
        <v>729</v>
      </c>
      <c r="H188" s="97">
        <f t="shared" si="145"/>
        <v>0</v>
      </c>
      <c r="I188" s="97">
        <f t="shared" si="145"/>
        <v>0</v>
      </c>
      <c r="J188" s="98">
        <f t="shared" si="145"/>
        <v>806</v>
      </c>
    </row>
    <row r="189" spans="1:10" ht="15.75" thickBot="1" x14ac:dyDescent="0.3"/>
    <row r="190" spans="1:10" x14ac:dyDescent="0.25">
      <c r="A190">
        <v>12</v>
      </c>
      <c r="B190" s="88" t="s">
        <v>93</v>
      </c>
      <c r="C190" s="62"/>
      <c r="D190" s="62"/>
      <c r="E190" s="62"/>
      <c r="F190" s="62"/>
      <c r="G190" s="62"/>
      <c r="H190" s="62"/>
      <c r="I190" s="62"/>
      <c r="J190" s="63"/>
    </row>
    <row r="191" spans="1:10" x14ac:dyDescent="0.25">
      <c r="A191">
        <v>12</v>
      </c>
      <c r="B191" s="89" t="s">
        <v>125</v>
      </c>
      <c r="C191" s="71">
        <v>1</v>
      </c>
      <c r="D191" s="71">
        <v>2</v>
      </c>
      <c r="E191" s="71">
        <v>1</v>
      </c>
      <c r="F191" s="71"/>
      <c r="G191" s="71">
        <v>45</v>
      </c>
      <c r="H191" s="71"/>
      <c r="I191" s="71"/>
      <c r="J191" s="69">
        <f>SUM(C191:I191)</f>
        <v>49</v>
      </c>
    </row>
    <row r="192" spans="1:10" x14ac:dyDescent="0.25">
      <c r="A192">
        <v>12</v>
      </c>
      <c r="B192" s="89" t="s">
        <v>126</v>
      </c>
      <c r="C192" s="71"/>
      <c r="D192" s="71">
        <v>1</v>
      </c>
      <c r="E192" s="71">
        <v>1</v>
      </c>
      <c r="F192" s="71"/>
      <c r="G192" s="71">
        <v>1</v>
      </c>
      <c r="H192" s="71"/>
      <c r="I192" s="71"/>
      <c r="J192" s="69">
        <f>SUM(C192:I192)</f>
        <v>3</v>
      </c>
    </row>
    <row r="193" spans="1:10" x14ac:dyDescent="0.25">
      <c r="A193">
        <v>12</v>
      </c>
      <c r="B193" s="89" t="s">
        <v>127</v>
      </c>
      <c r="C193" s="71">
        <v>5</v>
      </c>
      <c r="D193" s="71"/>
      <c r="E193" s="71">
        <v>15</v>
      </c>
      <c r="F193" s="71">
        <v>5</v>
      </c>
      <c r="G193" s="71">
        <v>294</v>
      </c>
      <c r="H193" s="71"/>
      <c r="I193" s="71"/>
      <c r="J193" s="69">
        <f>SUM(C193:I193)</f>
        <v>319</v>
      </c>
    </row>
    <row r="194" spans="1:10" x14ac:dyDescent="0.25">
      <c r="A194">
        <v>12</v>
      </c>
      <c r="B194" s="89" t="s">
        <v>128</v>
      </c>
      <c r="C194" s="71">
        <v>3</v>
      </c>
      <c r="D194" s="71"/>
      <c r="E194" s="71"/>
      <c r="F194" s="71">
        <v>1</v>
      </c>
      <c r="G194" s="71">
        <v>42</v>
      </c>
      <c r="H194" s="71"/>
      <c r="I194" s="71"/>
      <c r="J194" s="69">
        <f>SUM(C194:I194)</f>
        <v>46</v>
      </c>
    </row>
    <row r="195" spans="1:10" x14ac:dyDescent="0.25">
      <c r="A195">
        <v>12</v>
      </c>
      <c r="B195" s="89" t="s">
        <v>2</v>
      </c>
      <c r="C195" s="72">
        <f>SUM(C191:C194)</f>
        <v>9</v>
      </c>
      <c r="D195" s="72">
        <f t="shared" ref="D195:J195" si="146">SUM(D191:D194)</f>
        <v>3</v>
      </c>
      <c r="E195" s="72">
        <f t="shared" si="146"/>
        <v>17</v>
      </c>
      <c r="F195" s="72">
        <f t="shared" si="146"/>
        <v>6</v>
      </c>
      <c r="G195" s="72">
        <f t="shared" si="146"/>
        <v>382</v>
      </c>
      <c r="H195" s="72">
        <f t="shared" si="146"/>
        <v>0</v>
      </c>
      <c r="I195" s="72">
        <f t="shared" si="146"/>
        <v>0</v>
      </c>
      <c r="J195" s="69">
        <f t="shared" si="146"/>
        <v>417</v>
      </c>
    </row>
    <row r="196" spans="1:10" x14ac:dyDescent="0.25">
      <c r="A196">
        <v>12</v>
      </c>
      <c r="B196" s="90" t="s">
        <v>129</v>
      </c>
      <c r="C196" s="91"/>
      <c r="D196" s="91"/>
      <c r="E196" s="91"/>
      <c r="F196" s="91"/>
      <c r="G196" s="91"/>
      <c r="H196" s="91"/>
      <c r="I196" s="91"/>
      <c r="J196" s="75"/>
    </row>
    <row r="197" spans="1:10" x14ac:dyDescent="0.25">
      <c r="A197">
        <v>12</v>
      </c>
      <c r="B197" s="90" t="s">
        <v>130</v>
      </c>
      <c r="C197" s="91">
        <v>1</v>
      </c>
      <c r="D197" s="91">
        <v>1</v>
      </c>
      <c r="E197" s="91"/>
      <c r="F197" s="91"/>
      <c r="G197" s="91">
        <v>16</v>
      </c>
      <c r="H197" s="91"/>
      <c r="I197" s="91"/>
      <c r="J197" s="75">
        <f>SUM(C197:I197)</f>
        <v>18</v>
      </c>
    </row>
    <row r="198" spans="1:10" x14ac:dyDescent="0.25">
      <c r="A198">
        <v>12</v>
      </c>
      <c r="B198" s="90" t="s">
        <v>131</v>
      </c>
      <c r="C198" s="91"/>
      <c r="D198" s="91"/>
      <c r="E198" s="91"/>
      <c r="F198" s="91"/>
      <c r="G198" s="91">
        <v>2</v>
      </c>
      <c r="H198" s="91"/>
      <c r="I198" s="91"/>
      <c r="J198" s="75">
        <f>SUM(C198:I198)</f>
        <v>2</v>
      </c>
    </row>
    <row r="199" spans="1:10" x14ac:dyDescent="0.25">
      <c r="A199">
        <v>12</v>
      </c>
      <c r="B199" s="90" t="s">
        <v>2</v>
      </c>
      <c r="C199" s="81">
        <f>SUM(C197:C198)</f>
        <v>1</v>
      </c>
      <c r="D199" s="81">
        <f t="shared" ref="D199:J199" si="147">SUM(D197:D198)</f>
        <v>1</v>
      </c>
      <c r="E199" s="81">
        <f t="shared" si="147"/>
        <v>0</v>
      </c>
      <c r="F199" s="81">
        <f t="shared" si="147"/>
        <v>0</v>
      </c>
      <c r="G199" s="81">
        <f t="shared" si="147"/>
        <v>18</v>
      </c>
      <c r="H199" s="81">
        <f t="shared" si="147"/>
        <v>0</v>
      </c>
      <c r="I199" s="81">
        <f t="shared" si="147"/>
        <v>0</v>
      </c>
      <c r="J199" s="75">
        <f t="shared" si="147"/>
        <v>20</v>
      </c>
    </row>
    <row r="200" spans="1:10" x14ac:dyDescent="0.25">
      <c r="A200">
        <v>12</v>
      </c>
      <c r="B200" s="92" t="s">
        <v>132</v>
      </c>
      <c r="C200" s="93"/>
      <c r="D200" s="93"/>
      <c r="E200" s="93"/>
      <c r="F200" s="93"/>
      <c r="G200" s="93"/>
      <c r="H200" s="93"/>
      <c r="I200" s="93"/>
      <c r="J200" s="94"/>
    </row>
    <row r="201" spans="1:10" x14ac:dyDescent="0.25">
      <c r="A201">
        <v>12</v>
      </c>
      <c r="B201" s="92" t="s">
        <v>133</v>
      </c>
      <c r="C201" s="93"/>
      <c r="D201" s="93">
        <v>1</v>
      </c>
      <c r="E201" s="93">
        <v>1</v>
      </c>
      <c r="F201" s="93">
        <v>1</v>
      </c>
      <c r="G201" s="93">
        <v>3</v>
      </c>
      <c r="H201" s="93"/>
      <c r="I201" s="93"/>
      <c r="J201" s="94">
        <f>SUM(C201:I201)</f>
        <v>6</v>
      </c>
    </row>
    <row r="202" spans="1:10" x14ac:dyDescent="0.25">
      <c r="A202">
        <v>12</v>
      </c>
      <c r="B202" s="92" t="s">
        <v>134</v>
      </c>
      <c r="C202" s="93">
        <v>8</v>
      </c>
      <c r="D202" s="93"/>
      <c r="E202" s="93">
        <v>11</v>
      </c>
      <c r="F202" s="93">
        <v>5</v>
      </c>
      <c r="G202" s="93">
        <v>202</v>
      </c>
      <c r="H202" s="93"/>
      <c r="I202" s="93"/>
      <c r="J202" s="94">
        <f>SUM(C202:I202)</f>
        <v>226</v>
      </c>
    </row>
    <row r="203" spans="1:10" x14ac:dyDescent="0.25">
      <c r="A203">
        <v>12</v>
      </c>
      <c r="B203" s="92" t="s">
        <v>135</v>
      </c>
      <c r="C203" s="93">
        <v>2</v>
      </c>
      <c r="D203" s="93">
        <v>3</v>
      </c>
      <c r="E203" s="93">
        <v>4</v>
      </c>
      <c r="F203" s="93">
        <v>4</v>
      </c>
      <c r="G203" s="93">
        <v>124</v>
      </c>
      <c r="H203" s="93"/>
      <c r="I203" s="93"/>
      <c r="J203" s="94">
        <f>SUM(C203:I203)</f>
        <v>137</v>
      </c>
    </row>
    <row r="204" spans="1:10" x14ac:dyDescent="0.25">
      <c r="A204">
        <v>12</v>
      </c>
      <c r="B204" s="92" t="s">
        <v>2</v>
      </c>
      <c r="C204" s="95">
        <f>SUM(C201:C203)</f>
        <v>10</v>
      </c>
      <c r="D204" s="95">
        <f t="shared" ref="D204:J204" si="148">SUM(D201:D203)</f>
        <v>4</v>
      </c>
      <c r="E204" s="95">
        <f t="shared" si="148"/>
        <v>16</v>
      </c>
      <c r="F204" s="95">
        <f t="shared" si="148"/>
        <v>10</v>
      </c>
      <c r="G204" s="95">
        <f t="shared" si="148"/>
        <v>329</v>
      </c>
      <c r="H204" s="95">
        <f t="shared" si="148"/>
        <v>0</v>
      </c>
      <c r="I204" s="95">
        <f t="shared" si="148"/>
        <v>0</v>
      </c>
      <c r="J204" s="94">
        <f t="shared" si="148"/>
        <v>369</v>
      </c>
    </row>
    <row r="205" spans="1:10" ht="15.75" thickBot="1" x14ac:dyDescent="0.3">
      <c r="A205">
        <v>12</v>
      </c>
      <c r="B205" s="96" t="s">
        <v>92</v>
      </c>
      <c r="C205" s="97">
        <f>SUM(C195,C199,C204)</f>
        <v>20</v>
      </c>
      <c r="D205" s="97">
        <f t="shared" ref="D205:J205" si="149">SUM(D195,D199,D204)</f>
        <v>8</v>
      </c>
      <c r="E205" s="97">
        <f t="shared" si="149"/>
        <v>33</v>
      </c>
      <c r="F205" s="97">
        <f t="shared" si="149"/>
        <v>16</v>
      </c>
      <c r="G205" s="97">
        <f t="shared" si="149"/>
        <v>729</v>
      </c>
      <c r="H205" s="97">
        <f t="shared" si="149"/>
        <v>0</v>
      </c>
      <c r="I205" s="97">
        <f t="shared" si="149"/>
        <v>0</v>
      </c>
      <c r="J205" s="98">
        <f t="shared" si="149"/>
        <v>806</v>
      </c>
    </row>
    <row r="207" spans="1:10" x14ac:dyDescent="0.25">
      <c r="I207" s="87" t="s">
        <v>136</v>
      </c>
      <c r="J207" s="87">
        <f>J205+J188+J171+J154+J137+J120+J103+J86+J69+J52+J35+J18</f>
        <v>9554</v>
      </c>
    </row>
    <row r="208" spans="1:10" x14ac:dyDescent="0.25">
      <c r="J208" s="102">
        <f>Y137</f>
        <v>9554</v>
      </c>
    </row>
    <row r="209" spans="9:10" x14ac:dyDescent="0.25">
      <c r="I209" s="87" t="s">
        <v>137</v>
      </c>
      <c r="J209" s="102">
        <f>J207-J208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F742-7299-44FA-AE02-B9B02B45D4C8}">
  <dimension ref="A1:V270"/>
  <sheetViews>
    <sheetView topLeftCell="H222" workbookViewId="0">
      <selection activeCell="Q250" sqref="Q250:Q258"/>
    </sheetView>
  </sheetViews>
  <sheetFormatPr defaultColWidth="11.42578125" defaultRowHeight="12.75" outlineLevelRow="1" x14ac:dyDescent="0.25"/>
  <cols>
    <col min="1" max="1" width="42.5703125" style="7" bestFit="1" customWidth="1"/>
    <col min="2" max="2" width="14.28515625" style="7" customWidth="1"/>
    <col min="3" max="3" width="5.7109375" style="7" customWidth="1"/>
    <col min="4" max="4" width="12.28515625" style="6" customWidth="1"/>
    <col min="5" max="15" width="11.5703125" style="6" customWidth="1"/>
    <col min="16" max="16" width="1.7109375" style="6" customWidth="1"/>
    <col min="17" max="17" width="12.85546875" style="6" customWidth="1"/>
    <col min="18" max="18" width="2.5703125" style="7" customWidth="1"/>
    <col min="19" max="19" width="7.28515625" style="8" customWidth="1"/>
    <col min="20" max="20" width="13.42578125" style="7" bestFit="1" customWidth="1"/>
    <col min="21" max="22" width="11.140625" style="7" bestFit="1" customWidth="1"/>
    <col min="23" max="16384" width="11.42578125" style="7"/>
  </cols>
  <sheetData>
    <row r="1" spans="1:22" x14ac:dyDescent="0.25">
      <c r="A1" s="1" t="s">
        <v>0</v>
      </c>
      <c r="B1" s="2"/>
      <c r="C1" s="3" t="s">
        <v>1</v>
      </c>
      <c r="D1" s="4">
        <v>23</v>
      </c>
      <c r="E1" s="4">
        <v>20</v>
      </c>
      <c r="F1" s="4">
        <v>21</v>
      </c>
      <c r="G1" s="4">
        <v>22</v>
      </c>
      <c r="H1" s="4">
        <v>23</v>
      </c>
      <c r="I1" s="4">
        <v>20</v>
      </c>
      <c r="J1" s="4">
        <v>23</v>
      </c>
      <c r="K1" s="4">
        <v>22</v>
      </c>
      <c r="L1" s="4">
        <v>21</v>
      </c>
      <c r="M1" s="4">
        <v>23</v>
      </c>
      <c r="N1" s="4">
        <v>21</v>
      </c>
      <c r="O1" s="4">
        <v>22</v>
      </c>
      <c r="P1" s="5"/>
    </row>
    <row r="2" spans="1:22" s="9" customFormat="1" ht="38.25" outlineLevel="1" x14ac:dyDescent="0.25">
      <c r="D2" s="10">
        <v>43101</v>
      </c>
      <c r="E2" s="10">
        <v>43132</v>
      </c>
      <c r="F2" s="10">
        <v>43160</v>
      </c>
      <c r="G2" s="10">
        <v>43191</v>
      </c>
      <c r="H2" s="10">
        <v>43221</v>
      </c>
      <c r="I2" s="10">
        <v>43252</v>
      </c>
      <c r="J2" s="10">
        <v>43282</v>
      </c>
      <c r="K2" s="10">
        <v>43313</v>
      </c>
      <c r="L2" s="11">
        <v>43344</v>
      </c>
      <c r="M2" s="10">
        <v>43374</v>
      </c>
      <c r="N2" s="10">
        <v>43405</v>
      </c>
      <c r="O2" s="10">
        <v>43435</v>
      </c>
      <c r="P2" s="12"/>
      <c r="Q2" s="13" t="s">
        <v>2</v>
      </c>
      <c r="S2" s="14" t="s">
        <v>3</v>
      </c>
      <c r="T2" s="15" t="s">
        <v>4</v>
      </c>
      <c r="U2" s="15" t="s">
        <v>5</v>
      </c>
      <c r="V2" s="15" t="s">
        <v>6</v>
      </c>
    </row>
    <row r="3" spans="1:22" outlineLevel="1" x14ac:dyDescent="0.25">
      <c r="A3" s="16" t="s">
        <v>7</v>
      </c>
      <c r="D3" s="6">
        <f>'[1]MSW Tons'!D24</f>
        <v>2802.2861181917751</v>
      </c>
      <c r="E3" s="6">
        <f>'[1]MSW Tons'!E24</f>
        <v>2342.31</v>
      </c>
      <c r="F3" s="6">
        <f>'[1]MSW Tons'!F24</f>
        <v>2574.9735970631355</v>
      </c>
      <c r="G3" s="6">
        <f>'[1]MSW Tons'!G24</f>
        <v>2541.6947520803251</v>
      </c>
      <c r="H3" s="6">
        <f>'[1]MSW Tons'!H24</f>
        <v>2687.3245137700883</v>
      </c>
      <c r="I3" s="6">
        <f>'[1]MSW Tons'!I24</f>
        <v>2568.0800866427717</v>
      </c>
      <c r="J3" s="6">
        <f>'[1]MSW Tons'!J24</f>
        <v>2596.7463781360425</v>
      </c>
      <c r="K3" s="6">
        <f>'[1]MSW Tons'!K24</f>
        <v>2724.8387996185515</v>
      </c>
      <c r="L3" s="6">
        <f>'[1]MSW Tons'!L24</f>
        <v>2357.7129387628493</v>
      </c>
      <c r="M3" s="6">
        <f>'[1]MSW Tons'!M24</f>
        <v>2809.8379897353252</v>
      </c>
      <c r="N3" s="6">
        <f>'[1]MSW Tons'!N24</f>
        <v>2666.2045003355033</v>
      </c>
      <c r="O3" s="6">
        <f>'[1]MSW Tons'!O24</f>
        <v>2495.5064494238586</v>
      </c>
      <c r="Q3" s="6">
        <f>SUM(D3:O3)</f>
        <v>31167.516123760226</v>
      </c>
    </row>
    <row r="4" spans="1:22" outlineLevel="1" x14ac:dyDescent="0.25">
      <c r="A4" s="16" t="s">
        <v>8</v>
      </c>
      <c r="D4" s="6">
        <f>'[1]MSW Tons'!D35</f>
        <v>824.83709449633</v>
      </c>
      <c r="E4" s="6">
        <f>'[1]MSW Tons'!E35</f>
        <v>702.59</v>
      </c>
      <c r="F4" s="6">
        <f>'[1]MSW Tons'!F35</f>
        <v>849.00956723398315</v>
      </c>
      <c r="G4" s="6">
        <f>'[1]MSW Tons'!G35</f>
        <v>861.94167545668711</v>
      </c>
      <c r="H4" s="6">
        <f>'[1]MSW Tons'!H35</f>
        <v>872.7971211043606</v>
      </c>
      <c r="I4" s="6">
        <f>'[1]MSW Tons'!I35</f>
        <v>845.5199742394534</v>
      </c>
      <c r="J4" s="6">
        <f>'[1]MSW Tons'!J35</f>
        <v>787.60787902882214</v>
      </c>
      <c r="K4" s="6">
        <f>'[1]MSW Tons'!K35</f>
        <v>800.05023380097509</v>
      </c>
      <c r="L4" s="6">
        <f>'[1]MSW Tons'!L35</f>
        <v>692.47581090070548</v>
      </c>
      <c r="M4" s="6">
        <f>'[1]MSW Tons'!M35</f>
        <v>819.19294866849884</v>
      </c>
      <c r="N4" s="6">
        <f>'[1]MSW Tons'!N35</f>
        <v>761.52294928869355</v>
      </c>
      <c r="O4" s="6">
        <f>'[1]MSW Tons'!O35</f>
        <v>749.48051280121126</v>
      </c>
      <c r="Q4" s="6">
        <f>SUM(D4:O4)</f>
        <v>9567.0257670197207</v>
      </c>
    </row>
    <row r="5" spans="1:22" outlineLevel="1" x14ac:dyDescent="0.25">
      <c r="A5" s="16" t="s">
        <v>9</v>
      </c>
      <c r="D5" s="6">
        <f>'[1]MSW Tons'!D46</f>
        <v>3504.7783107221567</v>
      </c>
      <c r="E5" s="6">
        <f>'[1]MSW Tons'!E46</f>
        <v>2677.57</v>
      </c>
      <c r="F5" s="6">
        <f>'[1]MSW Tons'!F46</f>
        <v>3249.2912538579576</v>
      </c>
      <c r="G5" s="6">
        <f>'[1]MSW Tons'!G46</f>
        <v>3133.6193020687465</v>
      </c>
      <c r="H5" s="6">
        <f>'[1]MSW Tons'!H46</f>
        <v>3514.585287142384</v>
      </c>
      <c r="I5" s="6">
        <f>'[1]MSW Tons'!I46</f>
        <v>3326.4935078660892</v>
      </c>
      <c r="J5" s="6">
        <f>'[1]MSW Tons'!J46</f>
        <v>3473.2938894643207</v>
      </c>
      <c r="K5" s="6">
        <f>'[1]MSW Tons'!K46</f>
        <v>3578.9677338812762</v>
      </c>
      <c r="L5" s="6">
        <f>'[1]MSW Tons'!L46</f>
        <v>3104.7387631723072</v>
      </c>
      <c r="M5" s="6">
        <f>'[1]MSW Tons'!M46</f>
        <v>3403.2612831981442</v>
      </c>
      <c r="N5" s="6">
        <f>'[1]MSW Tons'!N46</f>
        <v>3456.0894990003458</v>
      </c>
      <c r="O5" s="6">
        <f>'[1]MSW Tons'!O46</f>
        <v>3173.4640438858514</v>
      </c>
      <c r="Q5" s="6">
        <f>SUM(D5:O5)</f>
        <v>39596.152874259569</v>
      </c>
    </row>
    <row r="6" spans="1:22" ht="13.5" outlineLevel="1" thickBot="1" x14ac:dyDescent="0.3">
      <c r="A6" s="17" t="s">
        <v>10</v>
      </c>
      <c r="D6" s="18">
        <f t="shared" ref="D6:O6" si="0">SUM(D3:D5)</f>
        <v>7131.9015234102617</v>
      </c>
      <c r="E6" s="18">
        <f t="shared" si="0"/>
        <v>5722.47</v>
      </c>
      <c r="F6" s="18">
        <f t="shared" si="0"/>
        <v>6673.2744181550761</v>
      </c>
      <c r="G6" s="18">
        <f t="shared" si="0"/>
        <v>6537.2557296057585</v>
      </c>
      <c r="H6" s="18">
        <f t="shared" si="0"/>
        <v>7074.7069220168323</v>
      </c>
      <c r="I6" s="18">
        <f t="shared" si="0"/>
        <v>6740.0935687483143</v>
      </c>
      <c r="J6" s="18">
        <f t="shared" si="0"/>
        <v>6857.6481466291852</v>
      </c>
      <c r="K6" s="18">
        <f t="shared" si="0"/>
        <v>7103.8567673008029</v>
      </c>
      <c r="L6" s="18">
        <f t="shared" si="0"/>
        <v>6154.9275128358622</v>
      </c>
      <c r="M6" s="18">
        <f t="shared" si="0"/>
        <v>7032.2922216019688</v>
      </c>
      <c r="N6" s="18">
        <f t="shared" si="0"/>
        <v>6883.8169486245424</v>
      </c>
      <c r="O6" s="18">
        <f t="shared" si="0"/>
        <v>6418.4510061109213</v>
      </c>
      <c r="Q6" s="18">
        <f>SUM(Q3:Q5)</f>
        <v>80330.694765039516</v>
      </c>
    </row>
    <row r="7" spans="1:22" ht="13.5" outlineLevel="1" thickTop="1" x14ac:dyDescent="0.25"/>
    <row r="8" spans="1:22" outlineLevel="1" x14ac:dyDescent="0.25">
      <c r="A8" s="16" t="s">
        <v>11</v>
      </c>
      <c r="D8" s="6">
        <f>'[1]Recycle Tons'!D24</f>
        <v>607.11465466144568</v>
      </c>
      <c r="E8" s="6">
        <f>'[1]Recycle Tons'!E24</f>
        <v>468.99000000000007</v>
      </c>
      <c r="F8" s="6">
        <f>'[1]Recycle Tons'!F24</f>
        <v>484.69071901949246</v>
      </c>
      <c r="G8" s="6">
        <f>'[1]Recycle Tons'!G24</f>
        <v>491.57329845056944</v>
      </c>
      <c r="H8" s="6">
        <f>'[1]Recycle Tons'!H24</f>
        <v>472.35945013128941</v>
      </c>
      <c r="I8" s="6">
        <f>'[1]Recycle Tons'!I24</f>
        <v>505.47442811087535</v>
      </c>
      <c r="J8" s="6">
        <f>'[1]Recycle Tons'!J24</f>
        <v>465.59039000958381</v>
      </c>
      <c r="K8" s="6">
        <f>'[1]Recycle Tons'!K24</f>
        <v>511.64902764093057</v>
      </c>
      <c r="L8" s="6">
        <f>'[1]Recycle Tons'!L24</f>
        <v>482.53712099766</v>
      </c>
      <c r="M8" s="6">
        <f>'[1]Recycle Tons'!M24</f>
        <v>574.07447218153186</v>
      </c>
      <c r="N8" s="6">
        <f>'[1]Recycle Tons'!N24</f>
        <v>525.00156266151805</v>
      </c>
      <c r="O8" s="6">
        <f>'[1]Recycle Tons'!O24</f>
        <v>542.06206295153538</v>
      </c>
      <c r="Q8" s="6">
        <f>SUM(D8:O8)</f>
        <v>6131.1171868164311</v>
      </c>
    </row>
    <row r="9" spans="1:22" outlineLevel="1" x14ac:dyDescent="0.25">
      <c r="A9" s="16" t="s">
        <v>12</v>
      </c>
      <c r="D9" s="6">
        <f>'[1]Recycle Tons'!D35</f>
        <v>213.17434998508736</v>
      </c>
      <c r="E9" s="6">
        <f>'[1]Recycle Tons'!E35</f>
        <v>166.61</v>
      </c>
      <c r="F9" s="6">
        <f>'[1]Recycle Tons'!F35</f>
        <v>211.4512032602936</v>
      </c>
      <c r="G9" s="6">
        <f>'[1]Recycle Tons'!G35</f>
        <v>235.71311132854319</v>
      </c>
      <c r="H9" s="6">
        <f>'[1]Recycle Tons'!H35</f>
        <v>223.25650207112918</v>
      </c>
      <c r="I9" s="6">
        <f>'[1]Recycle Tons'!I35</f>
        <v>211.57396883947854</v>
      </c>
      <c r="J9" s="6">
        <f>'[1]Recycle Tons'!J35</f>
        <v>160.16862871728071</v>
      </c>
      <c r="K9" s="6">
        <f>'[1]Recycle Tons'!K35</f>
        <v>179.86926752395445</v>
      </c>
      <c r="L9" s="6">
        <f>'[1]Recycle Tons'!L35</f>
        <v>147.62484744978823</v>
      </c>
      <c r="M9" s="6">
        <f>'[1]Recycle Tons'!M35</f>
        <v>177.19731951308188</v>
      </c>
      <c r="N9" s="6">
        <f>'[1]Recycle Tons'!N35</f>
        <v>169.71817728278697</v>
      </c>
      <c r="O9" s="6">
        <f>'[1]Recycle Tons'!O35</f>
        <v>166.03615924237334</v>
      </c>
      <c r="Q9" s="6">
        <f>SUM(D9:O9)</f>
        <v>2262.3935352137973</v>
      </c>
    </row>
    <row r="10" spans="1:22" outlineLevel="1" x14ac:dyDescent="0.25">
      <c r="A10" s="16" t="s">
        <v>13</v>
      </c>
      <c r="D10" s="6">
        <f>'[1]Recycle Tons'!D46</f>
        <v>1868.0727187283298</v>
      </c>
      <c r="E10" s="6">
        <f>'[1]Recycle Tons'!E46</f>
        <v>1275.01</v>
      </c>
      <c r="F10" s="6">
        <f>'[1]Recycle Tons'!F46</f>
        <v>1541.974989815471</v>
      </c>
      <c r="G10" s="6">
        <f>'[1]Recycle Tons'!G46</f>
        <v>1443.7608814241889</v>
      </c>
      <c r="H10" s="6">
        <f>'[1]Recycle Tons'!H46</f>
        <v>1538.4722094399849</v>
      </c>
      <c r="I10" s="6">
        <f>'[1]Recycle Tons'!I46</f>
        <v>1513.9413353442642</v>
      </c>
      <c r="J10" s="6">
        <f>'[1]Recycle Tons'!J46</f>
        <v>1578.0115080250339</v>
      </c>
      <c r="K10" s="6">
        <f>'[1]Recycle Tons'!K46</f>
        <v>1586.6633512114634</v>
      </c>
      <c r="L10" s="6">
        <f>'[1]Recycle Tons'!L46</f>
        <v>1365.1800211146069</v>
      </c>
      <c r="M10" s="6">
        <f>'[1]Recycle Tons'!M46</f>
        <v>1561.2431191835351</v>
      </c>
      <c r="N10" s="6">
        <f>'[1]Recycle Tons'!N46</f>
        <v>1630.7522591640682</v>
      </c>
      <c r="O10" s="6">
        <f>'[1]Recycle Tons'!O46</f>
        <v>1567.3708651888826</v>
      </c>
      <c r="Q10" s="6">
        <f>SUM(D10:O10)</f>
        <v>18470.453258639827</v>
      </c>
    </row>
    <row r="11" spans="1:22" ht="13.5" outlineLevel="1" thickBot="1" x14ac:dyDescent="0.3">
      <c r="A11" s="17" t="s">
        <v>14</v>
      </c>
      <c r="D11" s="18">
        <f t="shared" ref="D11:O11" si="1">SUM(D8:D10)</f>
        <v>2688.3617233748628</v>
      </c>
      <c r="E11" s="18">
        <f t="shared" si="1"/>
        <v>1910.6100000000001</v>
      </c>
      <c r="F11" s="18">
        <f t="shared" si="1"/>
        <v>2238.1169120952572</v>
      </c>
      <c r="G11" s="18">
        <f t="shared" si="1"/>
        <v>2171.0472912033015</v>
      </c>
      <c r="H11" s="18">
        <f t="shared" si="1"/>
        <v>2234.0881616424035</v>
      </c>
      <c r="I11" s="18">
        <f t="shared" si="1"/>
        <v>2230.9897322946181</v>
      </c>
      <c r="J11" s="18">
        <f t="shared" si="1"/>
        <v>2203.7705267518986</v>
      </c>
      <c r="K11" s="18">
        <f t="shared" si="1"/>
        <v>2278.1816463763485</v>
      </c>
      <c r="L11" s="18">
        <f t="shared" si="1"/>
        <v>1995.341989562055</v>
      </c>
      <c r="M11" s="18">
        <f t="shared" si="1"/>
        <v>2312.5149108781488</v>
      </c>
      <c r="N11" s="18">
        <f t="shared" si="1"/>
        <v>2325.471999108373</v>
      </c>
      <c r="O11" s="18">
        <f t="shared" si="1"/>
        <v>2275.4690873827913</v>
      </c>
      <c r="Q11" s="18">
        <f>SUM(Q8:Q10)</f>
        <v>26863.963980670058</v>
      </c>
    </row>
    <row r="12" spans="1:22" ht="13.5" outlineLevel="1" thickTop="1" x14ac:dyDescent="0.25">
      <c r="A12" s="17"/>
    </row>
    <row r="13" spans="1:22" outlineLevel="1" x14ac:dyDescent="0.25">
      <c r="A13" s="16" t="s">
        <v>15</v>
      </c>
      <c r="D13" s="6">
        <f>'[1]YW Tons'!D24</f>
        <v>2.4615805067732603</v>
      </c>
      <c r="E13" s="6">
        <f>'[1]YW Tons'!E24</f>
        <v>2.11</v>
      </c>
      <c r="F13" s="6">
        <f>'[1]YW Tons'!F24</f>
        <v>4.0631030186809181</v>
      </c>
      <c r="G13" s="6">
        <f>'[1]YW Tons'!G24</f>
        <v>4.9590960039444152</v>
      </c>
      <c r="H13" s="6">
        <f>'[1]YW Tons'!H24</f>
        <v>10.953260729750015</v>
      </c>
      <c r="I13" s="6">
        <f>'[1]YW Tons'!I24</f>
        <v>4.501283243352777</v>
      </c>
      <c r="J13" s="6">
        <f>'[1]YW Tons'!J24</f>
        <v>3.564068231391603</v>
      </c>
      <c r="K13" s="6">
        <f>'[1]YW Tons'!K24</f>
        <v>2.7780717155694794</v>
      </c>
      <c r="L13" s="6">
        <f>'[1]YW Tons'!L24</f>
        <v>2.6817725462436757</v>
      </c>
      <c r="M13" s="6">
        <f>'[1]YW Tons'!M24</f>
        <v>4.5282065968493619</v>
      </c>
      <c r="N13" s="6">
        <f>'[1]YW Tons'!N24</f>
        <v>4.4819828443311351</v>
      </c>
      <c r="O13" s="6">
        <f>'[1]YW Tons'!O24</f>
        <v>2.2942530463021882</v>
      </c>
      <c r="Q13" s="6">
        <f>SUM(D13:O13)</f>
        <v>49.376678483188833</v>
      </c>
    </row>
    <row r="14" spans="1:22" outlineLevel="1" x14ac:dyDescent="0.25">
      <c r="A14" s="16" t="s">
        <v>16</v>
      </c>
      <c r="D14" s="6">
        <f>'[1]YW Tons'!D35</f>
        <v>0.62955202839754187</v>
      </c>
      <c r="E14" s="6">
        <f>'[1]YW Tons'!E35</f>
        <v>0.54</v>
      </c>
      <c r="F14" s="6">
        <f>'[1]YW Tons'!F35</f>
        <v>1.6722724357168264</v>
      </c>
      <c r="G14" s="6">
        <f>'[1]YW Tons'!G35</f>
        <v>2.4536148900515489</v>
      </c>
      <c r="H14" s="6">
        <f>'[1]YW Tons'!H35</f>
        <v>3.371460961642736</v>
      </c>
      <c r="I14" s="6">
        <f>'[1]YW Tons'!I35</f>
        <v>1.8167730529109365</v>
      </c>
      <c r="J14" s="6">
        <f>'[1]YW Tons'!J35</f>
        <v>0.96008401897115014</v>
      </c>
      <c r="K14" s="6">
        <f>'[1]YW Tons'!K35</f>
        <v>0.98860361035826494</v>
      </c>
      <c r="L14" s="6">
        <f>'[1]YW Tons'!L35</f>
        <v>0.85697144485117083</v>
      </c>
      <c r="M14" s="6">
        <f>'[1]YW Tons'!M35</f>
        <v>1.1531961258352545</v>
      </c>
      <c r="N14" s="6">
        <f>'[1]YW Tons'!N35</f>
        <v>1.288149388745857</v>
      </c>
      <c r="O14" s="6">
        <f>'[1]YW Tons'!O35</f>
        <v>0.61153701060367816</v>
      </c>
      <c r="Q14" s="6">
        <f>SUM(D14:O14)</f>
        <v>16.342214968084967</v>
      </c>
    </row>
    <row r="15" spans="1:22" outlineLevel="1" x14ac:dyDescent="0.25">
      <c r="A15" s="16" t="s">
        <v>17</v>
      </c>
      <c r="D15" s="6">
        <f>'[1]YW Tons'!D46</f>
        <v>1030.4383750782522</v>
      </c>
      <c r="E15" s="6">
        <f>'[1]YW Tons'!E46</f>
        <v>801.44999999999993</v>
      </c>
      <c r="F15" s="6">
        <f>'[1]YW Tons'!F46</f>
        <v>1515.611459274947</v>
      </c>
      <c r="G15" s="6">
        <f>'[1]YW Tons'!G46</f>
        <v>1931.4394797530954</v>
      </c>
      <c r="H15" s="6">
        <f>'[1]YW Tons'!H46</f>
        <v>3091.1586783387379</v>
      </c>
      <c r="I15" s="6">
        <f>'[1]YW Tons'!I46</f>
        <v>2092.4861391512804</v>
      </c>
      <c r="J15" s="6">
        <f>'[1]YW Tons'!J46</f>
        <v>1733.901655908036</v>
      </c>
      <c r="K15" s="6">
        <f>'[1]YW Tons'!K46</f>
        <v>1446.3475845494806</v>
      </c>
      <c r="L15" s="6">
        <f>'[1]YW Tons'!L46</f>
        <v>1328.6941785420202</v>
      </c>
      <c r="M15" s="6">
        <f>'[1]YW Tons'!M46</f>
        <v>1735.3647691140113</v>
      </c>
      <c r="N15" s="6">
        <f>'[1]YW Tons'!N46</f>
        <v>2015.5877435643406</v>
      </c>
      <c r="O15" s="6">
        <f>'[1]YW Tons'!O46</f>
        <v>1026.9270979047869</v>
      </c>
      <c r="Q15" s="6">
        <f>SUM(D15:O15)</f>
        <v>19749.407161178988</v>
      </c>
    </row>
    <row r="16" spans="1:22" ht="13.5" outlineLevel="1" thickBot="1" x14ac:dyDescent="0.3">
      <c r="A16" s="17" t="s">
        <v>18</v>
      </c>
      <c r="D16" s="18">
        <f t="shared" ref="D16:O16" si="2">SUM(D13:D15)</f>
        <v>1033.529507613423</v>
      </c>
      <c r="E16" s="18">
        <f t="shared" si="2"/>
        <v>804.09999999999991</v>
      </c>
      <c r="F16" s="18">
        <f t="shared" si="2"/>
        <v>1521.3468347293449</v>
      </c>
      <c r="G16" s="18">
        <f t="shared" si="2"/>
        <v>1938.8521906470914</v>
      </c>
      <c r="H16" s="18">
        <f t="shared" si="2"/>
        <v>3105.4834000301307</v>
      </c>
      <c r="I16" s="18">
        <f t="shared" si="2"/>
        <v>2098.8041954475443</v>
      </c>
      <c r="J16" s="18">
        <f t="shared" si="2"/>
        <v>1738.4258081583987</v>
      </c>
      <c r="K16" s="18">
        <f t="shared" si="2"/>
        <v>1450.1142598754084</v>
      </c>
      <c r="L16" s="18">
        <f t="shared" si="2"/>
        <v>1332.232922533115</v>
      </c>
      <c r="M16" s="18">
        <f t="shared" si="2"/>
        <v>1741.046171836696</v>
      </c>
      <c r="N16" s="18">
        <f t="shared" si="2"/>
        <v>2021.3578757974176</v>
      </c>
      <c r="O16" s="18">
        <f t="shared" si="2"/>
        <v>1029.8328879616929</v>
      </c>
      <c r="Q16" s="18">
        <f>SUM(Q13:Q15)</f>
        <v>19815.126054630262</v>
      </c>
    </row>
    <row r="17" spans="1:19" ht="13.5" outlineLevel="1" thickTop="1" x14ac:dyDescent="0.25">
      <c r="A17" s="17"/>
    </row>
    <row r="18" spans="1:19" s="45" customFormat="1" outlineLevel="1" x14ac:dyDescent="0.25">
      <c r="A18" s="43" t="s">
        <v>19</v>
      </c>
      <c r="D18" s="31">
        <f t="shared" ref="D18:O18" si="3">D226</f>
        <v>54810</v>
      </c>
      <c r="E18" s="31">
        <f t="shared" si="3"/>
        <v>54757</v>
      </c>
      <c r="F18" s="31">
        <f t="shared" si="3"/>
        <v>55030</v>
      </c>
      <c r="G18" s="31">
        <f t="shared" si="3"/>
        <v>55095</v>
      </c>
      <c r="H18" s="31">
        <f t="shared" si="3"/>
        <v>54957</v>
      </c>
      <c r="I18" s="31">
        <f t="shared" si="3"/>
        <v>55220</v>
      </c>
      <c r="J18" s="31">
        <f t="shared" si="3"/>
        <v>55186</v>
      </c>
      <c r="K18" s="31">
        <f t="shared" si="3"/>
        <v>55283</v>
      </c>
      <c r="L18" s="31">
        <f t="shared" si="3"/>
        <v>55096</v>
      </c>
      <c r="M18" s="31">
        <f t="shared" si="3"/>
        <v>55195</v>
      </c>
      <c r="N18" s="31">
        <f t="shared" si="3"/>
        <v>55537</v>
      </c>
      <c r="O18" s="31">
        <f t="shared" si="3"/>
        <v>55675</v>
      </c>
      <c r="P18" s="46"/>
      <c r="Q18" s="31">
        <f>SUM(D18:O18)</f>
        <v>661841</v>
      </c>
      <c r="S18" s="47"/>
    </row>
    <row r="19" spans="1:19" s="45" customFormat="1" outlineLevel="1" x14ac:dyDescent="0.25">
      <c r="A19" s="43" t="s">
        <v>20</v>
      </c>
      <c r="D19" s="31">
        <f t="shared" ref="D19:O19" si="4">D258</f>
        <v>55062</v>
      </c>
      <c r="E19" s="31">
        <f t="shared" si="4"/>
        <v>55017</v>
      </c>
      <c r="F19" s="31">
        <f t="shared" si="4"/>
        <v>55297</v>
      </c>
      <c r="G19" s="31">
        <f t="shared" si="4"/>
        <v>55366</v>
      </c>
      <c r="H19" s="31">
        <f t="shared" si="4"/>
        <v>55225</v>
      </c>
      <c r="I19" s="31">
        <f t="shared" si="4"/>
        <v>55495</v>
      </c>
      <c r="J19" s="31">
        <f t="shared" si="4"/>
        <v>55460</v>
      </c>
      <c r="K19" s="31">
        <f t="shared" si="4"/>
        <v>55558</v>
      </c>
      <c r="L19" s="31">
        <f t="shared" si="4"/>
        <v>55375</v>
      </c>
      <c r="M19" s="31">
        <f t="shared" si="4"/>
        <v>55482</v>
      </c>
      <c r="N19" s="31">
        <f t="shared" si="4"/>
        <v>55828</v>
      </c>
      <c r="O19" s="31">
        <f t="shared" si="4"/>
        <v>55965</v>
      </c>
      <c r="P19" s="46"/>
      <c r="Q19" s="31">
        <f>SUM(D19:O19)</f>
        <v>665130</v>
      </c>
      <c r="S19" s="47"/>
    </row>
    <row r="20" spans="1:19" s="45" customFormat="1" outlineLevel="1" x14ac:dyDescent="0.25">
      <c r="A20" s="43" t="s">
        <v>21</v>
      </c>
      <c r="D20" s="31">
        <f t="shared" ref="D20:O20" si="5">D237</f>
        <v>36641</v>
      </c>
      <c r="E20" s="31">
        <f t="shared" si="5"/>
        <v>36635</v>
      </c>
      <c r="F20" s="31">
        <f t="shared" si="5"/>
        <v>36889</v>
      </c>
      <c r="G20" s="31">
        <f t="shared" si="5"/>
        <v>37051</v>
      </c>
      <c r="H20" s="31">
        <f t="shared" si="5"/>
        <v>37200</v>
      </c>
      <c r="I20" s="31">
        <f t="shared" si="5"/>
        <v>37450</v>
      </c>
      <c r="J20" s="31">
        <f t="shared" si="5"/>
        <v>37512</v>
      </c>
      <c r="K20" s="31">
        <f t="shared" si="5"/>
        <v>37672</v>
      </c>
      <c r="L20" s="31">
        <f t="shared" si="5"/>
        <v>37472</v>
      </c>
      <c r="M20" s="31">
        <f t="shared" si="5"/>
        <v>37485</v>
      </c>
      <c r="N20" s="31">
        <f t="shared" si="5"/>
        <v>37650</v>
      </c>
      <c r="O20" s="31">
        <f t="shared" si="5"/>
        <v>37603</v>
      </c>
      <c r="P20" s="46"/>
      <c r="Q20" s="31">
        <f>SUM(D20:O20)</f>
        <v>447260</v>
      </c>
      <c r="S20" s="47"/>
    </row>
    <row r="21" spans="1:19" s="45" customFormat="1" ht="13.5" outlineLevel="1" thickBot="1" x14ac:dyDescent="0.3">
      <c r="A21" s="48" t="s">
        <v>22</v>
      </c>
      <c r="D21" s="49">
        <f t="shared" ref="D21:K21" si="6">SUM(D18:D20)</f>
        <v>146513</v>
      </c>
      <c r="E21" s="49">
        <f t="shared" si="6"/>
        <v>146409</v>
      </c>
      <c r="F21" s="49">
        <f t="shared" si="6"/>
        <v>147216</v>
      </c>
      <c r="G21" s="49">
        <f t="shared" si="6"/>
        <v>147512</v>
      </c>
      <c r="H21" s="49">
        <f t="shared" si="6"/>
        <v>147382</v>
      </c>
      <c r="I21" s="49">
        <f t="shared" si="6"/>
        <v>148165</v>
      </c>
      <c r="J21" s="49">
        <f t="shared" si="6"/>
        <v>148158</v>
      </c>
      <c r="K21" s="49">
        <f t="shared" si="6"/>
        <v>148513</v>
      </c>
      <c r="L21" s="49">
        <f>SUM(L18:L20)</f>
        <v>147943</v>
      </c>
      <c r="M21" s="49">
        <f>SUM(M18:M20)</f>
        <v>148162</v>
      </c>
      <c r="N21" s="49">
        <f>SUM(N18:N20)</f>
        <v>149015</v>
      </c>
      <c r="O21" s="49">
        <f>SUM(O18:O20)</f>
        <v>149243</v>
      </c>
      <c r="P21" s="46"/>
      <c r="Q21" s="49">
        <f>SUM(D21:O21)</f>
        <v>1774231</v>
      </c>
      <c r="S21" s="47"/>
    </row>
    <row r="22" spans="1:19" ht="13.5" outlineLevel="1" thickTop="1" x14ac:dyDescent="0.25">
      <c r="A22" s="17"/>
    </row>
    <row r="23" spans="1:19" outlineLevel="1" x14ac:dyDescent="0.25">
      <c r="A23" s="16" t="s">
        <v>23</v>
      </c>
      <c r="D23" s="21">
        <v>23</v>
      </c>
      <c r="E23" s="21">
        <v>20</v>
      </c>
      <c r="F23" s="21">
        <v>21</v>
      </c>
      <c r="G23" s="21">
        <v>22</v>
      </c>
      <c r="H23" s="21">
        <v>23</v>
      </c>
      <c r="I23" s="21">
        <v>20</v>
      </c>
      <c r="J23" s="21">
        <v>23</v>
      </c>
      <c r="K23" s="21">
        <v>22</v>
      </c>
      <c r="L23" s="21">
        <v>21</v>
      </c>
      <c r="M23" s="21">
        <v>23</v>
      </c>
      <c r="N23" s="21">
        <v>21</v>
      </c>
      <c r="O23" s="21">
        <v>22</v>
      </c>
      <c r="Q23" s="21">
        <f>SUM(D23:O23)</f>
        <v>261</v>
      </c>
    </row>
    <row r="24" spans="1:19" outlineLevel="1" x14ac:dyDescent="0.25">
      <c r="A24" s="16"/>
    </row>
    <row r="25" spans="1:19" outlineLevel="1" x14ac:dyDescent="0.25">
      <c r="B25" s="8"/>
      <c r="C25" s="8"/>
      <c r="D25" s="22">
        <f t="shared" ref="D25:O25" si="7">+D$2</f>
        <v>43101</v>
      </c>
      <c r="E25" s="22">
        <f t="shared" si="7"/>
        <v>43132</v>
      </c>
      <c r="F25" s="22">
        <f t="shared" si="7"/>
        <v>43160</v>
      </c>
      <c r="G25" s="22">
        <f t="shared" si="7"/>
        <v>43191</v>
      </c>
      <c r="H25" s="22">
        <f t="shared" si="7"/>
        <v>43221</v>
      </c>
      <c r="I25" s="22">
        <f t="shared" si="7"/>
        <v>43252</v>
      </c>
      <c r="J25" s="22">
        <f t="shared" si="7"/>
        <v>43282</v>
      </c>
      <c r="K25" s="22">
        <f t="shared" si="7"/>
        <v>43313</v>
      </c>
      <c r="L25" s="22">
        <f t="shared" si="7"/>
        <v>43344</v>
      </c>
      <c r="M25" s="22">
        <f t="shared" si="7"/>
        <v>43374</v>
      </c>
      <c r="N25" s="22">
        <f t="shared" si="7"/>
        <v>43405</v>
      </c>
      <c r="O25" s="22">
        <f t="shared" si="7"/>
        <v>43435</v>
      </c>
      <c r="Q25" s="22" t="str">
        <f>+Q$2</f>
        <v>Total</v>
      </c>
    </row>
    <row r="26" spans="1:19" outlineLevel="1" x14ac:dyDescent="0.25">
      <c r="A26" s="23" t="s">
        <v>24</v>
      </c>
      <c r="B26" s="8"/>
    </row>
    <row r="27" spans="1:19" outlineLevel="1" x14ac:dyDescent="0.25">
      <c r="A27" s="16" t="s">
        <v>25</v>
      </c>
      <c r="B27" s="8"/>
      <c r="D27" s="19">
        <f t="shared" ref="D27:O28" si="8">D51+D75+D99+D123+D147+D171+D196</f>
        <v>400</v>
      </c>
      <c r="E27" s="19">
        <f t="shared" si="8"/>
        <v>397</v>
      </c>
      <c r="F27" s="19">
        <f t="shared" si="8"/>
        <v>394</v>
      </c>
      <c r="G27" s="19">
        <f t="shared" si="8"/>
        <v>396</v>
      </c>
      <c r="H27" s="19">
        <f t="shared" si="8"/>
        <v>388</v>
      </c>
      <c r="I27" s="19">
        <f t="shared" si="8"/>
        <v>386</v>
      </c>
      <c r="J27" s="19">
        <f t="shared" si="8"/>
        <v>381</v>
      </c>
      <c r="K27" s="19">
        <f t="shared" si="8"/>
        <v>380</v>
      </c>
      <c r="L27" s="19">
        <f t="shared" si="8"/>
        <v>378</v>
      </c>
      <c r="M27" s="19">
        <f t="shared" si="8"/>
        <v>381</v>
      </c>
      <c r="N27" s="19">
        <f t="shared" si="8"/>
        <v>380</v>
      </c>
      <c r="O27" s="19">
        <f t="shared" si="8"/>
        <v>380</v>
      </c>
      <c r="Q27" s="19">
        <f t="shared" ref="Q27:Q39" si="9">SUM(D27:O27)</f>
        <v>4641</v>
      </c>
    </row>
    <row r="28" spans="1:19" outlineLevel="1" x14ac:dyDescent="0.25">
      <c r="A28" s="16" t="s">
        <v>26</v>
      </c>
      <c r="B28" s="8"/>
      <c r="D28" s="19">
        <f>D52+D76+D100+D124+D148+D172+D197</f>
        <v>1768</v>
      </c>
      <c r="E28" s="19">
        <f t="shared" si="8"/>
        <v>1774</v>
      </c>
      <c r="F28" s="19">
        <f t="shared" si="8"/>
        <v>1774</v>
      </c>
      <c r="G28" s="19">
        <f t="shared" si="8"/>
        <v>1780</v>
      </c>
      <c r="H28" s="19">
        <f t="shared" si="8"/>
        <v>1778</v>
      </c>
      <c r="I28" s="19">
        <f t="shared" si="8"/>
        <v>1770</v>
      </c>
      <c r="J28" s="19">
        <f t="shared" si="8"/>
        <v>1771</v>
      </c>
      <c r="K28" s="19">
        <f t="shared" si="8"/>
        <v>1766</v>
      </c>
      <c r="L28" s="19">
        <f t="shared" si="8"/>
        <v>1754</v>
      </c>
      <c r="M28" s="19">
        <f t="shared" si="8"/>
        <v>1761</v>
      </c>
      <c r="N28" s="19">
        <f t="shared" si="8"/>
        <v>1768</v>
      </c>
      <c r="O28" s="19">
        <f t="shared" si="8"/>
        <v>1761</v>
      </c>
      <c r="Q28" s="19">
        <f t="shared" si="9"/>
        <v>21225</v>
      </c>
    </row>
    <row r="29" spans="1:19" outlineLevel="1" x14ac:dyDescent="0.25">
      <c r="A29" s="16" t="s">
        <v>27</v>
      </c>
      <c r="B29" s="8"/>
      <c r="D29" s="19">
        <f t="shared" ref="D29:O39" si="10">D53+D77+D101+D125+D149+D173+D198</f>
        <v>7284</v>
      </c>
      <c r="E29" s="19">
        <f t="shared" si="10"/>
        <v>7297</v>
      </c>
      <c r="F29" s="19">
        <f t="shared" si="10"/>
        <v>7327</v>
      </c>
      <c r="G29" s="19">
        <f t="shared" si="10"/>
        <v>7347</v>
      </c>
      <c r="H29" s="19">
        <f t="shared" si="10"/>
        <v>7377</v>
      </c>
      <c r="I29" s="19">
        <f t="shared" si="10"/>
        <v>7427</v>
      </c>
      <c r="J29" s="19">
        <f t="shared" si="10"/>
        <v>7418</v>
      </c>
      <c r="K29" s="19">
        <f t="shared" si="10"/>
        <v>7442</v>
      </c>
      <c r="L29" s="19">
        <f t="shared" si="10"/>
        <v>7449</v>
      </c>
      <c r="M29" s="19">
        <f t="shared" si="10"/>
        <v>7443</v>
      </c>
      <c r="N29" s="19">
        <f t="shared" si="10"/>
        <v>7467</v>
      </c>
      <c r="O29" s="19">
        <f t="shared" si="10"/>
        <v>7501</v>
      </c>
      <c r="Q29" s="19">
        <f t="shared" si="9"/>
        <v>88779</v>
      </c>
    </row>
    <row r="30" spans="1:19" outlineLevel="1" x14ac:dyDescent="0.25">
      <c r="A30" s="16" t="s">
        <v>28</v>
      </c>
      <c r="B30" s="8"/>
      <c r="D30" s="19">
        <f t="shared" si="10"/>
        <v>4801</v>
      </c>
      <c r="E30" s="19">
        <f t="shared" si="10"/>
        <v>4755</v>
      </c>
      <c r="F30" s="19">
        <f t="shared" si="10"/>
        <v>4741</v>
      </c>
      <c r="G30" s="19">
        <f t="shared" si="10"/>
        <v>4706</v>
      </c>
      <c r="H30" s="19">
        <f t="shared" si="10"/>
        <v>4670</v>
      </c>
      <c r="I30" s="19">
        <f t="shared" si="10"/>
        <v>4648</v>
      </c>
      <c r="J30" s="19">
        <f t="shared" si="10"/>
        <v>4623</v>
      </c>
      <c r="K30" s="19">
        <f t="shared" si="10"/>
        <v>4586</v>
      </c>
      <c r="L30" s="19">
        <f t="shared" si="10"/>
        <v>4550</v>
      </c>
      <c r="M30" s="19">
        <f t="shared" si="10"/>
        <v>4530</v>
      </c>
      <c r="N30" s="19">
        <f t="shared" si="10"/>
        <v>4507</v>
      </c>
      <c r="O30" s="19">
        <f t="shared" si="10"/>
        <v>4495</v>
      </c>
      <c r="Q30" s="19">
        <f t="shared" si="9"/>
        <v>55612</v>
      </c>
    </row>
    <row r="31" spans="1:19" outlineLevel="1" x14ac:dyDescent="0.25">
      <c r="A31" s="16" t="s">
        <v>29</v>
      </c>
      <c r="B31" s="8"/>
      <c r="D31" s="19">
        <f t="shared" si="10"/>
        <v>373</v>
      </c>
      <c r="E31" s="19">
        <f t="shared" si="10"/>
        <v>367</v>
      </c>
      <c r="F31" s="19">
        <f t="shared" si="10"/>
        <v>365</v>
      </c>
      <c r="G31" s="19">
        <f t="shared" si="10"/>
        <v>365</v>
      </c>
      <c r="H31" s="19">
        <f t="shared" si="10"/>
        <v>361</v>
      </c>
      <c r="I31" s="19">
        <f t="shared" si="10"/>
        <v>356</v>
      </c>
      <c r="J31" s="19">
        <f t="shared" si="10"/>
        <v>352</v>
      </c>
      <c r="K31" s="19">
        <f t="shared" si="10"/>
        <v>346</v>
      </c>
      <c r="L31" s="19">
        <f t="shared" si="10"/>
        <v>339</v>
      </c>
      <c r="M31" s="19">
        <f t="shared" si="10"/>
        <v>335</v>
      </c>
      <c r="N31" s="19">
        <f t="shared" si="10"/>
        <v>334</v>
      </c>
      <c r="O31" s="19">
        <f t="shared" si="10"/>
        <v>332</v>
      </c>
      <c r="Q31" s="19">
        <f t="shared" si="9"/>
        <v>4225</v>
      </c>
    </row>
    <row r="32" spans="1:19" outlineLevel="1" x14ac:dyDescent="0.25">
      <c r="A32" s="16" t="s">
        <v>30</v>
      </c>
      <c r="B32" s="8"/>
      <c r="D32" s="19">
        <f t="shared" si="10"/>
        <v>13</v>
      </c>
      <c r="E32" s="19">
        <f t="shared" si="10"/>
        <v>13</v>
      </c>
      <c r="F32" s="19">
        <f t="shared" si="10"/>
        <v>13</v>
      </c>
      <c r="G32" s="19">
        <f t="shared" si="10"/>
        <v>13</v>
      </c>
      <c r="H32" s="19">
        <f t="shared" si="10"/>
        <v>12</v>
      </c>
      <c r="I32" s="19">
        <f t="shared" si="10"/>
        <v>12</v>
      </c>
      <c r="J32" s="19">
        <f t="shared" si="10"/>
        <v>12</v>
      </c>
      <c r="K32" s="19">
        <f t="shared" si="10"/>
        <v>11</v>
      </c>
      <c r="L32" s="19">
        <f t="shared" si="10"/>
        <v>11</v>
      </c>
      <c r="M32" s="19">
        <f t="shared" si="10"/>
        <v>11</v>
      </c>
      <c r="N32" s="19">
        <f t="shared" si="10"/>
        <v>11</v>
      </c>
      <c r="O32" s="19">
        <f t="shared" si="10"/>
        <v>11</v>
      </c>
      <c r="Q32" s="19">
        <f t="shared" si="9"/>
        <v>143</v>
      </c>
    </row>
    <row r="33" spans="1:19" outlineLevel="1" x14ac:dyDescent="0.25">
      <c r="A33" s="16" t="s">
        <v>31</v>
      </c>
      <c r="B33" s="8"/>
      <c r="D33" s="19">
        <f t="shared" si="10"/>
        <v>2</v>
      </c>
      <c r="E33" s="19">
        <f t="shared" si="10"/>
        <v>2</v>
      </c>
      <c r="F33" s="19">
        <f t="shared" si="10"/>
        <v>2</v>
      </c>
      <c r="G33" s="19">
        <f t="shared" si="10"/>
        <v>2</v>
      </c>
      <c r="H33" s="19">
        <f t="shared" si="10"/>
        <v>2</v>
      </c>
      <c r="I33" s="19">
        <f t="shared" si="10"/>
        <v>2</v>
      </c>
      <c r="J33" s="19">
        <f t="shared" si="10"/>
        <v>2</v>
      </c>
      <c r="K33" s="19">
        <f t="shared" si="10"/>
        <v>2</v>
      </c>
      <c r="L33" s="19">
        <f t="shared" si="10"/>
        <v>2</v>
      </c>
      <c r="M33" s="19">
        <f t="shared" si="10"/>
        <v>2</v>
      </c>
      <c r="N33" s="19">
        <f t="shared" si="10"/>
        <v>2</v>
      </c>
      <c r="O33" s="19">
        <f t="shared" si="10"/>
        <v>2</v>
      </c>
      <c r="Q33" s="19">
        <f t="shared" si="9"/>
        <v>24</v>
      </c>
    </row>
    <row r="34" spans="1:19" outlineLevel="1" x14ac:dyDescent="0.25">
      <c r="A34" s="16" t="s">
        <v>32</v>
      </c>
      <c r="B34" s="8"/>
      <c r="D34" s="19">
        <f t="shared" si="10"/>
        <v>0</v>
      </c>
      <c r="E34" s="19">
        <f t="shared" si="10"/>
        <v>0</v>
      </c>
      <c r="F34" s="19">
        <f t="shared" si="10"/>
        <v>0</v>
      </c>
      <c r="G34" s="19">
        <f t="shared" si="10"/>
        <v>0</v>
      </c>
      <c r="H34" s="19">
        <f t="shared" si="10"/>
        <v>0</v>
      </c>
      <c r="I34" s="19">
        <f t="shared" si="10"/>
        <v>0</v>
      </c>
      <c r="J34" s="19">
        <f t="shared" si="10"/>
        <v>0</v>
      </c>
      <c r="K34" s="19">
        <f t="shared" si="10"/>
        <v>0</v>
      </c>
      <c r="L34" s="19">
        <f t="shared" si="10"/>
        <v>0</v>
      </c>
      <c r="M34" s="19">
        <f t="shared" si="10"/>
        <v>0</v>
      </c>
      <c r="N34" s="19">
        <f t="shared" si="10"/>
        <v>0</v>
      </c>
      <c r="O34" s="19">
        <f t="shared" si="10"/>
        <v>0</v>
      </c>
      <c r="Q34" s="19">
        <f t="shared" si="9"/>
        <v>0</v>
      </c>
    </row>
    <row r="35" spans="1:19" outlineLevel="1" x14ac:dyDescent="0.25">
      <c r="A35" s="16" t="s">
        <v>33</v>
      </c>
      <c r="B35" s="8"/>
      <c r="D35" s="19">
        <f t="shared" si="10"/>
        <v>0</v>
      </c>
      <c r="E35" s="19">
        <f t="shared" si="10"/>
        <v>0</v>
      </c>
      <c r="F35" s="19">
        <f t="shared" si="10"/>
        <v>0</v>
      </c>
      <c r="G35" s="19">
        <f t="shared" si="10"/>
        <v>0</v>
      </c>
      <c r="H35" s="19">
        <f t="shared" si="10"/>
        <v>0</v>
      </c>
      <c r="I35" s="19">
        <f t="shared" si="10"/>
        <v>0</v>
      </c>
      <c r="J35" s="19">
        <f t="shared" si="10"/>
        <v>0</v>
      </c>
      <c r="K35" s="19">
        <f t="shared" si="10"/>
        <v>0</v>
      </c>
      <c r="L35" s="19">
        <f t="shared" si="10"/>
        <v>0</v>
      </c>
      <c r="M35" s="19">
        <f t="shared" si="10"/>
        <v>0</v>
      </c>
      <c r="N35" s="19">
        <f t="shared" si="10"/>
        <v>0</v>
      </c>
      <c r="O35" s="19">
        <f t="shared" si="10"/>
        <v>0</v>
      </c>
      <c r="Q35" s="19">
        <f t="shared" si="9"/>
        <v>0</v>
      </c>
    </row>
    <row r="36" spans="1:19" outlineLevel="1" x14ac:dyDescent="0.25">
      <c r="A36" s="16" t="s">
        <v>34</v>
      </c>
      <c r="B36" s="8"/>
      <c r="D36" s="19">
        <f t="shared" si="10"/>
        <v>22660</v>
      </c>
      <c r="E36" s="19">
        <f t="shared" si="10"/>
        <v>22664</v>
      </c>
      <c r="F36" s="19">
        <f t="shared" si="10"/>
        <v>22771</v>
      </c>
      <c r="G36" s="19">
        <f t="shared" si="10"/>
        <v>22839</v>
      </c>
      <c r="H36" s="19">
        <f t="shared" si="10"/>
        <v>22815</v>
      </c>
      <c r="I36" s="19">
        <f t="shared" si="10"/>
        <v>22947</v>
      </c>
      <c r="J36" s="19">
        <f t="shared" si="10"/>
        <v>22965</v>
      </c>
      <c r="K36" s="19">
        <f t="shared" si="10"/>
        <v>23026</v>
      </c>
      <c r="L36" s="19">
        <f t="shared" si="10"/>
        <v>22995</v>
      </c>
      <c r="M36" s="19">
        <f t="shared" si="10"/>
        <v>23024</v>
      </c>
      <c r="N36" s="19">
        <f t="shared" si="10"/>
        <v>23171</v>
      </c>
      <c r="O36" s="19">
        <f t="shared" si="10"/>
        <v>23218</v>
      </c>
      <c r="Q36" s="19">
        <f t="shared" si="9"/>
        <v>275095</v>
      </c>
    </row>
    <row r="37" spans="1:19" outlineLevel="1" x14ac:dyDescent="0.25">
      <c r="A37" s="16" t="s">
        <v>35</v>
      </c>
      <c r="B37" s="8"/>
      <c r="D37" s="19">
        <f t="shared" si="10"/>
        <v>3481</v>
      </c>
      <c r="E37" s="19">
        <f t="shared" si="10"/>
        <v>3499</v>
      </c>
      <c r="F37" s="19">
        <f t="shared" si="10"/>
        <v>3525</v>
      </c>
      <c r="G37" s="19">
        <f t="shared" si="10"/>
        <v>3536</v>
      </c>
      <c r="H37" s="19">
        <f t="shared" si="10"/>
        <v>3529</v>
      </c>
      <c r="I37" s="19">
        <f t="shared" si="10"/>
        <v>3528</v>
      </c>
      <c r="J37" s="19">
        <f t="shared" si="10"/>
        <v>3531</v>
      </c>
      <c r="K37" s="19">
        <f t="shared" si="10"/>
        <v>3584</v>
      </c>
      <c r="L37" s="19">
        <f t="shared" si="10"/>
        <v>3540</v>
      </c>
      <c r="M37" s="19">
        <f t="shared" si="10"/>
        <v>3579</v>
      </c>
      <c r="N37" s="19">
        <f t="shared" si="10"/>
        <v>3632</v>
      </c>
      <c r="O37" s="19">
        <f t="shared" si="10"/>
        <v>3665</v>
      </c>
      <c r="Q37" s="19">
        <f t="shared" si="9"/>
        <v>42629</v>
      </c>
    </row>
    <row r="38" spans="1:19" outlineLevel="1" x14ac:dyDescent="0.25">
      <c r="A38" s="16" t="s">
        <v>36</v>
      </c>
      <c r="B38" s="8"/>
      <c r="D38" s="19">
        <f t="shared" si="10"/>
        <v>11065</v>
      </c>
      <c r="E38" s="19">
        <f t="shared" si="10"/>
        <v>11033</v>
      </c>
      <c r="F38" s="19">
        <f t="shared" si="10"/>
        <v>11119</v>
      </c>
      <c r="G38" s="19">
        <f t="shared" si="10"/>
        <v>11118</v>
      </c>
      <c r="H38" s="19">
        <f t="shared" si="10"/>
        <v>11047</v>
      </c>
      <c r="I38" s="19">
        <f t="shared" si="10"/>
        <v>11099</v>
      </c>
      <c r="J38" s="19">
        <f t="shared" si="10"/>
        <v>11064</v>
      </c>
      <c r="K38" s="19">
        <f t="shared" si="10"/>
        <v>11065</v>
      </c>
      <c r="L38" s="19">
        <f t="shared" si="10"/>
        <v>11024</v>
      </c>
      <c r="M38" s="19">
        <f t="shared" si="10"/>
        <v>11042</v>
      </c>
      <c r="N38" s="19">
        <f t="shared" si="10"/>
        <v>11156</v>
      </c>
      <c r="O38" s="19">
        <f t="shared" si="10"/>
        <v>11191</v>
      </c>
      <c r="Q38" s="19">
        <f t="shared" si="9"/>
        <v>133023</v>
      </c>
    </row>
    <row r="39" spans="1:19" outlineLevel="1" x14ac:dyDescent="0.25">
      <c r="A39" s="16" t="s">
        <v>37</v>
      </c>
      <c r="B39" s="8"/>
      <c r="D39" s="19">
        <f t="shared" si="10"/>
        <v>2963</v>
      </c>
      <c r="E39" s="19">
        <f t="shared" si="10"/>
        <v>2956</v>
      </c>
      <c r="F39" s="19">
        <f t="shared" si="10"/>
        <v>2999</v>
      </c>
      <c r="G39" s="19">
        <f t="shared" si="10"/>
        <v>2993</v>
      </c>
      <c r="H39" s="19">
        <f t="shared" si="10"/>
        <v>2978</v>
      </c>
      <c r="I39" s="19">
        <f t="shared" si="10"/>
        <v>3045</v>
      </c>
      <c r="J39" s="19">
        <f t="shared" si="10"/>
        <v>3067</v>
      </c>
      <c r="K39" s="19">
        <f t="shared" si="10"/>
        <v>3075</v>
      </c>
      <c r="L39" s="19">
        <f t="shared" si="10"/>
        <v>3054</v>
      </c>
      <c r="M39" s="19">
        <f t="shared" si="10"/>
        <v>3087</v>
      </c>
      <c r="N39" s="19">
        <f t="shared" si="10"/>
        <v>3109</v>
      </c>
      <c r="O39" s="19">
        <f t="shared" si="10"/>
        <v>3119</v>
      </c>
      <c r="Q39" s="19">
        <f t="shared" si="9"/>
        <v>36445</v>
      </c>
    </row>
    <row r="40" spans="1:19" ht="13.5" outlineLevel="1" thickBot="1" x14ac:dyDescent="0.3">
      <c r="A40" s="16" t="s">
        <v>19</v>
      </c>
      <c r="B40" s="8"/>
      <c r="D40" s="20">
        <f t="shared" ref="D40:O40" si="11">SUM(D27:D39)</f>
        <v>54810</v>
      </c>
      <c r="E40" s="20">
        <f t="shared" si="11"/>
        <v>54757</v>
      </c>
      <c r="F40" s="20">
        <f t="shared" si="11"/>
        <v>55030</v>
      </c>
      <c r="G40" s="20">
        <f t="shared" si="11"/>
        <v>55095</v>
      </c>
      <c r="H40" s="20">
        <f t="shared" si="11"/>
        <v>54957</v>
      </c>
      <c r="I40" s="20">
        <f t="shared" si="11"/>
        <v>55220</v>
      </c>
      <c r="J40" s="20">
        <f t="shared" si="11"/>
        <v>55186</v>
      </c>
      <c r="K40" s="20">
        <f t="shared" si="11"/>
        <v>55283</v>
      </c>
      <c r="L40" s="20">
        <f t="shared" si="11"/>
        <v>55096</v>
      </c>
      <c r="M40" s="20">
        <f t="shared" si="11"/>
        <v>55195</v>
      </c>
      <c r="N40" s="20">
        <f t="shared" si="11"/>
        <v>55537</v>
      </c>
      <c r="O40" s="20">
        <f t="shared" si="11"/>
        <v>55675</v>
      </c>
      <c r="Q40" s="20">
        <f>SUM(Q27:Q39)</f>
        <v>661841</v>
      </c>
    </row>
    <row r="41" spans="1:19" ht="8.1" customHeight="1" outlineLevel="1" thickTop="1" x14ac:dyDescent="0.25">
      <c r="A41" s="16"/>
      <c r="B41" s="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Q41" s="24"/>
    </row>
    <row r="42" spans="1:19" outlineLevel="1" x14ac:dyDescent="0.25">
      <c r="A42" s="16" t="s">
        <v>20</v>
      </c>
      <c r="B42" s="8"/>
      <c r="D42" s="19">
        <f t="shared" ref="D42:O43" si="12">D66+D90+D114+D138+D162+D186+D211</f>
        <v>55062</v>
      </c>
      <c r="E42" s="19">
        <f t="shared" si="12"/>
        <v>55017</v>
      </c>
      <c r="F42" s="19">
        <f t="shared" si="12"/>
        <v>55297</v>
      </c>
      <c r="G42" s="19">
        <f t="shared" si="12"/>
        <v>55366</v>
      </c>
      <c r="H42" s="19">
        <f t="shared" si="12"/>
        <v>55225</v>
      </c>
      <c r="I42" s="19">
        <f t="shared" si="12"/>
        <v>55495</v>
      </c>
      <c r="J42" s="19">
        <f t="shared" si="12"/>
        <v>55460</v>
      </c>
      <c r="K42" s="19">
        <f t="shared" si="12"/>
        <v>55558</v>
      </c>
      <c r="L42" s="19">
        <f t="shared" si="12"/>
        <v>55375</v>
      </c>
      <c r="M42" s="19">
        <f t="shared" si="12"/>
        <v>55482</v>
      </c>
      <c r="N42" s="19">
        <f t="shared" si="12"/>
        <v>55828</v>
      </c>
      <c r="O42" s="19">
        <f t="shared" si="12"/>
        <v>55965</v>
      </c>
      <c r="Q42" s="19">
        <f>SUM(D42:O42)</f>
        <v>665130</v>
      </c>
    </row>
    <row r="43" spans="1:19" outlineLevel="1" x14ac:dyDescent="0.25">
      <c r="A43" s="16" t="s">
        <v>38</v>
      </c>
      <c r="B43" s="8"/>
      <c r="D43" s="19">
        <f t="shared" si="12"/>
        <v>36641</v>
      </c>
      <c r="E43" s="19">
        <f t="shared" si="12"/>
        <v>36635</v>
      </c>
      <c r="F43" s="19">
        <f t="shared" si="12"/>
        <v>36889</v>
      </c>
      <c r="G43" s="19">
        <f t="shared" si="12"/>
        <v>37051</v>
      </c>
      <c r="H43" s="19">
        <f t="shared" si="12"/>
        <v>37200</v>
      </c>
      <c r="I43" s="19">
        <f t="shared" si="12"/>
        <v>37450</v>
      </c>
      <c r="J43" s="19">
        <f t="shared" si="12"/>
        <v>37512</v>
      </c>
      <c r="K43" s="19">
        <f t="shared" si="12"/>
        <v>37672</v>
      </c>
      <c r="L43" s="19">
        <f t="shared" si="12"/>
        <v>37472</v>
      </c>
      <c r="M43" s="19">
        <f t="shared" si="12"/>
        <v>37485</v>
      </c>
      <c r="N43" s="19">
        <f t="shared" si="12"/>
        <v>37650</v>
      </c>
      <c r="O43" s="19">
        <f t="shared" si="12"/>
        <v>37603</v>
      </c>
      <c r="Q43" s="19">
        <f>SUM(D43:O43)</f>
        <v>447260</v>
      </c>
    </row>
    <row r="44" spans="1:19" ht="6" customHeight="1" outlineLevel="1" x14ac:dyDescent="0.25">
      <c r="A44" s="16"/>
      <c r="B44" s="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Q44" s="19"/>
    </row>
    <row r="45" spans="1:19" outlineLevel="1" x14ac:dyDescent="0.25">
      <c r="A45" s="25" t="s">
        <v>39</v>
      </c>
      <c r="B45" s="8"/>
      <c r="D45" s="6">
        <f t="shared" ref="D45:O45" si="13">D71+D95+D119+D143+D167+D191+D216</f>
        <v>3504.7783107221567</v>
      </c>
      <c r="E45" s="6">
        <f t="shared" si="13"/>
        <v>2677.57</v>
      </c>
      <c r="F45" s="6">
        <f t="shared" si="13"/>
        <v>3249.2912538579576</v>
      </c>
      <c r="G45" s="6">
        <f t="shared" si="13"/>
        <v>3133.6193020687465</v>
      </c>
      <c r="H45" s="6">
        <f t="shared" si="13"/>
        <v>3514.585287142384</v>
      </c>
      <c r="I45" s="6">
        <f t="shared" si="13"/>
        <v>3326.4935078660892</v>
      </c>
      <c r="J45" s="6">
        <f t="shared" si="13"/>
        <v>3473.2938894643207</v>
      </c>
      <c r="K45" s="6">
        <f t="shared" si="13"/>
        <v>3578.9677338812762</v>
      </c>
      <c r="L45" s="6">
        <f t="shared" si="13"/>
        <v>3104.7387631723072</v>
      </c>
      <c r="M45" s="6">
        <f t="shared" si="13"/>
        <v>3403.2612831981442</v>
      </c>
      <c r="N45" s="6">
        <f t="shared" si="13"/>
        <v>3456.0894990003458</v>
      </c>
      <c r="O45" s="6">
        <f t="shared" si="13"/>
        <v>3173.4640438858514</v>
      </c>
      <c r="Q45" s="6">
        <f>SUM(D45:O45)</f>
        <v>39596.152874259569</v>
      </c>
      <c r="R45" s="26"/>
      <c r="S45" s="27"/>
    </row>
    <row r="46" spans="1:19" outlineLevel="1" x14ac:dyDescent="0.25">
      <c r="A46" s="25" t="s">
        <v>40</v>
      </c>
      <c r="B46" s="8"/>
      <c r="D46" s="6">
        <f t="shared" ref="D46:O47" si="14">D69+D93+D117+D141+D165+D189+D214</f>
        <v>1868.0727187283298</v>
      </c>
      <c r="E46" s="6">
        <f t="shared" si="14"/>
        <v>1275.01</v>
      </c>
      <c r="F46" s="6">
        <f t="shared" si="14"/>
        <v>1541.974989815471</v>
      </c>
      <c r="G46" s="6">
        <f t="shared" si="14"/>
        <v>1443.7608814241889</v>
      </c>
      <c r="H46" s="6">
        <f t="shared" si="14"/>
        <v>1538.4722094399849</v>
      </c>
      <c r="I46" s="6">
        <f t="shared" si="14"/>
        <v>1513.9413353442642</v>
      </c>
      <c r="J46" s="6">
        <f t="shared" si="14"/>
        <v>1578.0115080250339</v>
      </c>
      <c r="K46" s="6">
        <f t="shared" si="14"/>
        <v>1586.6633512114634</v>
      </c>
      <c r="L46" s="6">
        <f t="shared" si="14"/>
        <v>1365.1800211146069</v>
      </c>
      <c r="M46" s="6">
        <f t="shared" si="14"/>
        <v>1561.2431191835351</v>
      </c>
      <c r="N46" s="6">
        <f t="shared" si="14"/>
        <v>1630.7522591640682</v>
      </c>
      <c r="O46" s="6">
        <f t="shared" si="14"/>
        <v>1567.3708651888826</v>
      </c>
      <c r="Q46" s="6">
        <f>SUM(D46:O46)</f>
        <v>18470.453258639827</v>
      </c>
      <c r="R46" s="26"/>
      <c r="S46" s="27"/>
    </row>
    <row r="47" spans="1:19" outlineLevel="1" x14ac:dyDescent="0.25">
      <c r="A47" s="25" t="s">
        <v>41</v>
      </c>
      <c r="B47" s="8"/>
      <c r="D47" s="6">
        <f t="shared" si="14"/>
        <v>1030.4383750782522</v>
      </c>
      <c r="E47" s="6">
        <f t="shared" si="14"/>
        <v>801.44999999999993</v>
      </c>
      <c r="F47" s="6">
        <f t="shared" si="14"/>
        <v>1515.611459274947</v>
      </c>
      <c r="G47" s="6">
        <f t="shared" si="14"/>
        <v>1931.4394797530954</v>
      </c>
      <c r="H47" s="6">
        <f t="shared" si="14"/>
        <v>3091.1586783387379</v>
      </c>
      <c r="I47" s="6">
        <f t="shared" si="14"/>
        <v>2092.4861391512804</v>
      </c>
      <c r="J47" s="6">
        <f t="shared" si="14"/>
        <v>1733.901655908036</v>
      </c>
      <c r="K47" s="6">
        <f t="shared" si="14"/>
        <v>1446.3475845494806</v>
      </c>
      <c r="L47" s="6">
        <f t="shared" si="14"/>
        <v>1328.6941785420202</v>
      </c>
      <c r="M47" s="6">
        <f t="shared" si="14"/>
        <v>1735.3647691140113</v>
      </c>
      <c r="N47" s="6">
        <f t="shared" si="14"/>
        <v>2015.5877435643406</v>
      </c>
      <c r="O47" s="6">
        <f t="shared" si="14"/>
        <v>1109.695488969604</v>
      </c>
      <c r="Q47" s="6">
        <f>SUM(D47:O47)</f>
        <v>19832.175552243803</v>
      </c>
      <c r="R47" s="26"/>
      <c r="S47" s="27"/>
    </row>
    <row r="48" spans="1:19" x14ac:dyDescent="0.25">
      <c r="A48" s="16"/>
    </row>
    <row r="49" spans="1:17" outlineLevel="1" x14ac:dyDescent="0.25">
      <c r="B49" s="8" t="s">
        <v>42</v>
      </c>
      <c r="C49" s="8" t="s">
        <v>43</v>
      </c>
      <c r="D49" s="22">
        <f t="shared" ref="D49:O49" si="15">+D$2</f>
        <v>43101</v>
      </c>
      <c r="E49" s="22">
        <f t="shared" si="15"/>
        <v>43132</v>
      </c>
      <c r="F49" s="22">
        <f t="shared" si="15"/>
        <v>43160</v>
      </c>
      <c r="G49" s="22">
        <f t="shared" si="15"/>
        <v>43191</v>
      </c>
      <c r="H49" s="22">
        <f t="shared" si="15"/>
        <v>43221</v>
      </c>
      <c r="I49" s="22">
        <f t="shared" si="15"/>
        <v>43252</v>
      </c>
      <c r="J49" s="22">
        <f t="shared" si="15"/>
        <v>43282</v>
      </c>
      <c r="K49" s="22">
        <f t="shared" si="15"/>
        <v>43313</v>
      </c>
      <c r="L49" s="22">
        <f t="shared" si="15"/>
        <v>43344</v>
      </c>
      <c r="M49" s="22">
        <f t="shared" si="15"/>
        <v>43374</v>
      </c>
      <c r="N49" s="22">
        <f t="shared" si="15"/>
        <v>43405</v>
      </c>
      <c r="O49" s="22">
        <f t="shared" si="15"/>
        <v>43435</v>
      </c>
      <c r="Q49" s="22" t="str">
        <f>+Q$2</f>
        <v>Total</v>
      </c>
    </row>
    <row r="50" spans="1:17" outlineLevel="1" x14ac:dyDescent="0.25">
      <c r="A50" s="23" t="s">
        <v>44</v>
      </c>
      <c r="B50" s="28">
        <v>8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Q50" s="30"/>
    </row>
    <row r="51" spans="1:17" outlineLevel="1" x14ac:dyDescent="0.25">
      <c r="A51" s="16" t="s">
        <v>25</v>
      </c>
      <c r="B51" s="8"/>
      <c r="D51" s="21">
        <v>42</v>
      </c>
      <c r="E51" s="21">
        <v>38</v>
      </c>
      <c r="F51" s="21">
        <v>37</v>
      </c>
      <c r="G51" s="21">
        <v>36</v>
      </c>
      <c r="H51" s="21">
        <v>34</v>
      </c>
      <c r="I51" s="21">
        <v>33</v>
      </c>
      <c r="J51" s="21">
        <v>34</v>
      </c>
      <c r="K51" s="21">
        <v>33</v>
      </c>
      <c r="L51" s="21">
        <v>32</v>
      </c>
      <c r="M51" s="21">
        <v>32</v>
      </c>
      <c r="N51" s="21">
        <v>32</v>
      </c>
      <c r="O51" s="21">
        <v>32</v>
      </c>
      <c r="Q51" s="21">
        <f t="shared" ref="Q51:Q64" si="16">SUM(D51:O51)</f>
        <v>415</v>
      </c>
    </row>
    <row r="52" spans="1:17" outlineLevel="1" x14ac:dyDescent="0.25">
      <c r="A52" s="16" t="s">
        <v>26</v>
      </c>
      <c r="B52" s="8"/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Q52" s="21">
        <f t="shared" si="16"/>
        <v>0</v>
      </c>
    </row>
    <row r="53" spans="1:17" outlineLevel="1" x14ac:dyDescent="0.25">
      <c r="A53" s="16" t="s">
        <v>27</v>
      </c>
      <c r="B53" s="8"/>
      <c r="D53" s="21">
        <v>227</v>
      </c>
      <c r="E53" s="21">
        <v>227</v>
      </c>
      <c r="F53" s="21">
        <v>232</v>
      </c>
      <c r="G53" s="21">
        <v>238</v>
      </c>
      <c r="H53" s="21">
        <v>241</v>
      </c>
      <c r="I53" s="21">
        <v>237</v>
      </c>
      <c r="J53" s="21">
        <v>238</v>
      </c>
      <c r="K53" s="21">
        <v>242</v>
      </c>
      <c r="L53" s="21">
        <v>242</v>
      </c>
      <c r="M53" s="21">
        <v>245</v>
      </c>
      <c r="N53" s="21">
        <v>247</v>
      </c>
      <c r="O53" s="21">
        <v>249</v>
      </c>
      <c r="Q53" s="21">
        <f t="shared" si="16"/>
        <v>2865</v>
      </c>
    </row>
    <row r="54" spans="1:17" outlineLevel="1" x14ac:dyDescent="0.25">
      <c r="A54" s="16" t="s">
        <v>28</v>
      </c>
      <c r="B54" s="8"/>
      <c r="D54" s="21">
        <v>620</v>
      </c>
      <c r="E54" s="21">
        <v>618</v>
      </c>
      <c r="F54" s="21">
        <v>613</v>
      </c>
      <c r="G54" s="21">
        <v>612</v>
      </c>
      <c r="H54" s="21">
        <v>607</v>
      </c>
      <c r="I54" s="21">
        <v>601</v>
      </c>
      <c r="J54" s="21">
        <v>594</v>
      </c>
      <c r="K54" s="21">
        <v>589</v>
      </c>
      <c r="L54" s="21">
        <v>582</v>
      </c>
      <c r="M54" s="21">
        <v>578</v>
      </c>
      <c r="N54" s="21">
        <v>574</v>
      </c>
      <c r="O54" s="21">
        <v>572</v>
      </c>
      <c r="Q54" s="21">
        <f t="shared" si="16"/>
        <v>7160</v>
      </c>
    </row>
    <row r="55" spans="1:17" outlineLevel="1" x14ac:dyDescent="0.25">
      <c r="A55" s="16" t="s">
        <v>29</v>
      </c>
      <c r="B55" s="8"/>
      <c r="D55" s="21">
        <v>48</v>
      </c>
      <c r="E55" s="21">
        <v>47</v>
      </c>
      <c r="F55" s="21">
        <v>48</v>
      </c>
      <c r="G55" s="21">
        <v>48</v>
      </c>
      <c r="H55" s="21">
        <v>48</v>
      </c>
      <c r="I55" s="21">
        <v>47</v>
      </c>
      <c r="J55" s="21">
        <v>46</v>
      </c>
      <c r="K55" s="21">
        <v>46</v>
      </c>
      <c r="L55" s="21">
        <v>45</v>
      </c>
      <c r="M55" s="21">
        <v>45</v>
      </c>
      <c r="N55" s="21">
        <v>43</v>
      </c>
      <c r="O55" s="21">
        <v>42</v>
      </c>
      <c r="Q55" s="21">
        <f t="shared" si="16"/>
        <v>553</v>
      </c>
    </row>
    <row r="56" spans="1:17" outlineLevel="1" x14ac:dyDescent="0.25">
      <c r="A56" s="16" t="s">
        <v>30</v>
      </c>
      <c r="B56" s="8"/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Q56" s="21">
        <f t="shared" si="16"/>
        <v>0</v>
      </c>
    </row>
    <row r="57" spans="1:17" outlineLevel="1" x14ac:dyDescent="0.25">
      <c r="A57" s="16" t="s">
        <v>31</v>
      </c>
      <c r="B57" s="8"/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Q57" s="21">
        <f t="shared" si="16"/>
        <v>0</v>
      </c>
    </row>
    <row r="58" spans="1:17" outlineLevel="1" x14ac:dyDescent="0.25">
      <c r="A58" s="16" t="s">
        <v>32</v>
      </c>
      <c r="B58" s="8"/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Q58" s="21">
        <f t="shared" si="16"/>
        <v>0</v>
      </c>
    </row>
    <row r="59" spans="1:17" outlineLevel="1" x14ac:dyDescent="0.25">
      <c r="A59" s="16" t="s">
        <v>33</v>
      </c>
      <c r="B59" s="8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Q59" s="21">
        <f t="shared" si="16"/>
        <v>0</v>
      </c>
    </row>
    <row r="60" spans="1:17" outlineLevel="1" x14ac:dyDescent="0.25">
      <c r="A60" s="16" t="s">
        <v>34</v>
      </c>
      <c r="B60" s="8"/>
      <c r="D60" s="21">
        <v>1120</v>
      </c>
      <c r="E60" s="21">
        <v>1122</v>
      </c>
      <c r="F60" s="21">
        <v>1129</v>
      </c>
      <c r="G60" s="21">
        <v>1140</v>
      </c>
      <c r="H60" s="21">
        <v>1135</v>
      </c>
      <c r="I60" s="21">
        <v>1153</v>
      </c>
      <c r="J60" s="21">
        <v>1156</v>
      </c>
      <c r="K60" s="21">
        <v>1166</v>
      </c>
      <c r="L60" s="21">
        <v>1171</v>
      </c>
      <c r="M60" s="21">
        <v>1172</v>
      </c>
      <c r="N60" s="21">
        <v>1182</v>
      </c>
      <c r="O60" s="21">
        <v>1192</v>
      </c>
      <c r="Q60" s="21">
        <f t="shared" si="16"/>
        <v>13838</v>
      </c>
    </row>
    <row r="61" spans="1:17" outlineLevel="1" x14ac:dyDescent="0.25">
      <c r="A61" s="16" t="s">
        <v>35</v>
      </c>
      <c r="B61" s="8"/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Q61" s="21">
        <f t="shared" si="16"/>
        <v>0</v>
      </c>
    </row>
    <row r="62" spans="1:17" outlineLevel="1" x14ac:dyDescent="0.25">
      <c r="A62" s="16" t="s">
        <v>36</v>
      </c>
      <c r="B62" s="8"/>
      <c r="D62" s="21">
        <v>814</v>
      </c>
      <c r="E62" s="21">
        <v>807</v>
      </c>
      <c r="F62" s="21">
        <v>814</v>
      </c>
      <c r="G62" s="21">
        <v>815</v>
      </c>
      <c r="H62" s="21">
        <v>818</v>
      </c>
      <c r="I62" s="21">
        <v>818</v>
      </c>
      <c r="J62" s="21">
        <v>818</v>
      </c>
      <c r="K62" s="21">
        <v>809</v>
      </c>
      <c r="L62" s="21">
        <v>807</v>
      </c>
      <c r="M62" s="21">
        <v>807</v>
      </c>
      <c r="N62" s="21">
        <v>818</v>
      </c>
      <c r="O62" s="21">
        <v>823</v>
      </c>
      <c r="Q62" s="21">
        <f t="shared" si="16"/>
        <v>9768</v>
      </c>
    </row>
    <row r="63" spans="1:17" outlineLevel="1" x14ac:dyDescent="0.25">
      <c r="A63" s="16" t="s">
        <v>37</v>
      </c>
      <c r="B63" s="8"/>
      <c r="D63" s="21">
        <v>206</v>
      </c>
      <c r="E63" s="21">
        <v>205</v>
      </c>
      <c r="F63" s="21">
        <v>208</v>
      </c>
      <c r="G63" s="21">
        <v>205</v>
      </c>
      <c r="H63" s="21">
        <v>206</v>
      </c>
      <c r="I63" s="21">
        <v>218</v>
      </c>
      <c r="J63" s="21">
        <v>221</v>
      </c>
      <c r="K63" s="21">
        <v>219</v>
      </c>
      <c r="L63" s="21">
        <v>221</v>
      </c>
      <c r="M63" s="21">
        <v>227</v>
      </c>
      <c r="N63" s="21">
        <v>229</v>
      </c>
      <c r="O63" s="21">
        <v>229</v>
      </c>
      <c r="Q63" s="21">
        <f t="shared" si="16"/>
        <v>2594</v>
      </c>
    </row>
    <row r="64" spans="1:17" ht="13.5" outlineLevel="1" thickBot="1" x14ac:dyDescent="0.3">
      <c r="A64" s="16" t="s">
        <v>45</v>
      </c>
      <c r="B64" s="8"/>
      <c r="D64" s="20">
        <f t="shared" ref="D64:O64" si="17">SUM(D51:D63)</f>
        <v>3077</v>
      </c>
      <c r="E64" s="20">
        <f t="shared" si="17"/>
        <v>3064</v>
      </c>
      <c r="F64" s="20">
        <f t="shared" si="17"/>
        <v>3081</v>
      </c>
      <c r="G64" s="20">
        <f t="shared" si="17"/>
        <v>3094</v>
      </c>
      <c r="H64" s="20">
        <f t="shared" si="17"/>
        <v>3089</v>
      </c>
      <c r="I64" s="20">
        <f t="shared" si="17"/>
        <v>3107</v>
      </c>
      <c r="J64" s="20">
        <f t="shared" si="17"/>
        <v>3107</v>
      </c>
      <c r="K64" s="20">
        <f t="shared" si="17"/>
        <v>3104</v>
      </c>
      <c r="L64" s="20">
        <f t="shared" si="17"/>
        <v>3100</v>
      </c>
      <c r="M64" s="20">
        <f t="shared" si="17"/>
        <v>3106</v>
      </c>
      <c r="N64" s="20">
        <f t="shared" si="17"/>
        <v>3125</v>
      </c>
      <c r="O64" s="20">
        <f t="shared" si="17"/>
        <v>3139</v>
      </c>
      <c r="Q64" s="20">
        <f t="shared" si="16"/>
        <v>37193</v>
      </c>
    </row>
    <row r="65" spans="1:17" ht="6" customHeight="1" outlineLevel="1" thickTop="1" x14ac:dyDescent="0.25">
      <c r="A65" s="16"/>
      <c r="B65" s="8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Q65" s="24"/>
    </row>
    <row r="66" spans="1:17" outlineLevel="1" x14ac:dyDescent="0.25">
      <c r="A66" s="16" t="s">
        <v>46</v>
      </c>
      <c r="B66" s="8"/>
      <c r="D66" s="19">
        <f t="shared" ref="D66:O66" si="18">D251</f>
        <v>3083</v>
      </c>
      <c r="E66" s="19">
        <f t="shared" si="18"/>
        <v>3071</v>
      </c>
      <c r="F66" s="19">
        <f t="shared" si="18"/>
        <v>3088</v>
      </c>
      <c r="G66" s="19">
        <f t="shared" si="18"/>
        <v>3100</v>
      </c>
      <c r="H66" s="19">
        <f t="shared" si="18"/>
        <v>3094</v>
      </c>
      <c r="I66" s="19">
        <f t="shared" si="18"/>
        <v>3111</v>
      </c>
      <c r="J66" s="19">
        <f t="shared" si="18"/>
        <v>3111</v>
      </c>
      <c r="K66" s="19">
        <f t="shared" si="18"/>
        <v>3109</v>
      </c>
      <c r="L66" s="19">
        <f t="shared" si="18"/>
        <v>3106</v>
      </c>
      <c r="M66" s="19">
        <f t="shared" si="18"/>
        <v>3113</v>
      </c>
      <c r="N66" s="19">
        <f t="shared" si="18"/>
        <v>3132</v>
      </c>
      <c r="O66" s="19">
        <f t="shared" si="18"/>
        <v>3144</v>
      </c>
      <c r="Q66" s="19">
        <f>SUM(D66:O66)</f>
        <v>37262</v>
      </c>
    </row>
    <row r="67" spans="1:17" outlineLevel="1" x14ac:dyDescent="0.25">
      <c r="A67" s="16" t="s">
        <v>47</v>
      </c>
      <c r="B67" s="8"/>
      <c r="D67" s="19">
        <f t="shared" ref="D67:O67" si="19">D230</f>
        <v>1402</v>
      </c>
      <c r="E67" s="19">
        <f t="shared" si="19"/>
        <v>1390</v>
      </c>
      <c r="F67" s="19">
        <f t="shared" si="19"/>
        <v>1408</v>
      </c>
      <c r="G67" s="19">
        <f t="shared" si="19"/>
        <v>1425</v>
      </c>
      <c r="H67" s="19">
        <f t="shared" si="19"/>
        <v>1453</v>
      </c>
      <c r="I67" s="19">
        <f t="shared" si="19"/>
        <v>1463</v>
      </c>
      <c r="J67" s="19">
        <f t="shared" si="19"/>
        <v>1477</v>
      </c>
      <c r="K67" s="19">
        <f t="shared" si="19"/>
        <v>1477</v>
      </c>
      <c r="L67" s="19">
        <f t="shared" si="19"/>
        <v>1463</v>
      </c>
      <c r="M67" s="19">
        <f t="shared" si="19"/>
        <v>1463</v>
      </c>
      <c r="N67" s="19">
        <f t="shared" si="19"/>
        <v>1459</v>
      </c>
      <c r="O67" s="19">
        <f t="shared" si="19"/>
        <v>1443</v>
      </c>
      <c r="Q67" s="19">
        <f>SUM(D67:O67)</f>
        <v>17323</v>
      </c>
    </row>
    <row r="68" spans="1:17" ht="6" customHeight="1" outlineLevel="1" x14ac:dyDescent="0.25">
      <c r="A68" s="16"/>
      <c r="B68" s="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Q68" s="19"/>
    </row>
    <row r="69" spans="1:17" outlineLevel="1" x14ac:dyDescent="0.25">
      <c r="A69" s="25" t="s">
        <v>48</v>
      </c>
      <c r="B69" s="8"/>
      <c r="D69" s="6">
        <f>'[1]Recycle Tons'!D39</f>
        <v>127.28162557545268</v>
      </c>
      <c r="E69" s="6">
        <f>'[1]Recycle Tons'!E39</f>
        <v>77.930000000000007</v>
      </c>
      <c r="F69" s="6">
        <f>'[1]Recycle Tons'!F39</f>
        <v>91.144125426565864</v>
      </c>
      <c r="G69" s="6">
        <f>'[1]Recycle Tons'!G39</f>
        <v>77.222749125675506</v>
      </c>
      <c r="H69" s="6">
        <f>'[1]Recycle Tons'!H39</f>
        <v>73.139002161815327</v>
      </c>
      <c r="I69" s="6">
        <f>'[1]Recycle Tons'!I39</f>
        <v>74.515403050341462</v>
      </c>
      <c r="J69" s="6">
        <f>'[1]Recycle Tons'!J39</f>
        <v>88.725856052544856</v>
      </c>
      <c r="K69" s="6">
        <f>'[1]Recycle Tons'!K39</f>
        <v>90.998319687597473</v>
      </c>
      <c r="L69" s="6">
        <f>'[1]Recycle Tons'!L39</f>
        <v>71.263652406870321</v>
      </c>
      <c r="M69" s="6">
        <f>'[1]Recycle Tons'!M39</f>
        <v>76.481612882905523</v>
      </c>
      <c r="N69" s="6">
        <f>'[1]Recycle Tons'!N39</f>
        <v>75.276603285589175</v>
      </c>
      <c r="O69" s="6">
        <f>'[1]Recycle Tons'!O39</f>
        <v>91.641780586781437</v>
      </c>
      <c r="Q69" s="6">
        <f>SUM(D69:O69)</f>
        <v>1015.6207302421396</v>
      </c>
    </row>
    <row r="70" spans="1:17" outlineLevel="1" x14ac:dyDescent="0.25">
      <c r="A70" s="25" t="s">
        <v>49</v>
      </c>
      <c r="B70" s="8"/>
      <c r="D70" s="6">
        <f>'[1]YW Tons'!D39</f>
        <v>42.906268452814189</v>
      </c>
      <c r="E70" s="6">
        <f>'[1]YW Tons'!E39</f>
        <v>24.48</v>
      </c>
      <c r="F70" s="6">
        <f>'[1]YW Tons'!F39</f>
        <v>59.165666480184044</v>
      </c>
      <c r="G70" s="6">
        <f>'[1]YW Tons'!G39</f>
        <v>76.274188059943555</v>
      </c>
      <c r="H70" s="6">
        <f>'[1]YW Tons'!H39</f>
        <v>159.03924334908521</v>
      </c>
      <c r="I70" s="6">
        <f>'[1]YW Tons'!I39</f>
        <v>106.39541156283478</v>
      </c>
      <c r="J70" s="6">
        <f>'[1]YW Tons'!J39</f>
        <v>61.477580599424449</v>
      </c>
      <c r="K70" s="6">
        <f>'[1]YW Tons'!K39</f>
        <v>50.294968309182075</v>
      </c>
      <c r="L70" s="6">
        <f>'[1]YW Tons'!L39</f>
        <v>61.886768448149105</v>
      </c>
      <c r="M70" s="6">
        <f>'[1]YW Tons'!M39</f>
        <v>88.603344036660786</v>
      </c>
      <c r="N70" s="6">
        <f>'[1]YW Tons'!N39</f>
        <v>108.13487902128428</v>
      </c>
      <c r="O70" s="6">
        <v>56.42</v>
      </c>
      <c r="Q70" s="6">
        <f>SUM(D70:O70)</f>
        <v>895.07831831956253</v>
      </c>
    </row>
    <row r="71" spans="1:17" outlineLevel="1" x14ac:dyDescent="0.25">
      <c r="A71" s="25" t="s">
        <v>50</v>
      </c>
      <c r="B71" s="8"/>
      <c r="D71" s="6">
        <f>'[1]MSW Tons'!D39</f>
        <v>209.33475448783358</v>
      </c>
      <c r="E71" s="6">
        <f>'[1]MSW Tons'!E39</f>
        <v>147.19999999999999</v>
      </c>
      <c r="F71" s="6">
        <f>'[1]MSW Tons'!F39</f>
        <v>204.78314479502356</v>
      </c>
      <c r="G71" s="6">
        <f>'[1]MSW Tons'!G39</f>
        <v>197.72466814146111</v>
      </c>
      <c r="H71" s="6">
        <f>'[1]MSW Tons'!H39</f>
        <v>218.11637977263399</v>
      </c>
      <c r="I71" s="6">
        <f>'[1]MSW Tons'!I39</f>
        <v>211.20652352211303</v>
      </c>
      <c r="J71" s="6">
        <f>'[1]MSW Tons'!J39</f>
        <v>216.11459374592741</v>
      </c>
      <c r="K71" s="6">
        <f>'[1]MSW Tons'!K39</f>
        <v>216.02807593870995</v>
      </c>
      <c r="L71" s="6">
        <f>'[1]MSW Tons'!L39</f>
        <v>186.53532391816242</v>
      </c>
      <c r="M71" s="6">
        <f>'[1]MSW Tons'!M39</f>
        <v>201.79954795701894</v>
      </c>
      <c r="N71" s="6">
        <f>'[1]MSW Tons'!N39</f>
        <v>211.71951254169204</v>
      </c>
      <c r="O71" s="6">
        <f>'[1]MSW Tons'!O39</f>
        <v>192.81512105598549</v>
      </c>
      <c r="Q71" s="6">
        <f>SUM(D71:O71)</f>
        <v>2413.377645876561</v>
      </c>
    </row>
    <row r="72" spans="1:17" outlineLevel="1" x14ac:dyDescent="0.25">
      <c r="A72" s="25"/>
      <c r="B72" s="8"/>
    </row>
    <row r="73" spans="1:17" outlineLevel="1" x14ac:dyDescent="0.25">
      <c r="B73" s="8" t="str">
        <f>+B$49</f>
        <v>District</v>
      </c>
      <c r="C73" s="8" t="str">
        <f>+C$49</f>
        <v>Code</v>
      </c>
      <c r="D73" s="22">
        <v>43101</v>
      </c>
      <c r="E73" s="22">
        <f t="shared" ref="E73:O73" si="20">+E$2</f>
        <v>43132</v>
      </c>
      <c r="F73" s="22">
        <f t="shared" si="20"/>
        <v>43160</v>
      </c>
      <c r="G73" s="22">
        <f t="shared" si="20"/>
        <v>43191</v>
      </c>
      <c r="H73" s="22">
        <f t="shared" si="20"/>
        <v>43221</v>
      </c>
      <c r="I73" s="22">
        <f t="shared" si="20"/>
        <v>43252</v>
      </c>
      <c r="J73" s="22">
        <f t="shared" si="20"/>
        <v>43282</v>
      </c>
      <c r="K73" s="22">
        <f t="shared" si="20"/>
        <v>43313</v>
      </c>
      <c r="L73" s="22">
        <f t="shared" si="20"/>
        <v>43344</v>
      </c>
      <c r="M73" s="22">
        <f t="shared" si="20"/>
        <v>43374</v>
      </c>
      <c r="N73" s="22">
        <f t="shared" si="20"/>
        <v>43405</v>
      </c>
      <c r="O73" s="22">
        <f t="shared" si="20"/>
        <v>43435</v>
      </c>
      <c r="Q73" s="22" t="str">
        <f>+Q$2</f>
        <v>Total</v>
      </c>
    </row>
    <row r="74" spans="1:17" outlineLevel="1" x14ac:dyDescent="0.25">
      <c r="A74" s="23" t="s">
        <v>51</v>
      </c>
      <c r="B74" s="28">
        <v>10</v>
      </c>
    </row>
    <row r="75" spans="1:17" outlineLevel="1" x14ac:dyDescent="0.25">
      <c r="A75" s="16" t="s">
        <v>25</v>
      </c>
      <c r="D75" s="21">
        <v>18</v>
      </c>
      <c r="E75" s="21">
        <v>19</v>
      </c>
      <c r="F75" s="21">
        <v>19</v>
      </c>
      <c r="G75" s="21">
        <v>19</v>
      </c>
      <c r="H75" s="21">
        <v>19</v>
      </c>
      <c r="I75" s="21">
        <v>18</v>
      </c>
      <c r="J75" s="21">
        <v>18</v>
      </c>
      <c r="K75" s="21">
        <v>18</v>
      </c>
      <c r="L75" s="21">
        <v>18</v>
      </c>
      <c r="M75" s="21">
        <v>18</v>
      </c>
      <c r="N75" s="21">
        <v>17</v>
      </c>
      <c r="O75" s="21">
        <v>17</v>
      </c>
      <c r="Q75" s="21">
        <f t="shared" ref="Q75:Q88" si="21">SUM(D75:O75)</f>
        <v>218</v>
      </c>
    </row>
    <row r="76" spans="1:17" outlineLevel="1" x14ac:dyDescent="0.25">
      <c r="A76" s="16" t="s">
        <v>26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Q76" s="21">
        <f t="shared" si="21"/>
        <v>0</v>
      </c>
    </row>
    <row r="77" spans="1:17" outlineLevel="1" x14ac:dyDescent="0.25">
      <c r="A77" s="16" t="s">
        <v>27</v>
      </c>
      <c r="D77" s="21">
        <v>80</v>
      </c>
      <c r="E77" s="21">
        <v>79</v>
      </c>
      <c r="F77" s="21">
        <v>81</v>
      </c>
      <c r="G77" s="21">
        <v>84</v>
      </c>
      <c r="H77" s="21">
        <v>86</v>
      </c>
      <c r="I77" s="21">
        <v>88</v>
      </c>
      <c r="J77" s="21">
        <v>88</v>
      </c>
      <c r="K77" s="21">
        <v>90</v>
      </c>
      <c r="L77" s="21">
        <v>89</v>
      </c>
      <c r="M77" s="21">
        <v>91</v>
      </c>
      <c r="N77" s="21">
        <v>93</v>
      </c>
      <c r="O77" s="21">
        <v>96</v>
      </c>
      <c r="Q77" s="21">
        <f t="shared" si="21"/>
        <v>1045</v>
      </c>
    </row>
    <row r="78" spans="1:17" outlineLevel="1" x14ac:dyDescent="0.25">
      <c r="A78" s="16" t="s">
        <v>28</v>
      </c>
      <c r="D78" s="21">
        <v>217</v>
      </c>
      <c r="E78" s="21">
        <v>216</v>
      </c>
      <c r="F78" s="21">
        <v>216</v>
      </c>
      <c r="G78" s="21">
        <v>214</v>
      </c>
      <c r="H78" s="21">
        <v>213</v>
      </c>
      <c r="I78" s="21">
        <v>216</v>
      </c>
      <c r="J78" s="21">
        <v>215</v>
      </c>
      <c r="K78" s="21">
        <v>214</v>
      </c>
      <c r="L78" s="21">
        <v>211</v>
      </c>
      <c r="M78" s="21">
        <v>212</v>
      </c>
      <c r="N78" s="21">
        <v>205</v>
      </c>
      <c r="O78" s="21">
        <v>203</v>
      </c>
      <c r="Q78" s="21">
        <f t="shared" si="21"/>
        <v>2552</v>
      </c>
    </row>
    <row r="79" spans="1:17" outlineLevel="1" x14ac:dyDescent="0.25">
      <c r="A79" s="16" t="s">
        <v>29</v>
      </c>
      <c r="D79" s="21">
        <v>26</v>
      </c>
      <c r="E79" s="21">
        <v>26</v>
      </c>
      <c r="F79" s="21">
        <v>25</v>
      </c>
      <c r="G79" s="21">
        <v>25</v>
      </c>
      <c r="H79" s="21">
        <v>25</v>
      </c>
      <c r="I79" s="21">
        <v>24</v>
      </c>
      <c r="J79" s="21">
        <v>24</v>
      </c>
      <c r="K79" s="21">
        <v>23</v>
      </c>
      <c r="L79" s="21">
        <v>23</v>
      </c>
      <c r="M79" s="21">
        <v>22</v>
      </c>
      <c r="N79" s="21">
        <v>23</v>
      </c>
      <c r="O79" s="21">
        <v>23</v>
      </c>
      <c r="Q79" s="21">
        <f t="shared" si="21"/>
        <v>289</v>
      </c>
    </row>
    <row r="80" spans="1:17" outlineLevel="1" x14ac:dyDescent="0.25">
      <c r="A80" s="16" t="s">
        <v>30</v>
      </c>
      <c r="D80" s="21">
        <v>3</v>
      </c>
      <c r="E80" s="21">
        <v>3</v>
      </c>
      <c r="F80" s="21">
        <v>3</v>
      </c>
      <c r="G80" s="21">
        <v>3</v>
      </c>
      <c r="H80" s="21">
        <v>2</v>
      </c>
      <c r="I80" s="21">
        <v>2</v>
      </c>
      <c r="J80" s="21">
        <v>2</v>
      </c>
      <c r="K80" s="21">
        <v>2</v>
      </c>
      <c r="L80" s="21">
        <v>2</v>
      </c>
      <c r="M80" s="21">
        <v>2</v>
      </c>
      <c r="N80" s="21">
        <v>2</v>
      </c>
      <c r="O80" s="21">
        <v>2</v>
      </c>
      <c r="Q80" s="21">
        <f t="shared" si="21"/>
        <v>28</v>
      </c>
    </row>
    <row r="81" spans="1:17" outlineLevel="1" x14ac:dyDescent="0.25">
      <c r="A81" s="16" t="s">
        <v>31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Q81" s="21">
        <f t="shared" si="21"/>
        <v>0</v>
      </c>
    </row>
    <row r="82" spans="1:17" outlineLevel="1" x14ac:dyDescent="0.25">
      <c r="A82" s="16" t="s">
        <v>32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Q82" s="21">
        <f t="shared" si="21"/>
        <v>0</v>
      </c>
    </row>
    <row r="83" spans="1:17" outlineLevel="1" x14ac:dyDescent="0.25">
      <c r="A83" s="16" t="s">
        <v>33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Q83" s="21">
        <f t="shared" si="21"/>
        <v>0</v>
      </c>
    </row>
    <row r="84" spans="1:17" outlineLevel="1" x14ac:dyDescent="0.25">
      <c r="A84" s="16" t="s">
        <v>34</v>
      </c>
      <c r="D84" s="21">
        <v>420</v>
      </c>
      <c r="E84" s="21">
        <v>418</v>
      </c>
      <c r="F84" s="21">
        <v>421</v>
      </c>
      <c r="G84" s="21">
        <v>422</v>
      </c>
      <c r="H84" s="21">
        <v>417</v>
      </c>
      <c r="I84" s="21">
        <v>428</v>
      </c>
      <c r="J84" s="21">
        <v>433</v>
      </c>
      <c r="K84" s="21">
        <v>436</v>
      </c>
      <c r="L84" s="21">
        <v>445</v>
      </c>
      <c r="M84" s="21">
        <v>446</v>
      </c>
      <c r="N84" s="21">
        <v>447</v>
      </c>
      <c r="O84" s="21">
        <v>442</v>
      </c>
      <c r="Q84" s="21">
        <f t="shared" si="21"/>
        <v>5175</v>
      </c>
    </row>
    <row r="85" spans="1:17" outlineLevel="1" x14ac:dyDescent="0.25">
      <c r="A85" s="16" t="s">
        <v>35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Q85" s="21">
        <f t="shared" si="21"/>
        <v>0</v>
      </c>
    </row>
    <row r="86" spans="1:17" outlineLevel="1" x14ac:dyDescent="0.25">
      <c r="A86" s="16" t="s">
        <v>36</v>
      </c>
      <c r="D86" s="21">
        <v>368</v>
      </c>
      <c r="E86" s="21">
        <v>363</v>
      </c>
      <c r="F86" s="21">
        <v>370</v>
      </c>
      <c r="G86" s="21">
        <v>370</v>
      </c>
      <c r="H86" s="21">
        <v>368</v>
      </c>
      <c r="I86" s="21">
        <v>374</v>
      </c>
      <c r="J86" s="21">
        <v>374</v>
      </c>
      <c r="K86" s="21">
        <v>376</v>
      </c>
      <c r="L86" s="21">
        <v>373</v>
      </c>
      <c r="M86" s="21">
        <v>380</v>
      </c>
      <c r="N86" s="21">
        <v>378</v>
      </c>
      <c r="O86" s="21">
        <v>379</v>
      </c>
      <c r="Q86" s="21">
        <f t="shared" si="21"/>
        <v>4473</v>
      </c>
    </row>
    <row r="87" spans="1:17" outlineLevel="1" x14ac:dyDescent="0.25">
      <c r="A87" s="16" t="s">
        <v>37</v>
      </c>
      <c r="D87" s="21">
        <v>93</v>
      </c>
      <c r="E87" s="21">
        <v>93</v>
      </c>
      <c r="F87" s="21">
        <v>95</v>
      </c>
      <c r="G87" s="21">
        <v>96</v>
      </c>
      <c r="H87" s="21">
        <v>91</v>
      </c>
      <c r="I87" s="21">
        <v>95</v>
      </c>
      <c r="J87" s="21">
        <v>99</v>
      </c>
      <c r="K87" s="21">
        <v>101</v>
      </c>
      <c r="L87" s="21">
        <v>97</v>
      </c>
      <c r="M87" s="21">
        <v>98</v>
      </c>
      <c r="N87" s="21">
        <v>91</v>
      </c>
      <c r="O87" s="21">
        <v>89</v>
      </c>
      <c r="Q87" s="21">
        <f t="shared" si="21"/>
        <v>1138</v>
      </c>
    </row>
    <row r="88" spans="1:17" ht="13.5" outlineLevel="1" thickBot="1" x14ac:dyDescent="0.3">
      <c r="A88" s="16" t="s">
        <v>45</v>
      </c>
      <c r="D88" s="20">
        <f t="shared" ref="D88:O88" si="22">SUM(D75:D87)</f>
        <v>1225</v>
      </c>
      <c r="E88" s="20">
        <f t="shared" si="22"/>
        <v>1217</v>
      </c>
      <c r="F88" s="20">
        <f t="shared" si="22"/>
        <v>1230</v>
      </c>
      <c r="G88" s="20">
        <f t="shared" si="22"/>
        <v>1233</v>
      </c>
      <c r="H88" s="20">
        <f t="shared" si="22"/>
        <v>1221</v>
      </c>
      <c r="I88" s="20">
        <f t="shared" si="22"/>
        <v>1245</v>
      </c>
      <c r="J88" s="20">
        <f t="shared" si="22"/>
        <v>1253</v>
      </c>
      <c r="K88" s="20">
        <f t="shared" si="22"/>
        <v>1260</v>
      </c>
      <c r="L88" s="20">
        <f t="shared" si="22"/>
        <v>1258</v>
      </c>
      <c r="M88" s="20">
        <f t="shared" si="22"/>
        <v>1269</v>
      </c>
      <c r="N88" s="20">
        <f t="shared" si="22"/>
        <v>1256</v>
      </c>
      <c r="O88" s="20">
        <f t="shared" si="22"/>
        <v>1251</v>
      </c>
      <c r="Q88" s="20">
        <f t="shared" si="21"/>
        <v>14918</v>
      </c>
    </row>
    <row r="89" spans="1:17" ht="6" customHeight="1" outlineLevel="1" thickTop="1" x14ac:dyDescent="0.25">
      <c r="A89" s="16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Q89" s="19"/>
    </row>
    <row r="90" spans="1:17" outlineLevel="1" x14ac:dyDescent="0.25">
      <c r="A90" s="16" t="s">
        <v>46</v>
      </c>
      <c r="D90" s="19">
        <f t="shared" ref="D90:O90" si="23">D252</f>
        <v>1230</v>
      </c>
      <c r="E90" s="19">
        <f t="shared" si="23"/>
        <v>1222</v>
      </c>
      <c r="F90" s="19">
        <f t="shared" si="23"/>
        <v>1236</v>
      </c>
      <c r="G90" s="19">
        <f t="shared" si="23"/>
        <v>1239</v>
      </c>
      <c r="H90" s="19">
        <f t="shared" si="23"/>
        <v>1227</v>
      </c>
      <c r="I90" s="19">
        <f t="shared" si="23"/>
        <v>1251</v>
      </c>
      <c r="J90" s="19">
        <f t="shared" si="23"/>
        <v>1259</v>
      </c>
      <c r="K90" s="19">
        <f t="shared" si="23"/>
        <v>1267</v>
      </c>
      <c r="L90" s="19">
        <f t="shared" si="23"/>
        <v>1265</v>
      </c>
      <c r="M90" s="19">
        <f t="shared" si="23"/>
        <v>1276</v>
      </c>
      <c r="N90" s="19">
        <f t="shared" si="23"/>
        <v>1263</v>
      </c>
      <c r="O90" s="19">
        <f t="shared" si="23"/>
        <v>1258</v>
      </c>
      <c r="Q90" s="19">
        <f>SUM(D90:O90)</f>
        <v>14993</v>
      </c>
    </row>
    <row r="91" spans="1:17" outlineLevel="1" x14ac:dyDescent="0.25">
      <c r="A91" s="16" t="s">
        <v>47</v>
      </c>
      <c r="D91" s="19">
        <f>D231</f>
        <v>643</v>
      </c>
      <c r="E91" s="19">
        <f t="shared" ref="E91:O91" si="24">E231</f>
        <v>636</v>
      </c>
      <c r="F91" s="19">
        <f t="shared" si="24"/>
        <v>647</v>
      </c>
      <c r="G91" s="19">
        <f t="shared" si="24"/>
        <v>652</v>
      </c>
      <c r="H91" s="19">
        <f t="shared" si="24"/>
        <v>655</v>
      </c>
      <c r="I91" s="19">
        <f t="shared" si="24"/>
        <v>674</v>
      </c>
      <c r="J91" s="19">
        <f t="shared" si="24"/>
        <v>679</v>
      </c>
      <c r="K91" s="19">
        <f t="shared" si="24"/>
        <v>692</v>
      </c>
      <c r="L91" s="19">
        <f t="shared" si="24"/>
        <v>687</v>
      </c>
      <c r="M91" s="19">
        <f t="shared" si="24"/>
        <v>687</v>
      </c>
      <c r="N91" s="19">
        <f t="shared" si="24"/>
        <v>670</v>
      </c>
      <c r="O91" s="19">
        <f t="shared" si="24"/>
        <v>666</v>
      </c>
      <c r="Q91" s="31">
        <f>SUM(D91:O91)</f>
        <v>7988</v>
      </c>
    </row>
    <row r="92" spans="1:17" ht="6" customHeight="1" outlineLevel="1" x14ac:dyDescent="0.25">
      <c r="A92" s="16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Q92" s="19"/>
    </row>
    <row r="93" spans="1:17" outlineLevel="1" x14ac:dyDescent="0.25">
      <c r="A93" s="25" t="s">
        <v>48</v>
      </c>
      <c r="D93" s="6">
        <f>'[1]Recycle Tons'!D40</f>
        <v>43.960151960492716</v>
      </c>
      <c r="E93" s="6">
        <f>'[1]Recycle Tons'!E40</f>
        <v>29.82</v>
      </c>
      <c r="F93" s="6">
        <f>'[1]Recycle Tons'!F40</f>
        <v>48.2427889694398</v>
      </c>
      <c r="G93" s="6">
        <f>'[1]Recycle Tons'!G40</f>
        <v>28.122520144534352</v>
      </c>
      <c r="H93" s="6">
        <f>'[1]Recycle Tons'!H40</f>
        <v>34.108803852268068</v>
      </c>
      <c r="I93" s="6">
        <f>'[1]Recycle Tons'!I40</f>
        <v>37.48362806937854</v>
      </c>
      <c r="J93" s="6">
        <f>'[1]Recycle Tons'!J40</f>
        <v>48.086406037601684</v>
      </c>
      <c r="K93" s="6">
        <f>'[1]Recycle Tons'!K40</f>
        <v>47.359115845433536</v>
      </c>
      <c r="L93" s="6">
        <f>'[1]Recycle Tons'!L40</f>
        <v>34.653330260476594</v>
      </c>
      <c r="M93" s="6">
        <f>'[1]Recycle Tons'!M40</f>
        <v>33.12121211172439</v>
      </c>
      <c r="N93" s="6">
        <f>'[1]Recycle Tons'!N40</f>
        <v>32.822601048989505</v>
      </c>
      <c r="O93" s="6">
        <f>'[1]Recycle Tons'!O40</f>
        <v>35.327574864076361</v>
      </c>
      <c r="Q93" s="6">
        <f>SUM(D93:O93)</f>
        <v>453.10813316441556</v>
      </c>
    </row>
    <row r="94" spans="1:17" outlineLevel="1" x14ac:dyDescent="0.25">
      <c r="A94" s="25" t="s">
        <v>49</v>
      </c>
      <c r="D94" s="6">
        <f>'[1]YW Tons'!D40</f>
        <v>17.563517311265443</v>
      </c>
      <c r="E94" s="6">
        <f>'[1]YW Tons'!E40</f>
        <v>20.83</v>
      </c>
      <c r="F94" s="6">
        <f>'[1]YW Tons'!F40</f>
        <v>40.681968648993866</v>
      </c>
      <c r="G94" s="6">
        <f>'[1]YW Tons'!G40</f>
        <v>48.29219578585316</v>
      </c>
      <c r="H94" s="6">
        <f>'[1]YW Tons'!H40</f>
        <v>85.660467019620796</v>
      </c>
      <c r="I94" s="6">
        <f>'[1]YW Tons'!I40</f>
        <v>61.024152343627975</v>
      </c>
      <c r="J94" s="6">
        <f>'[1]YW Tons'!J40</f>
        <v>43.187376786625975</v>
      </c>
      <c r="K94" s="6">
        <f>'[1]YW Tons'!K40</f>
        <v>36.208140999465598</v>
      </c>
      <c r="L94" s="6">
        <f>'[1]YW Tons'!L40</f>
        <v>40.528433528402893</v>
      </c>
      <c r="M94" s="6">
        <f>'[1]YW Tons'!M40</f>
        <v>59.236521999259452</v>
      </c>
      <c r="N94" s="6">
        <f>'[1]YW Tons'!N40</f>
        <v>61.416617360215596</v>
      </c>
      <c r="O94" s="6">
        <f>'[1]YW Tons'!O40</f>
        <v>24.199678545679916</v>
      </c>
      <c r="Q94" s="6">
        <f>SUM(D94:O94)</f>
        <v>538.82907032901062</v>
      </c>
    </row>
    <row r="95" spans="1:17" outlineLevel="1" x14ac:dyDescent="0.25">
      <c r="A95" s="25" t="s">
        <v>50</v>
      </c>
      <c r="D95" s="6">
        <f>'[1]MSW Tons'!D40</f>
        <v>90.653072885173017</v>
      </c>
      <c r="E95" s="6">
        <f>'[1]MSW Tons'!E40</f>
        <v>64.83</v>
      </c>
      <c r="F95" s="6">
        <f>'[1]MSW Tons'!F40</f>
        <v>78.634824089841899</v>
      </c>
      <c r="G95" s="6">
        <f>'[1]MSW Tons'!G40</f>
        <v>66.169370387944156</v>
      </c>
      <c r="H95" s="6">
        <f>'[1]MSW Tons'!H40</f>
        <v>86.103949339505078</v>
      </c>
      <c r="I95" s="6">
        <f>'[1]MSW Tons'!I40</f>
        <v>85.135171025770205</v>
      </c>
      <c r="J95" s="6">
        <f>'[1]MSW Tons'!J40</f>
        <v>91.924813407874041</v>
      </c>
      <c r="K95" s="6">
        <f>'[1]MSW Tons'!K40</f>
        <v>92.624748166760952</v>
      </c>
      <c r="L95" s="6">
        <f>'[1]MSW Tons'!L40</f>
        <v>74.071722896678452</v>
      </c>
      <c r="M95" s="6">
        <f>'[1]MSW Tons'!M40</f>
        <v>82.710204932699639</v>
      </c>
      <c r="N95" s="6">
        <f>'[1]MSW Tons'!N40</f>
        <v>85.233000190238783</v>
      </c>
      <c r="O95" s="6">
        <f>'[1]MSW Tons'!O40</f>
        <v>75.201516087600282</v>
      </c>
      <c r="Q95" s="6">
        <f>SUM(D95:O95)</f>
        <v>973.29239341008656</v>
      </c>
    </row>
    <row r="96" spans="1:17" outlineLevel="1" x14ac:dyDescent="0.25">
      <c r="Q96" s="6">
        <f>SUM(D96:O96)</f>
        <v>0</v>
      </c>
    </row>
    <row r="97" spans="1:17" outlineLevel="1" x14ac:dyDescent="0.25">
      <c r="B97" s="8" t="str">
        <f>+B$49</f>
        <v>District</v>
      </c>
      <c r="C97" s="8" t="str">
        <f>+C$49</f>
        <v>Code</v>
      </c>
      <c r="D97" s="22">
        <v>43101</v>
      </c>
      <c r="E97" s="22">
        <f t="shared" ref="E97:O97" si="25">+E$2</f>
        <v>43132</v>
      </c>
      <c r="F97" s="22">
        <f t="shared" si="25"/>
        <v>43160</v>
      </c>
      <c r="G97" s="22">
        <f t="shared" si="25"/>
        <v>43191</v>
      </c>
      <c r="H97" s="22">
        <f t="shared" si="25"/>
        <v>43221</v>
      </c>
      <c r="I97" s="22">
        <f t="shared" si="25"/>
        <v>43252</v>
      </c>
      <c r="J97" s="22">
        <f t="shared" si="25"/>
        <v>43282</v>
      </c>
      <c r="K97" s="22">
        <f t="shared" si="25"/>
        <v>43313</v>
      </c>
      <c r="L97" s="22">
        <f t="shared" si="25"/>
        <v>43344</v>
      </c>
      <c r="M97" s="22">
        <f t="shared" si="25"/>
        <v>43374</v>
      </c>
      <c r="N97" s="22">
        <f t="shared" si="25"/>
        <v>43405</v>
      </c>
      <c r="O97" s="22">
        <f t="shared" si="25"/>
        <v>43435</v>
      </c>
      <c r="Q97" s="22" t="str">
        <f>+Q$2</f>
        <v>Total</v>
      </c>
    </row>
    <row r="98" spans="1:17" outlineLevel="1" x14ac:dyDescent="0.25">
      <c r="A98" s="23" t="s">
        <v>52</v>
      </c>
      <c r="B98" s="8" t="s">
        <v>53</v>
      </c>
    </row>
    <row r="99" spans="1:17" outlineLevel="1" x14ac:dyDescent="0.25">
      <c r="A99" s="16" t="s">
        <v>25</v>
      </c>
      <c r="D99" s="21">
        <v>310</v>
      </c>
      <c r="E99" s="21">
        <v>309</v>
      </c>
      <c r="F99" s="21">
        <v>306</v>
      </c>
      <c r="G99" s="21">
        <v>310</v>
      </c>
      <c r="H99" s="21">
        <v>304</v>
      </c>
      <c r="I99" s="21">
        <v>305</v>
      </c>
      <c r="J99" s="21">
        <v>299</v>
      </c>
      <c r="K99" s="21">
        <v>299</v>
      </c>
      <c r="L99" s="21">
        <v>298</v>
      </c>
      <c r="M99" s="21">
        <v>301</v>
      </c>
      <c r="N99" s="21">
        <v>301</v>
      </c>
      <c r="O99" s="21">
        <v>302</v>
      </c>
      <c r="Q99" s="21">
        <f t="shared" ref="Q99:Q112" si="26">SUM(D99:O99)</f>
        <v>3644</v>
      </c>
    </row>
    <row r="100" spans="1:17" outlineLevel="1" x14ac:dyDescent="0.25">
      <c r="A100" s="16" t="s">
        <v>26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Q100" s="21">
        <f t="shared" si="26"/>
        <v>0</v>
      </c>
    </row>
    <row r="101" spans="1:17" outlineLevel="1" x14ac:dyDescent="0.25">
      <c r="A101" s="16" t="s">
        <v>27</v>
      </c>
      <c r="D101" s="21">
        <v>1393</v>
      </c>
      <c r="E101" s="21">
        <v>1390</v>
      </c>
      <c r="F101" s="21">
        <v>1412</v>
      </c>
      <c r="G101" s="21">
        <v>1426</v>
      </c>
      <c r="H101" s="21">
        <v>1429</v>
      </c>
      <c r="I101" s="21">
        <v>1456</v>
      </c>
      <c r="J101" s="21">
        <v>1460</v>
      </c>
      <c r="K101" s="21">
        <v>1472</v>
      </c>
      <c r="L101" s="21">
        <v>1480</v>
      </c>
      <c r="M101" s="21">
        <v>1481</v>
      </c>
      <c r="N101" s="21">
        <v>1498</v>
      </c>
      <c r="O101" s="21">
        <v>1503</v>
      </c>
      <c r="Q101" s="21">
        <f t="shared" si="26"/>
        <v>17400</v>
      </c>
    </row>
    <row r="102" spans="1:17" outlineLevel="1" x14ac:dyDescent="0.25">
      <c r="A102" s="16" t="s">
        <v>28</v>
      </c>
      <c r="D102" s="21">
        <v>3891</v>
      </c>
      <c r="E102" s="21">
        <v>3848</v>
      </c>
      <c r="F102" s="21">
        <v>3839</v>
      </c>
      <c r="G102" s="21">
        <v>3807</v>
      </c>
      <c r="H102" s="21">
        <v>3777</v>
      </c>
      <c r="I102" s="21">
        <v>3758</v>
      </c>
      <c r="J102" s="21">
        <v>3741</v>
      </c>
      <c r="K102" s="21">
        <v>3710</v>
      </c>
      <c r="L102" s="21">
        <v>3685</v>
      </c>
      <c r="M102" s="21">
        <v>3670</v>
      </c>
      <c r="N102" s="21">
        <v>3656</v>
      </c>
      <c r="O102" s="21">
        <v>3647</v>
      </c>
      <c r="Q102" s="21">
        <f t="shared" si="26"/>
        <v>45029</v>
      </c>
    </row>
    <row r="103" spans="1:17" outlineLevel="1" x14ac:dyDescent="0.25">
      <c r="A103" s="16" t="s">
        <v>29</v>
      </c>
      <c r="D103" s="21">
        <v>296</v>
      </c>
      <c r="E103" s="21">
        <v>291</v>
      </c>
      <c r="F103" s="21">
        <v>289</v>
      </c>
      <c r="G103" s="21">
        <v>289</v>
      </c>
      <c r="H103" s="21">
        <v>285</v>
      </c>
      <c r="I103" s="21">
        <v>282</v>
      </c>
      <c r="J103" s="21">
        <v>279</v>
      </c>
      <c r="K103" s="21">
        <v>274</v>
      </c>
      <c r="L103" s="21">
        <v>268</v>
      </c>
      <c r="M103" s="21">
        <v>265</v>
      </c>
      <c r="N103" s="21">
        <v>265</v>
      </c>
      <c r="O103" s="21">
        <v>264</v>
      </c>
      <c r="Q103" s="21">
        <f t="shared" si="26"/>
        <v>3347</v>
      </c>
    </row>
    <row r="104" spans="1:17" outlineLevel="1" x14ac:dyDescent="0.25">
      <c r="A104" s="16" t="s">
        <v>30</v>
      </c>
      <c r="D104" s="21">
        <v>10</v>
      </c>
      <c r="E104" s="21">
        <v>10</v>
      </c>
      <c r="F104" s="21">
        <v>10</v>
      </c>
      <c r="G104" s="21">
        <v>10</v>
      </c>
      <c r="H104" s="21">
        <v>10</v>
      </c>
      <c r="I104" s="21">
        <v>10</v>
      </c>
      <c r="J104" s="21">
        <v>10</v>
      </c>
      <c r="K104" s="21">
        <v>9</v>
      </c>
      <c r="L104" s="21">
        <v>9</v>
      </c>
      <c r="M104" s="21">
        <v>9</v>
      </c>
      <c r="N104" s="21">
        <v>9</v>
      </c>
      <c r="O104" s="21">
        <v>9</v>
      </c>
      <c r="Q104" s="21">
        <f t="shared" si="26"/>
        <v>115</v>
      </c>
    </row>
    <row r="105" spans="1:17" outlineLevel="1" x14ac:dyDescent="0.25">
      <c r="A105" s="16" t="s">
        <v>31</v>
      </c>
      <c r="D105" s="21">
        <v>2</v>
      </c>
      <c r="E105" s="21">
        <v>2</v>
      </c>
      <c r="F105" s="21">
        <v>2</v>
      </c>
      <c r="G105" s="21">
        <v>2</v>
      </c>
      <c r="H105" s="21">
        <v>2</v>
      </c>
      <c r="I105" s="21">
        <v>2</v>
      </c>
      <c r="J105" s="21">
        <v>2</v>
      </c>
      <c r="K105" s="21">
        <v>2</v>
      </c>
      <c r="L105" s="21">
        <v>2</v>
      </c>
      <c r="M105" s="21">
        <v>2</v>
      </c>
      <c r="N105" s="21">
        <v>2</v>
      </c>
      <c r="O105" s="21">
        <v>2</v>
      </c>
      <c r="Q105" s="21">
        <f t="shared" si="26"/>
        <v>24</v>
      </c>
    </row>
    <row r="106" spans="1:17" outlineLevel="1" x14ac:dyDescent="0.25">
      <c r="A106" s="16" t="s">
        <v>32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Q106" s="21">
        <f t="shared" si="26"/>
        <v>0</v>
      </c>
    </row>
    <row r="107" spans="1:17" outlineLevel="1" x14ac:dyDescent="0.25">
      <c r="A107" s="16" t="s">
        <v>33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Q107" s="21">
        <f t="shared" si="26"/>
        <v>0</v>
      </c>
    </row>
    <row r="108" spans="1:17" outlineLevel="1" x14ac:dyDescent="0.25">
      <c r="A108" s="16" t="s">
        <v>34</v>
      </c>
      <c r="D108" s="21">
        <v>6569</v>
      </c>
      <c r="E108" s="21">
        <v>6564</v>
      </c>
      <c r="F108" s="21">
        <v>6623</v>
      </c>
      <c r="G108" s="21">
        <v>6674</v>
      </c>
      <c r="H108" s="21">
        <v>6676</v>
      </c>
      <c r="I108" s="21">
        <v>6754</v>
      </c>
      <c r="J108" s="21">
        <v>6793</v>
      </c>
      <c r="K108" s="21">
        <v>6803</v>
      </c>
      <c r="L108" s="21">
        <v>6830</v>
      </c>
      <c r="M108" s="21">
        <v>6832</v>
      </c>
      <c r="N108" s="21">
        <v>6893</v>
      </c>
      <c r="O108" s="21">
        <v>6912</v>
      </c>
      <c r="Q108" s="21">
        <f t="shared" si="26"/>
        <v>80923</v>
      </c>
    </row>
    <row r="109" spans="1:17" outlineLevel="1" x14ac:dyDescent="0.25">
      <c r="A109" s="16" t="s">
        <v>35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Q109" s="21">
        <f t="shared" si="26"/>
        <v>0</v>
      </c>
    </row>
    <row r="110" spans="1:17" outlineLevel="1" x14ac:dyDescent="0.25">
      <c r="A110" s="16" t="s">
        <v>36</v>
      </c>
      <c r="D110" s="21">
        <v>5316</v>
      </c>
      <c r="E110" s="21">
        <v>5301</v>
      </c>
      <c r="F110" s="21">
        <v>5337</v>
      </c>
      <c r="G110" s="21">
        <v>5351</v>
      </c>
      <c r="H110" s="21">
        <v>5308</v>
      </c>
      <c r="I110" s="21">
        <v>5345</v>
      </c>
      <c r="J110" s="21">
        <v>5346</v>
      </c>
      <c r="K110" s="21">
        <v>5334</v>
      </c>
      <c r="L110" s="21">
        <v>5335</v>
      </c>
      <c r="M110" s="21">
        <v>5340</v>
      </c>
      <c r="N110" s="21">
        <v>5377</v>
      </c>
      <c r="O110" s="21">
        <v>5389</v>
      </c>
      <c r="Q110" s="21">
        <f t="shared" si="26"/>
        <v>64079</v>
      </c>
    </row>
    <row r="111" spans="1:17" outlineLevel="1" x14ac:dyDescent="0.25">
      <c r="A111" s="16" t="s">
        <v>37</v>
      </c>
      <c r="D111" s="21">
        <v>1522</v>
      </c>
      <c r="E111" s="21">
        <v>1520</v>
      </c>
      <c r="F111" s="21">
        <v>1534</v>
      </c>
      <c r="G111" s="21">
        <v>1536</v>
      </c>
      <c r="H111" s="21">
        <v>1527</v>
      </c>
      <c r="I111" s="21">
        <v>1549</v>
      </c>
      <c r="J111" s="21">
        <v>1566</v>
      </c>
      <c r="K111" s="21">
        <v>1569</v>
      </c>
      <c r="L111" s="21">
        <v>1572</v>
      </c>
      <c r="M111" s="21">
        <v>1587</v>
      </c>
      <c r="N111" s="21">
        <v>1595</v>
      </c>
      <c r="O111" s="21">
        <v>1599</v>
      </c>
      <c r="Q111" s="21">
        <f t="shared" si="26"/>
        <v>18676</v>
      </c>
    </row>
    <row r="112" spans="1:17" ht="13.5" outlineLevel="1" thickBot="1" x14ac:dyDescent="0.3">
      <c r="A112" s="16" t="s">
        <v>45</v>
      </c>
      <c r="D112" s="20">
        <f t="shared" ref="D112:O112" si="27">SUM(D99:D111)</f>
        <v>19309</v>
      </c>
      <c r="E112" s="20">
        <f t="shared" si="27"/>
        <v>19235</v>
      </c>
      <c r="F112" s="20">
        <f t="shared" si="27"/>
        <v>19352</v>
      </c>
      <c r="G112" s="20">
        <f t="shared" si="27"/>
        <v>19405</v>
      </c>
      <c r="H112" s="20">
        <f t="shared" si="27"/>
        <v>19318</v>
      </c>
      <c r="I112" s="20">
        <f t="shared" si="27"/>
        <v>19461</v>
      </c>
      <c r="J112" s="20">
        <f t="shared" si="27"/>
        <v>19496</v>
      </c>
      <c r="K112" s="20">
        <f t="shared" si="27"/>
        <v>19472</v>
      </c>
      <c r="L112" s="20">
        <f t="shared" si="27"/>
        <v>19479</v>
      </c>
      <c r="M112" s="20">
        <f t="shared" si="27"/>
        <v>19487</v>
      </c>
      <c r="N112" s="20">
        <f t="shared" si="27"/>
        <v>19596</v>
      </c>
      <c r="O112" s="20">
        <f t="shared" si="27"/>
        <v>19627</v>
      </c>
      <c r="Q112" s="20">
        <f t="shared" si="26"/>
        <v>233237</v>
      </c>
    </row>
    <row r="113" spans="1:17" ht="6" customHeight="1" outlineLevel="1" thickTop="1" x14ac:dyDescent="0.25">
      <c r="A113" s="16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Q113" s="19"/>
    </row>
    <row r="114" spans="1:17" outlineLevel="1" x14ac:dyDescent="0.25">
      <c r="A114" s="16" t="s">
        <v>46</v>
      </c>
      <c r="D114" s="19">
        <f t="shared" ref="D114:O114" si="28">D253</f>
        <v>19388</v>
      </c>
      <c r="E114" s="19">
        <f t="shared" si="28"/>
        <v>19318</v>
      </c>
      <c r="F114" s="19">
        <f t="shared" si="28"/>
        <v>19436</v>
      </c>
      <c r="G114" s="19">
        <f t="shared" si="28"/>
        <v>19490</v>
      </c>
      <c r="H114" s="19">
        <f t="shared" si="28"/>
        <v>19406</v>
      </c>
      <c r="I114" s="19">
        <f t="shared" si="28"/>
        <v>19550</v>
      </c>
      <c r="J114" s="19">
        <f t="shared" si="28"/>
        <v>19584</v>
      </c>
      <c r="K114" s="19">
        <f t="shared" si="28"/>
        <v>19558</v>
      </c>
      <c r="L114" s="19">
        <f t="shared" si="28"/>
        <v>19562</v>
      </c>
      <c r="M114" s="19">
        <f t="shared" si="28"/>
        <v>19573</v>
      </c>
      <c r="N114" s="19">
        <f t="shared" si="28"/>
        <v>19682</v>
      </c>
      <c r="O114" s="19">
        <f t="shared" si="28"/>
        <v>19708</v>
      </c>
      <c r="Q114" s="19">
        <f>SUM(D114:O114)</f>
        <v>234255</v>
      </c>
    </row>
    <row r="115" spans="1:17" outlineLevel="1" x14ac:dyDescent="0.25">
      <c r="A115" s="16" t="s">
        <v>47</v>
      </c>
      <c r="D115" s="19">
        <f t="shared" ref="D115:O115" si="29">D232</f>
        <v>7096</v>
      </c>
      <c r="E115" s="19">
        <f t="shared" si="29"/>
        <v>7081</v>
      </c>
      <c r="F115" s="19">
        <f t="shared" si="29"/>
        <v>7184</v>
      </c>
      <c r="G115" s="19">
        <f t="shared" si="29"/>
        <v>7273</v>
      </c>
      <c r="H115" s="19">
        <f t="shared" si="29"/>
        <v>7351</v>
      </c>
      <c r="I115" s="19">
        <f t="shared" si="29"/>
        <v>7465</v>
      </c>
      <c r="J115" s="19">
        <f t="shared" si="29"/>
        <v>7556</v>
      </c>
      <c r="K115" s="19">
        <f t="shared" si="29"/>
        <v>7571</v>
      </c>
      <c r="L115" s="19">
        <f t="shared" si="29"/>
        <v>7561</v>
      </c>
      <c r="M115" s="19">
        <f t="shared" si="29"/>
        <v>7541</v>
      </c>
      <c r="N115" s="19">
        <f t="shared" si="29"/>
        <v>7548</v>
      </c>
      <c r="O115" s="19">
        <f t="shared" si="29"/>
        <v>7486</v>
      </c>
      <c r="Q115" s="31">
        <f>SUM(D115:O115)</f>
        <v>88713</v>
      </c>
    </row>
    <row r="116" spans="1:17" ht="6" customHeight="1" outlineLevel="1" x14ac:dyDescent="0.25">
      <c r="A116" s="16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Q116" s="19"/>
    </row>
    <row r="117" spans="1:17" outlineLevel="1" x14ac:dyDescent="0.25">
      <c r="A117" s="25" t="s">
        <v>48</v>
      </c>
      <c r="D117" s="6">
        <f>'[1]Recycle Tons'!D41</f>
        <v>736.88056677446968</v>
      </c>
      <c r="E117" s="6">
        <f>'[1]Recycle Tons'!E41</f>
        <v>501.73</v>
      </c>
      <c r="F117" s="6">
        <f>'[1]Recycle Tons'!F41</f>
        <v>567.01732861483106</v>
      </c>
      <c r="G117" s="6">
        <f>'[1]Recycle Tons'!G41</f>
        <v>569.45226769172632</v>
      </c>
      <c r="H117" s="6">
        <f>'[1]Recycle Tons'!H41</f>
        <v>589.05519752198393</v>
      </c>
      <c r="I117" s="6">
        <f>'[1]Recycle Tons'!I41</f>
        <v>583.13810651140238</v>
      </c>
      <c r="J117" s="6">
        <f>'[1]Recycle Tons'!J41</f>
        <v>600.5352829794939</v>
      </c>
      <c r="K117" s="6">
        <f>'[1]Recycle Tons'!K41</f>
        <v>627.61855432814025</v>
      </c>
      <c r="L117" s="6">
        <f>'[1]Recycle Tons'!L41</f>
        <v>515.53782510231883</v>
      </c>
      <c r="M117" s="6">
        <f>'[1]Recycle Tons'!M41</f>
        <v>623.97027087249569</v>
      </c>
      <c r="N117" s="6">
        <f>'[1]Recycle Tons'!N41</f>
        <v>607.39175083548901</v>
      </c>
      <c r="O117" s="6">
        <f>'[1]Recycle Tons'!O41</f>
        <v>611.06400290979593</v>
      </c>
      <c r="Q117" s="6">
        <f>SUM(D117:O117)</f>
        <v>7133.3911541421458</v>
      </c>
    </row>
    <row r="118" spans="1:17" outlineLevel="1" x14ac:dyDescent="0.25">
      <c r="A118" s="25" t="s">
        <v>49</v>
      </c>
      <c r="D118" s="6">
        <f>'[1]YW Tons'!D41</f>
        <v>288.75127604882573</v>
      </c>
      <c r="E118" s="6">
        <f>'[1]YW Tons'!E41</f>
        <v>228.84</v>
      </c>
      <c r="F118" s="6">
        <f>'[1]YW Tons'!F41</f>
        <v>423.0153664378534</v>
      </c>
      <c r="G118" s="6">
        <f>'[1]YW Tons'!G41</f>
        <v>510.83455782623309</v>
      </c>
      <c r="H118" s="6">
        <f>'[1]YW Tons'!H41</f>
        <v>834.12948675347627</v>
      </c>
      <c r="I118" s="6">
        <f>'[1]YW Tons'!I41</f>
        <v>563.8640174130237</v>
      </c>
      <c r="J118" s="6">
        <f>'[1]YW Tons'!J41</f>
        <v>485.288378648356</v>
      </c>
      <c r="K118" s="6">
        <f>'[1]YW Tons'!K41</f>
        <v>356.28726733886577</v>
      </c>
      <c r="L118" s="6">
        <f>'[1]YW Tons'!L41</f>
        <v>334.32131789734564</v>
      </c>
      <c r="M118" s="6">
        <f>'[1]YW Tons'!M41</f>
        <v>479.7505574701633</v>
      </c>
      <c r="N118" s="6">
        <f>'[1]YW Tons'!N41</f>
        <v>579.82680562072164</v>
      </c>
      <c r="O118" s="6">
        <f>'[1]YW Tons'!O41</f>
        <v>316.53305083192555</v>
      </c>
      <c r="Q118" s="6">
        <f>SUM(D118:O118)</f>
        <v>5401.4420822867905</v>
      </c>
    </row>
    <row r="119" spans="1:17" outlineLevel="1" x14ac:dyDescent="0.25">
      <c r="A119" s="25" t="s">
        <v>50</v>
      </c>
      <c r="D119" s="6">
        <f>'[1]MSW Tons'!D41</f>
        <v>1392.3561785507557</v>
      </c>
      <c r="E119" s="6">
        <f>'[1]MSW Tons'!E41</f>
        <v>1059.9000000000001</v>
      </c>
      <c r="F119" s="6">
        <f>'[1]MSW Tons'!F41</f>
        <v>1240.2021216997139</v>
      </c>
      <c r="G119" s="6">
        <f>'[1]MSW Tons'!G41</f>
        <v>1195.9076977784187</v>
      </c>
      <c r="H119" s="6">
        <f>'[1]MSW Tons'!H41</f>
        <v>1335.5851213239996</v>
      </c>
      <c r="I119" s="6">
        <f>'[1]MSW Tons'!I41</f>
        <v>1264.1393707578331</v>
      </c>
      <c r="J119" s="6">
        <f>'[1]MSW Tons'!J41</f>
        <v>1341.3427545342454</v>
      </c>
      <c r="K119" s="6">
        <f>'[1]MSW Tons'!K41</f>
        <v>1357.3223445591475</v>
      </c>
      <c r="L119" s="6">
        <f>'[1]MSW Tons'!L41</f>
        <v>1191.1163310177772</v>
      </c>
      <c r="M119" s="6">
        <f>'[1]MSW Tons'!M41</f>
        <v>1325.9963124921223</v>
      </c>
      <c r="N119" s="6">
        <f>'[1]MSW Tons'!N41</f>
        <v>1308.3024113316558</v>
      </c>
      <c r="O119" s="6">
        <f>'[1]MSW Tons'!O41</f>
        <v>1220.0344572658901</v>
      </c>
      <c r="Q119" s="6">
        <f>SUM(D119:O119)</f>
        <v>15232.205101311558</v>
      </c>
    </row>
    <row r="120" spans="1:17" outlineLevel="1" x14ac:dyDescent="0.25"/>
    <row r="121" spans="1:17" outlineLevel="1" x14ac:dyDescent="0.25">
      <c r="B121" s="8" t="str">
        <f>+B$49</f>
        <v>District</v>
      </c>
      <c r="C121" s="8" t="str">
        <f>+C$49</f>
        <v>Code</v>
      </c>
      <c r="D121" s="22">
        <v>43101</v>
      </c>
      <c r="E121" s="22">
        <f t="shared" ref="E121:O121" si="30">+E$2</f>
        <v>43132</v>
      </c>
      <c r="F121" s="22">
        <f t="shared" si="30"/>
        <v>43160</v>
      </c>
      <c r="G121" s="22">
        <f t="shared" si="30"/>
        <v>43191</v>
      </c>
      <c r="H121" s="22">
        <f t="shared" si="30"/>
        <v>43221</v>
      </c>
      <c r="I121" s="22">
        <f t="shared" si="30"/>
        <v>43252</v>
      </c>
      <c r="J121" s="22">
        <f t="shared" si="30"/>
        <v>43282</v>
      </c>
      <c r="K121" s="22">
        <f t="shared" si="30"/>
        <v>43313</v>
      </c>
      <c r="L121" s="22">
        <f t="shared" si="30"/>
        <v>43344</v>
      </c>
      <c r="M121" s="22">
        <f t="shared" si="30"/>
        <v>43374</v>
      </c>
      <c r="N121" s="22">
        <f t="shared" si="30"/>
        <v>43405</v>
      </c>
      <c r="O121" s="22">
        <f t="shared" si="30"/>
        <v>43435</v>
      </c>
      <c r="Q121" s="22" t="str">
        <f>+Q$2</f>
        <v>Total</v>
      </c>
    </row>
    <row r="122" spans="1:17" outlineLevel="1" x14ac:dyDescent="0.25">
      <c r="A122" s="23" t="s">
        <v>54</v>
      </c>
      <c r="B122" s="8">
        <v>29</v>
      </c>
    </row>
    <row r="123" spans="1:17" outlineLevel="1" x14ac:dyDescent="0.25">
      <c r="A123" s="16" t="s">
        <v>25</v>
      </c>
      <c r="D123" s="21">
        <v>28</v>
      </c>
      <c r="E123" s="21">
        <v>29</v>
      </c>
      <c r="F123" s="21">
        <v>30</v>
      </c>
      <c r="G123" s="21">
        <v>29</v>
      </c>
      <c r="H123" s="21">
        <v>29</v>
      </c>
      <c r="I123" s="21">
        <v>28</v>
      </c>
      <c r="J123" s="21">
        <v>28</v>
      </c>
      <c r="K123" s="21">
        <v>28</v>
      </c>
      <c r="L123" s="21">
        <v>28</v>
      </c>
      <c r="M123" s="21">
        <v>28</v>
      </c>
      <c r="N123" s="21">
        <v>28</v>
      </c>
      <c r="O123" s="21">
        <v>27</v>
      </c>
      <c r="Q123" s="21">
        <f t="shared" ref="Q123:Q136" si="31">SUM(D123:O123)</f>
        <v>340</v>
      </c>
    </row>
    <row r="124" spans="1:17" outlineLevel="1" x14ac:dyDescent="0.25">
      <c r="A124" s="16" t="s">
        <v>26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Q124" s="21">
        <f t="shared" si="31"/>
        <v>0</v>
      </c>
    </row>
    <row r="125" spans="1:17" outlineLevel="1" x14ac:dyDescent="0.25">
      <c r="A125" s="16" t="s">
        <v>27</v>
      </c>
      <c r="D125" s="21">
        <v>797</v>
      </c>
      <c r="E125" s="21">
        <v>791</v>
      </c>
      <c r="F125" s="21">
        <v>794</v>
      </c>
      <c r="G125" s="21">
        <v>794</v>
      </c>
      <c r="H125" s="21">
        <v>803</v>
      </c>
      <c r="I125" s="21">
        <v>812</v>
      </c>
      <c r="J125" s="21">
        <v>804</v>
      </c>
      <c r="K125" s="21">
        <v>798</v>
      </c>
      <c r="L125" s="21">
        <v>803</v>
      </c>
      <c r="M125" s="21">
        <v>805</v>
      </c>
      <c r="N125" s="21">
        <v>806</v>
      </c>
      <c r="O125" s="21">
        <v>806</v>
      </c>
      <c r="Q125" s="21">
        <f t="shared" si="31"/>
        <v>9613</v>
      </c>
    </row>
    <row r="126" spans="1:17" outlineLevel="1" x14ac:dyDescent="0.25">
      <c r="A126" s="16" t="s">
        <v>28</v>
      </c>
      <c r="D126" s="21">
        <v>20</v>
      </c>
      <c r="E126" s="21">
        <v>20</v>
      </c>
      <c r="F126" s="21">
        <v>20</v>
      </c>
      <c r="G126" s="21">
        <v>20</v>
      </c>
      <c r="H126" s="21">
        <v>21</v>
      </c>
      <c r="I126" s="21">
        <v>21</v>
      </c>
      <c r="J126" s="21">
        <v>21</v>
      </c>
      <c r="K126" s="21">
        <v>21</v>
      </c>
      <c r="L126" s="21">
        <v>20</v>
      </c>
      <c r="M126" s="21">
        <v>20</v>
      </c>
      <c r="N126" s="21">
        <v>22</v>
      </c>
      <c r="O126" s="21">
        <v>22</v>
      </c>
      <c r="Q126" s="21">
        <f t="shared" si="31"/>
        <v>248</v>
      </c>
    </row>
    <row r="127" spans="1:17" outlineLevel="1" x14ac:dyDescent="0.25">
      <c r="A127" s="16" t="s">
        <v>29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Q127" s="21">
        <f t="shared" si="31"/>
        <v>0</v>
      </c>
    </row>
    <row r="128" spans="1:17" outlineLevel="1" x14ac:dyDescent="0.25">
      <c r="A128" s="16" t="s">
        <v>30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Q128" s="21">
        <f t="shared" si="31"/>
        <v>0</v>
      </c>
    </row>
    <row r="129" spans="1:17" outlineLevel="1" x14ac:dyDescent="0.25">
      <c r="A129" s="16" t="s">
        <v>31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Q129" s="21">
        <f t="shared" si="31"/>
        <v>0</v>
      </c>
    </row>
    <row r="130" spans="1:17" outlineLevel="1" x14ac:dyDescent="0.25">
      <c r="A130" s="16" t="s">
        <v>32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Q130" s="21">
        <f t="shared" si="31"/>
        <v>0</v>
      </c>
    </row>
    <row r="131" spans="1:17" outlineLevel="1" x14ac:dyDescent="0.25">
      <c r="A131" s="16" t="s">
        <v>33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Q131" s="21">
        <f t="shared" si="31"/>
        <v>0</v>
      </c>
    </row>
    <row r="132" spans="1:17" outlineLevel="1" x14ac:dyDescent="0.25">
      <c r="A132" s="16" t="s">
        <v>34</v>
      </c>
      <c r="D132" s="21">
        <v>2976</v>
      </c>
      <c r="E132" s="21">
        <v>2977</v>
      </c>
      <c r="F132" s="21">
        <v>2996</v>
      </c>
      <c r="G132" s="21">
        <v>2995</v>
      </c>
      <c r="H132" s="21">
        <v>2988</v>
      </c>
      <c r="I132" s="21">
        <v>3002</v>
      </c>
      <c r="J132" s="21">
        <v>2994</v>
      </c>
      <c r="K132" s="21">
        <v>3005</v>
      </c>
      <c r="L132" s="21">
        <v>2990</v>
      </c>
      <c r="M132" s="21">
        <v>2995</v>
      </c>
      <c r="N132" s="21">
        <v>3009</v>
      </c>
      <c r="O132" s="21">
        <v>3000</v>
      </c>
      <c r="Q132" s="21">
        <f t="shared" si="31"/>
        <v>35927</v>
      </c>
    </row>
    <row r="133" spans="1:17" outlineLevel="1" x14ac:dyDescent="0.25">
      <c r="A133" s="16" t="s">
        <v>35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Q133" s="21">
        <f t="shared" si="31"/>
        <v>0</v>
      </c>
    </row>
    <row r="134" spans="1:17" outlineLevel="1" x14ac:dyDescent="0.25">
      <c r="A134" s="16" t="s">
        <v>36</v>
      </c>
      <c r="D134" s="21">
        <v>1487</v>
      </c>
      <c r="E134" s="21">
        <v>1487</v>
      </c>
      <c r="F134" s="21">
        <v>1509</v>
      </c>
      <c r="G134" s="21">
        <v>1505</v>
      </c>
      <c r="H134" s="21">
        <v>1480</v>
      </c>
      <c r="I134" s="21">
        <v>1473</v>
      </c>
      <c r="J134" s="21">
        <v>1466</v>
      </c>
      <c r="K134" s="21">
        <v>1459</v>
      </c>
      <c r="L134" s="21">
        <v>1452</v>
      </c>
      <c r="M134" s="21">
        <v>1450</v>
      </c>
      <c r="N134" s="21">
        <v>1459</v>
      </c>
      <c r="O134" s="21">
        <v>1469</v>
      </c>
      <c r="Q134" s="21">
        <f t="shared" si="31"/>
        <v>17696</v>
      </c>
    </row>
    <row r="135" spans="1:17" outlineLevel="1" x14ac:dyDescent="0.25">
      <c r="A135" s="16" t="s">
        <v>37</v>
      </c>
      <c r="D135" s="21">
        <v>354</v>
      </c>
      <c r="E135" s="21">
        <v>357</v>
      </c>
      <c r="F135" s="21">
        <v>366</v>
      </c>
      <c r="G135" s="21">
        <v>368</v>
      </c>
      <c r="H135" s="21">
        <v>366</v>
      </c>
      <c r="I135" s="21">
        <v>374</v>
      </c>
      <c r="J135" s="21">
        <v>371</v>
      </c>
      <c r="K135" s="21">
        <v>380</v>
      </c>
      <c r="L135" s="21">
        <v>376</v>
      </c>
      <c r="M135" s="21">
        <v>382</v>
      </c>
      <c r="N135" s="21">
        <v>388</v>
      </c>
      <c r="O135" s="21">
        <v>388</v>
      </c>
      <c r="Q135" s="21">
        <f t="shared" si="31"/>
        <v>4470</v>
      </c>
    </row>
    <row r="136" spans="1:17" ht="13.5" outlineLevel="1" thickBot="1" x14ac:dyDescent="0.3">
      <c r="A136" s="16" t="s">
        <v>45</v>
      </c>
      <c r="D136" s="20">
        <f t="shared" ref="D136:O136" si="32">SUM(D123:D135)</f>
        <v>5662</v>
      </c>
      <c r="E136" s="20">
        <f t="shared" si="32"/>
        <v>5661</v>
      </c>
      <c r="F136" s="20">
        <f t="shared" si="32"/>
        <v>5715</v>
      </c>
      <c r="G136" s="20">
        <f t="shared" si="32"/>
        <v>5711</v>
      </c>
      <c r="H136" s="20">
        <f t="shared" si="32"/>
        <v>5687</v>
      </c>
      <c r="I136" s="20">
        <f t="shared" si="32"/>
        <v>5710</v>
      </c>
      <c r="J136" s="20">
        <f t="shared" si="32"/>
        <v>5684</v>
      </c>
      <c r="K136" s="20">
        <f t="shared" si="32"/>
        <v>5691</v>
      </c>
      <c r="L136" s="20">
        <f t="shared" si="32"/>
        <v>5669</v>
      </c>
      <c r="M136" s="20">
        <f t="shared" si="32"/>
        <v>5680</v>
      </c>
      <c r="N136" s="20">
        <f t="shared" si="32"/>
        <v>5712</v>
      </c>
      <c r="O136" s="20">
        <f t="shared" si="32"/>
        <v>5712</v>
      </c>
      <c r="Q136" s="20">
        <f t="shared" si="31"/>
        <v>68294</v>
      </c>
    </row>
    <row r="137" spans="1:17" ht="6" customHeight="1" outlineLevel="1" thickTop="1" x14ac:dyDescent="0.25">
      <c r="A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Q137" s="19"/>
    </row>
    <row r="138" spans="1:17" outlineLevel="1" x14ac:dyDescent="0.25">
      <c r="A138" s="16" t="s">
        <v>46</v>
      </c>
      <c r="D138" s="19">
        <f t="shared" ref="D138:O138" si="33">D254</f>
        <v>5693</v>
      </c>
      <c r="E138" s="19">
        <f t="shared" si="33"/>
        <v>5693</v>
      </c>
      <c r="F138" s="19">
        <f t="shared" si="33"/>
        <v>5747</v>
      </c>
      <c r="G138" s="19">
        <f t="shared" si="33"/>
        <v>5746</v>
      </c>
      <c r="H138" s="19">
        <f t="shared" si="33"/>
        <v>5724</v>
      </c>
      <c r="I138" s="19">
        <f t="shared" si="33"/>
        <v>5750</v>
      </c>
      <c r="J138" s="19">
        <f t="shared" si="33"/>
        <v>5722</v>
      </c>
      <c r="K138" s="19">
        <f t="shared" si="33"/>
        <v>5726</v>
      </c>
      <c r="L138" s="19">
        <f t="shared" si="33"/>
        <v>5705</v>
      </c>
      <c r="M138" s="19">
        <f t="shared" si="33"/>
        <v>5713</v>
      </c>
      <c r="N138" s="19">
        <f t="shared" si="33"/>
        <v>5747</v>
      </c>
      <c r="O138" s="19">
        <f t="shared" si="33"/>
        <v>5749</v>
      </c>
      <c r="Q138" s="19">
        <f>SUM(D138:O138)</f>
        <v>68715</v>
      </c>
    </row>
    <row r="139" spans="1:17" outlineLevel="1" x14ac:dyDescent="0.25">
      <c r="A139" s="16" t="s">
        <v>47</v>
      </c>
      <c r="D139" s="19">
        <f t="shared" ref="D139:O139" si="34">D233</f>
        <v>3385</v>
      </c>
      <c r="E139" s="19">
        <f t="shared" si="34"/>
        <v>3369</v>
      </c>
      <c r="F139" s="19">
        <f t="shared" si="34"/>
        <v>3425</v>
      </c>
      <c r="G139" s="19">
        <f t="shared" si="34"/>
        <v>3461</v>
      </c>
      <c r="H139" s="19">
        <f t="shared" si="34"/>
        <v>3499</v>
      </c>
      <c r="I139" s="19">
        <f t="shared" si="34"/>
        <v>3540</v>
      </c>
      <c r="J139" s="19">
        <f t="shared" si="34"/>
        <v>3541</v>
      </c>
      <c r="K139" s="19">
        <f t="shared" si="34"/>
        <v>3567</v>
      </c>
      <c r="L139" s="19">
        <f t="shared" si="34"/>
        <v>3540</v>
      </c>
      <c r="M139" s="19">
        <f t="shared" si="34"/>
        <v>3533</v>
      </c>
      <c r="N139" s="19">
        <f t="shared" si="34"/>
        <v>3540</v>
      </c>
      <c r="O139" s="19">
        <f t="shared" si="34"/>
        <v>3507</v>
      </c>
      <c r="Q139" s="19">
        <f>SUM(D139:O139)</f>
        <v>41907</v>
      </c>
    </row>
    <row r="140" spans="1:17" ht="6" customHeight="1" outlineLevel="1" x14ac:dyDescent="0.25">
      <c r="A140" s="16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Q140" s="19"/>
    </row>
    <row r="141" spans="1:17" outlineLevel="1" x14ac:dyDescent="0.25">
      <c r="A141" s="25" t="s">
        <v>48</v>
      </c>
      <c r="D141" s="6">
        <f>'[1]Recycle Tons'!D42</f>
        <v>183.85667037483029</v>
      </c>
      <c r="E141" s="6">
        <f>'[1]Recycle Tons'!E42</f>
        <v>135.41999999999999</v>
      </c>
      <c r="F141" s="6">
        <f>'[1]Recycle Tons'!F42</f>
        <v>156.12629699225795</v>
      </c>
      <c r="G141" s="6">
        <f>'[1]Recycle Tons'!G42</f>
        <v>142.26725415757966</v>
      </c>
      <c r="H141" s="6">
        <f>'[1]Recycle Tons'!H42</f>
        <v>180.24124496510251</v>
      </c>
      <c r="I141" s="6">
        <f>'[1]Recycle Tons'!I42</f>
        <v>151.28651944975567</v>
      </c>
      <c r="J141" s="6">
        <f>'[1]Recycle Tons'!J42</f>
        <v>154.91708727995265</v>
      </c>
      <c r="K141" s="6">
        <f>'[1]Recycle Tons'!K42</f>
        <v>138.95738012680823</v>
      </c>
      <c r="L141" s="6">
        <f>'[1]Recycle Tons'!L42</f>
        <v>131.72157343014089</v>
      </c>
      <c r="M141" s="6">
        <f>'[1]Recycle Tons'!M42</f>
        <v>170.86131825034855</v>
      </c>
      <c r="N141" s="6">
        <f>'[1]Recycle Tons'!N42</f>
        <v>176.55326001388491</v>
      </c>
      <c r="O141" s="6">
        <f>'[1]Recycle Tons'!O42</f>
        <v>152.21195918954695</v>
      </c>
      <c r="Q141" s="6">
        <f>SUM(D141:O141)</f>
        <v>1874.4205642302084</v>
      </c>
    </row>
    <row r="142" spans="1:17" outlineLevel="1" x14ac:dyDescent="0.25">
      <c r="A142" s="25" t="s">
        <v>49</v>
      </c>
      <c r="D142" s="6">
        <f>'[1]YW Tons'!D42</f>
        <v>75.964104544069443</v>
      </c>
      <c r="E142" s="6">
        <f>'[1]YW Tons'!E42</f>
        <v>55.51</v>
      </c>
      <c r="F142" s="6">
        <f>'[1]YW Tons'!F42</f>
        <v>144.77379527588249</v>
      </c>
      <c r="G142" s="6">
        <f>'[1]YW Tons'!G42</f>
        <v>224.18958861985544</v>
      </c>
      <c r="H142" s="6">
        <f>'[1]YW Tons'!H42</f>
        <v>282.22741070088512</v>
      </c>
      <c r="I142" s="6">
        <f>'[1]YW Tons'!I42</f>
        <v>215.16662796518546</v>
      </c>
      <c r="J142" s="6">
        <f>'[1]YW Tons'!J42</f>
        <v>194.93517334841818</v>
      </c>
      <c r="K142" s="6">
        <f>'[1]YW Tons'!K42</f>
        <v>154.9224364516312</v>
      </c>
      <c r="L142" s="6">
        <f>'[1]YW Tons'!L42</f>
        <v>146.50900511377154</v>
      </c>
      <c r="M142" s="6">
        <f>'[1]YW Tons'!M42</f>
        <v>156.89890656147466</v>
      </c>
      <c r="N142" s="6">
        <f>'[1]YW Tons'!N42</f>
        <v>196.24049677134738</v>
      </c>
      <c r="O142" s="6">
        <v>169.66</v>
      </c>
      <c r="Q142" s="6">
        <f>SUM(D142:O142)</f>
        <v>2016.997545352521</v>
      </c>
    </row>
    <row r="143" spans="1:17" outlineLevel="1" x14ac:dyDescent="0.25">
      <c r="A143" s="25" t="s">
        <v>50</v>
      </c>
      <c r="D143" s="6">
        <f>'[1]MSW Tons'!D42</f>
        <v>379.75133687083354</v>
      </c>
      <c r="E143" s="6">
        <f>'[1]MSW Tons'!E42</f>
        <v>284.76</v>
      </c>
      <c r="F143" s="6">
        <f>'[1]MSW Tons'!F42</f>
        <v>343.75191138252029</v>
      </c>
      <c r="G143" s="6">
        <f>'[1]MSW Tons'!G42</f>
        <v>348.54821865853035</v>
      </c>
      <c r="H143" s="6">
        <f>'[1]MSW Tons'!H42</f>
        <v>398.27162083918228</v>
      </c>
      <c r="I143" s="6">
        <f>'[1]MSW Tons'!I42</f>
        <v>361.08184142943981</v>
      </c>
      <c r="J143" s="6">
        <f>'[1]MSW Tons'!J42</f>
        <v>388.73675967115963</v>
      </c>
      <c r="K143" s="6">
        <f>'[1]MSW Tons'!K42</f>
        <v>373.75970982793586</v>
      </c>
      <c r="L143" s="6">
        <f>'[1]MSW Tons'!L42</f>
        <v>341.60885230616356</v>
      </c>
      <c r="M143" s="6">
        <f>'[1]MSW Tons'!M42</f>
        <v>391.74922648923103</v>
      </c>
      <c r="N143" s="6">
        <f>'[1]MSW Tons'!N42</f>
        <v>367.88089985614516</v>
      </c>
      <c r="O143" s="6">
        <f>'[1]MSW Tons'!O42</f>
        <v>344.83796634425221</v>
      </c>
      <c r="Q143" s="6">
        <f>SUM(D143:O143)</f>
        <v>4324.7383436753935</v>
      </c>
    </row>
    <row r="144" spans="1:17" outlineLevel="1" x14ac:dyDescent="0.25"/>
    <row r="145" spans="1:17" outlineLevel="1" x14ac:dyDescent="0.25">
      <c r="B145" s="8" t="str">
        <f>+B$49</f>
        <v>District</v>
      </c>
      <c r="C145" s="8" t="str">
        <f>+C$49</f>
        <v>Code</v>
      </c>
      <c r="D145" s="22">
        <v>43101</v>
      </c>
      <c r="E145" s="22">
        <f t="shared" ref="E145:O145" si="35">+E$2</f>
        <v>43132</v>
      </c>
      <c r="F145" s="22">
        <f t="shared" si="35"/>
        <v>43160</v>
      </c>
      <c r="G145" s="22">
        <f t="shared" si="35"/>
        <v>43191</v>
      </c>
      <c r="H145" s="22">
        <f t="shared" si="35"/>
        <v>43221</v>
      </c>
      <c r="I145" s="22">
        <f t="shared" si="35"/>
        <v>43252</v>
      </c>
      <c r="J145" s="22">
        <f t="shared" si="35"/>
        <v>43282</v>
      </c>
      <c r="K145" s="22">
        <f t="shared" si="35"/>
        <v>43313</v>
      </c>
      <c r="L145" s="22">
        <f t="shared" si="35"/>
        <v>43344</v>
      </c>
      <c r="M145" s="22">
        <f t="shared" si="35"/>
        <v>43374</v>
      </c>
      <c r="N145" s="22">
        <f t="shared" si="35"/>
        <v>43405</v>
      </c>
      <c r="O145" s="22">
        <f t="shared" si="35"/>
        <v>43435</v>
      </c>
      <c r="Q145" s="22" t="str">
        <f>+Q$2</f>
        <v>Total</v>
      </c>
    </row>
    <row r="146" spans="1:17" ht="25.5" outlineLevel="1" x14ac:dyDescent="0.25">
      <c r="A146" s="23" t="s">
        <v>55</v>
      </c>
      <c r="B146" s="32" t="s">
        <v>56</v>
      </c>
    </row>
    <row r="147" spans="1:17" outlineLevel="1" x14ac:dyDescent="0.25">
      <c r="A147" s="16" t="s">
        <v>25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Q147" s="21">
        <f t="shared" ref="Q147:Q160" si="36">SUM(D147:O147)</f>
        <v>0</v>
      </c>
    </row>
    <row r="148" spans="1:17" outlineLevel="1" x14ac:dyDescent="0.25">
      <c r="A148" s="16" t="s">
        <v>26</v>
      </c>
      <c r="D148" s="21">
        <v>1768</v>
      </c>
      <c r="E148" s="21">
        <v>1774</v>
      </c>
      <c r="F148" s="21">
        <v>1774</v>
      </c>
      <c r="G148" s="21">
        <v>1780</v>
      </c>
      <c r="H148" s="21">
        <v>1778</v>
      </c>
      <c r="I148" s="21">
        <v>1770</v>
      </c>
      <c r="J148" s="21">
        <v>1771</v>
      </c>
      <c r="K148" s="21">
        <v>1766</v>
      </c>
      <c r="L148" s="21">
        <v>1754</v>
      </c>
      <c r="M148" s="21">
        <v>1761</v>
      </c>
      <c r="N148" s="21">
        <v>1768</v>
      </c>
      <c r="O148" s="21">
        <v>1761</v>
      </c>
      <c r="Q148" s="21">
        <f t="shared" si="36"/>
        <v>21225</v>
      </c>
    </row>
    <row r="149" spans="1:17" outlineLevel="1" x14ac:dyDescent="0.25">
      <c r="A149" s="16" t="s">
        <v>27</v>
      </c>
      <c r="D149" s="21">
        <v>4764</v>
      </c>
      <c r="E149" s="21">
        <v>4787</v>
      </c>
      <c r="F149" s="21">
        <v>4785</v>
      </c>
      <c r="G149" s="21">
        <v>4783</v>
      </c>
      <c r="H149" s="21">
        <v>4794</v>
      </c>
      <c r="I149" s="21">
        <v>4810</v>
      </c>
      <c r="J149" s="21">
        <v>4805</v>
      </c>
      <c r="K149" s="21">
        <v>4816</v>
      </c>
      <c r="L149" s="21">
        <v>4812</v>
      </c>
      <c r="M149" s="21">
        <v>4798</v>
      </c>
      <c r="N149" s="21">
        <v>4799</v>
      </c>
      <c r="O149" s="21">
        <v>4823</v>
      </c>
      <c r="Q149" s="21">
        <f t="shared" si="36"/>
        <v>57576</v>
      </c>
    </row>
    <row r="150" spans="1:17" outlineLevel="1" x14ac:dyDescent="0.25">
      <c r="A150" s="16" t="s">
        <v>28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Q150" s="21">
        <f t="shared" si="36"/>
        <v>0</v>
      </c>
    </row>
    <row r="151" spans="1:17" outlineLevel="1" x14ac:dyDescent="0.25">
      <c r="A151" s="16" t="s">
        <v>29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Q151" s="21">
        <f t="shared" si="36"/>
        <v>0</v>
      </c>
    </row>
    <row r="152" spans="1:17" outlineLevel="1" x14ac:dyDescent="0.25">
      <c r="A152" s="16" t="s">
        <v>30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Q152" s="21">
        <f t="shared" si="36"/>
        <v>0</v>
      </c>
    </row>
    <row r="153" spans="1:17" outlineLevel="1" x14ac:dyDescent="0.25">
      <c r="A153" s="16" t="s">
        <v>31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Q153" s="21">
        <f t="shared" si="36"/>
        <v>0</v>
      </c>
    </row>
    <row r="154" spans="1:17" outlineLevel="1" x14ac:dyDescent="0.25">
      <c r="A154" s="16" t="s">
        <v>32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Q154" s="21">
        <f t="shared" si="36"/>
        <v>0</v>
      </c>
    </row>
    <row r="155" spans="1:17" outlineLevel="1" x14ac:dyDescent="0.25">
      <c r="A155" s="16" t="s">
        <v>33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Q155" s="21">
        <f t="shared" si="36"/>
        <v>0</v>
      </c>
    </row>
    <row r="156" spans="1:17" outlineLevel="1" x14ac:dyDescent="0.25">
      <c r="A156" s="16" t="s">
        <v>34</v>
      </c>
      <c r="D156" s="21">
        <v>11386</v>
      </c>
      <c r="E156" s="21">
        <v>11398</v>
      </c>
      <c r="F156" s="21">
        <v>11415</v>
      </c>
      <c r="G156" s="21">
        <v>11419</v>
      </c>
      <c r="H156" s="21">
        <v>11415</v>
      </c>
      <c r="I156" s="21">
        <v>11422</v>
      </c>
      <c r="J156" s="21">
        <v>11396</v>
      </c>
      <c r="K156" s="21">
        <v>11422</v>
      </c>
      <c r="L156" s="21">
        <v>11365</v>
      </c>
      <c r="M156" s="21">
        <v>11381</v>
      </c>
      <c r="N156" s="21">
        <v>11440</v>
      </c>
      <c r="O156" s="21">
        <v>11471</v>
      </c>
      <c r="Q156" s="21">
        <f t="shared" si="36"/>
        <v>136930</v>
      </c>
    </row>
    <row r="157" spans="1:17" outlineLevel="1" x14ac:dyDescent="0.25">
      <c r="A157" s="16" t="s">
        <v>35</v>
      </c>
      <c r="D157" s="21">
        <v>3481</v>
      </c>
      <c r="E157" s="21">
        <v>3499</v>
      </c>
      <c r="F157" s="21">
        <v>3525</v>
      </c>
      <c r="G157" s="21">
        <v>3536</v>
      </c>
      <c r="H157" s="21">
        <v>3529</v>
      </c>
      <c r="I157" s="21">
        <v>3528</v>
      </c>
      <c r="J157" s="21">
        <v>3531</v>
      </c>
      <c r="K157" s="21">
        <v>3584</v>
      </c>
      <c r="L157" s="21">
        <v>3540</v>
      </c>
      <c r="M157" s="21">
        <v>3579</v>
      </c>
      <c r="N157" s="21">
        <v>3632</v>
      </c>
      <c r="O157" s="21">
        <v>3665</v>
      </c>
      <c r="Q157" s="21">
        <f t="shared" si="36"/>
        <v>42629</v>
      </c>
    </row>
    <row r="158" spans="1:17" outlineLevel="1" x14ac:dyDescent="0.25">
      <c r="A158" s="16" t="s">
        <v>36</v>
      </c>
      <c r="D158" s="21">
        <v>2874</v>
      </c>
      <c r="E158" s="21">
        <v>2873</v>
      </c>
      <c r="F158" s="21">
        <v>2882</v>
      </c>
      <c r="G158" s="21">
        <v>2873</v>
      </c>
      <c r="H158" s="21">
        <v>2873</v>
      </c>
      <c r="I158" s="21">
        <v>2892</v>
      </c>
      <c r="J158" s="21">
        <v>2865</v>
      </c>
      <c r="K158" s="21">
        <v>2891</v>
      </c>
      <c r="L158" s="21">
        <v>2859</v>
      </c>
      <c r="M158" s="21">
        <v>2870</v>
      </c>
      <c r="N158" s="21">
        <v>2930</v>
      </c>
      <c r="O158" s="21">
        <v>2941</v>
      </c>
      <c r="Q158" s="21">
        <f t="shared" si="36"/>
        <v>34623</v>
      </c>
    </row>
    <row r="159" spans="1:17" outlineLevel="1" x14ac:dyDescent="0.25">
      <c r="A159" s="16" t="s">
        <v>37</v>
      </c>
      <c r="D159" s="21">
        <v>732</v>
      </c>
      <c r="E159" s="21">
        <v>726</v>
      </c>
      <c r="F159" s="21">
        <v>740</v>
      </c>
      <c r="G159" s="21">
        <v>732</v>
      </c>
      <c r="H159" s="21">
        <v>732</v>
      </c>
      <c r="I159" s="21">
        <v>749</v>
      </c>
      <c r="J159" s="21">
        <v>749</v>
      </c>
      <c r="K159" s="21">
        <v>747</v>
      </c>
      <c r="L159" s="21">
        <v>729</v>
      </c>
      <c r="M159" s="21">
        <v>735</v>
      </c>
      <c r="N159" s="21">
        <v>748</v>
      </c>
      <c r="O159" s="21">
        <v>756</v>
      </c>
      <c r="Q159" s="21">
        <f t="shared" si="36"/>
        <v>8875</v>
      </c>
    </row>
    <row r="160" spans="1:17" ht="13.5" outlineLevel="1" thickBot="1" x14ac:dyDescent="0.3">
      <c r="A160" s="16" t="s">
        <v>45</v>
      </c>
      <c r="D160" s="20">
        <f t="shared" ref="D160:O160" si="37">SUM(D147:D159)</f>
        <v>25005</v>
      </c>
      <c r="E160" s="20">
        <f t="shared" si="37"/>
        <v>25057</v>
      </c>
      <c r="F160" s="20">
        <f t="shared" si="37"/>
        <v>25121</v>
      </c>
      <c r="G160" s="20">
        <f t="shared" si="37"/>
        <v>25123</v>
      </c>
      <c r="H160" s="20">
        <f t="shared" si="37"/>
        <v>25121</v>
      </c>
      <c r="I160" s="20">
        <f t="shared" si="37"/>
        <v>25171</v>
      </c>
      <c r="J160" s="20">
        <f t="shared" si="37"/>
        <v>25117</v>
      </c>
      <c r="K160" s="20">
        <f t="shared" si="37"/>
        <v>25226</v>
      </c>
      <c r="L160" s="20">
        <f t="shared" si="37"/>
        <v>25059</v>
      </c>
      <c r="M160" s="20">
        <f t="shared" si="37"/>
        <v>25124</v>
      </c>
      <c r="N160" s="20">
        <f t="shared" si="37"/>
        <v>25317</v>
      </c>
      <c r="O160" s="20">
        <f t="shared" si="37"/>
        <v>25417</v>
      </c>
      <c r="Q160" s="20">
        <f t="shared" si="36"/>
        <v>301858</v>
      </c>
    </row>
    <row r="161" spans="1:17" ht="6" customHeight="1" outlineLevel="1" thickTop="1" x14ac:dyDescent="0.25">
      <c r="A161" s="16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Q161" s="19"/>
    </row>
    <row r="162" spans="1:17" outlineLevel="1" x14ac:dyDescent="0.25">
      <c r="A162" s="16" t="s">
        <v>46</v>
      </c>
      <c r="D162" s="19">
        <f t="shared" ref="D162:O162" si="38">D255</f>
        <v>25136</v>
      </c>
      <c r="E162" s="19">
        <f t="shared" si="38"/>
        <v>25190</v>
      </c>
      <c r="F162" s="19">
        <f t="shared" si="38"/>
        <v>25259</v>
      </c>
      <c r="G162" s="19">
        <f t="shared" si="38"/>
        <v>25262</v>
      </c>
      <c r="H162" s="19">
        <f t="shared" si="38"/>
        <v>25254</v>
      </c>
      <c r="I162" s="19">
        <f t="shared" si="38"/>
        <v>25309</v>
      </c>
      <c r="J162" s="19">
        <f t="shared" si="38"/>
        <v>25257</v>
      </c>
      <c r="K162" s="19">
        <f t="shared" si="38"/>
        <v>25370</v>
      </c>
      <c r="L162" s="19">
        <f t="shared" si="38"/>
        <v>25208</v>
      </c>
      <c r="M162" s="19">
        <f t="shared" si="38"/>
        <v>25280</v>
      </c>
      <c r="N162" s="19">
        <f t="shared" si="38"/>
        <v>25474</v>
      </c>
      <c r="O162" s="19">
        <f t="shared" si="38"/>
        <v>25577</v>
      </c>
      <c r="Q162" s="19">
        <f>SUM(D162:O162)</f>
        <v>303576</v>
      </c>
    </row>
    <row r="163" spans="1:17" outlineLevel="1" x14ac:dyDescent="0.25">
      <c r="A163" s="16" t="s">
        <v>47</v>
      </c>
      <c r="D163" s="19">
        <f t="shared" ref="D163:O163" si="39">D234</f>
        <v>23725</v>
      </c>
      <c r="E163" s="19">
        <f t="shared" si="39"/>
        <v>23772</v>
      </c>
      <c r="F163" s="19">
        <f t="shared" si="39"/>
        <v>23833</v>
      </c>
      <c r="G163" s="19">
        <f t="shared" si="39"/>
        <v>23848</v>
      </c>
      <c r="H163" s="19">
        <f t="shared" si="39"/>
        <v>23856</v>
      </c>
      <c r="I163" s="19">
        <f t="shared" si="39"/>
        <v>23918</v>
      </c>
      <c r="J163" s="19">
        <f t="shared" si="39"/>
        <v>23868</v>
      </c>
      <c r="K163" s="19">
        <f t="shared" si="39"/>
        <v>23972</v>
      </c>
      <c r="L163" s="19">
        <f t="shared" si="39"/>
        <v>23829</v>
      </c>
      <c r="M163" s="19">
        <f t="shared" si="39"/>
        <v>23875</v>
      </c>
      <c r="N163" s="19">
        <f t="shared" si="39"/>
        <v>24046</v>
      </c>
      <c r="O163" s="19">
        <f t="shared" si="39"/>
        <v>24118</v>
      </c>
      <c r="Q163" s="19">
        <f>SUM(D163:O163)</f>
        <v>286660</v>
      </c>
    </row>
    <row r="164" spans="1:17" ht="6" customHeight="1" outlineLevel="1" x14ac:dyDescent="0.25">
      <c r="A164" s="16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Q164" s="19"/>
    </row>
    <row r="165" spans="1:17" outlineLevel="1" x14ac:dyDescent="0.25">
      <c r="A165" s="25" t="s">
        <v>48</v>
      </c>
      <c r="D165" s="6">
        <f>'[1]Recycle Tons'!D43</f>
        <v>739.38841520602625</v>
      </c>
      <c r="E165" s="6">
        <f>'[1]Recycle Tons'!E43</f>
        <v>515.63</v>
      </c>
      <c r="F165" s="6">
        <f>'[1]Recycle Tons'!F43</f>
        <v>664.39106899606236</v>
      </c>
      <c r="G165" s="6">
        <f>'[1]Recycle Tons'!G43</f>
        <v>615.06915127253478</v>
      </c>
      <c r="H165" s="6">
        <f>'[1]Recycle Tons'!H43</f>
        <v>651.12900645288573</v>
      </c>
      <c r="I165" s="6">
        <f>'[1]Recycle Tons'!I43</f>
        <v>653.33909863588815</v>
      </c>
      <c r="J165" s="6">
        <f>'[1]Recycle Tons'!J43</f>
        <v>666.85632204883143</v>
      </c>
      <c r="K165" s="6">
        <f>'[1]Recycle Tons'!K43</f>
        <v>666.44225470001641</v>
      </c>
      <c r="L165" s="6">
        <f>'[1]Recycle Tons'!L43</f>
        <v>595.2809824105982</v>
      </c>
      <c r="M165" s="6">
        <f>'[1]Recycle Tons'!M43</f>
        <v>644.86450003774689</v>
      </c>
      <c r="N165" s="6">
        <f>'[1]Recycle Tons'!N43</f>
        <v>723.41624740661427</v>
      </c>
      <c r="O165" s="6">
        <f>'[1]Recycle Tons'!O43</f>
        <v>657.59947405172443</v>
      </c>
      <c r="Q165" s="6">
        <f>SUM(D165:O165)</f>
        <v>7793.4065212189298</v>
      </c>
    </row>
    <row r="166" spans="1:17" outlineLevel="1" x14ac:dyDescent="0.25">
      <c r="A166" s="25" t="s">
        <v>49</v>
      </c>
      <c r="D166" s="6">
        <f>'[1]YW Tons'!D43</f>
        <v>588.83747729085235</v>
      </c>
      <c r="E166" s="6">
        <f>'[1]YW Tons'!E43</f>
        <v>463.28</v>
      </c>
      <c r="F166" s="6">
        <f>'[1]YW Tons'!F43</f>
        <v>832.38310522327026</v>
      </c>
      <c r="G166" s="6">
        <f>'[1]YW Tons'!G43</f>
        <v>1053.2134939751545</v>
      </c>
      <c r="H166" s="6">
        <f>'[1]YW Tons'!H43</f>
        <v>1681.7124351146435</v>
      </c>
      <c r="I166" s="6">
        <f>'[1]YW Tons'!I43</f>
        <v>1126.8593407711901</v>
      </c>
      <c r="J166" s="6">
        <f>'[1]YW Tons'!J43</f>
        <v>932.253959497609</v>
      </c>
      <c r="K166" s="6">
        <f>'[1]YW Tons'!K43</f>
        <v>833.2182783776766</v>
      </c>
      <c r="L166" s="6">
        <f>'[1]YW Tons'!L43</f>
        <v>727.07940486679286</v>
      </c>
      <c r="M166" s="6">
        <f>'[1]YW Tons'!M43</f>
        <v>924.03134548183652</v>
      </c>
      <c r="N166" s="6">
        <f>'[1]YW Tons'!N43</f>
        <v>1046.7374154909542</v>
      </c>
      <c r="O166" s="6">
        <f>'[1]YW Tons'!O43</f>
        <v>536.92171132669785</v>
      </c>
      <c r="Q166" s="6">
        <f>SUM(D166:O166)</f>
        <v>10746.527967416678</v>
      </c>
    </row>
    <row r="167" spans="1:17" outlineLevel="1" x14ac:dyDescent="0.25">
      <c r="A167" s="25" t="s">
        <v>50</v>
      </c>
      <c r="D167" s="6">
        <f>'[1]MSW Tons'!D43</f>
        <v>1385.4506255287827</v>
      </c>
      <c r="E167" s="6">
        <f>'[1]MSW Tons'!E43</f>
        <v>1097.95</v>
      </c>
      <c r="F167" s="6">
        <f>'[1]MSW Tons'!F43</f>
        <v>1345.8875814401922</v>
      </c>
      <c r="G167" s="6">
        <f>'[1]MSW Tons'!G43</f>
        <v>1287.8129121966542</v>
      </c>
      <c r="H167" s="6">
        <f>'[1]MSW Tons'!H43</f>
        <v>1427.9925407379974</v>
      </c>
      <c r="I167" s="6">
        <f>'[1]MSW Tons'!I43</f>
        <v>1367.2552819064631</v>
      </c>
      <c r="J167" s="6">
        <f>'[1]MSW Tons'!J43</f>
        <v>1398.3488755380761</v>
      </c>
      <c r="K167" s="6">
        <f>'[1]MSW Tons'!K43</f>
        <v>1496.810422546894</v>
      </c>
      <c r="L167" s="6">
        <f>'[1]MSW Tons'!L43</f>
        <v>1276.4421291959627</v>
      </c>
      <c r="M167" s="6">
        <f>'[1]MSW Tons'!M43</f>
        <v>1359.6034927538915</v>
      </c>
      <c r="N167" s="6">
        <f>'[1]MSW Tons'!N43</f>
        <v>1446.8272243426661</v>
      </c>
      <c r="O167" s="6">
        <f>'[1]MSW Tons'!O43</f>
        <v>1306.7686677626116</v>
      </c>
      <c r="Q167" s="6">
        <f>SUM(D167:O167)</f>
        <v>16197.149753950191</v>
      </c>
    </row>
    <row r="168" spans="1:17" outlineLevel="1" x14ac:dyDescent="0.25">
      <c r="A168" s="25"/>
    </row>
    <row r="169" spans="1:17" outlineLevel="1" x14ac:dyDescent="0.25">
      <c r="B169" s="8" t="str">
        <f>+B$49</f>
        <v>District</v>
      </c>
      <c r="C169" s="8" t="str">
        <f>+C$49</f>
        <v>Code</v>
      </c>
      <c r="D169" s="22">
        <v>43101</v>
      </c>
      <c r="E169" s="22">
        <f t="shared" ref="E169:O169" si="40">+E$2</f>
        <v>43132</v>
      </c>
      <c r="F169" s="22">
        <f t="shared" si="40"/>
        <v>43160</v>
      </c>
      <c r="G169" s="22">
        <f t="shared" si="40"/>
        <v>43191</v>
      </c>
      <c r="H169" s="22">
        <f t="shared" si="40"/>
        <v>43221</v>
      </c>
      <c r="I169" s="22">
        <f t="shared" si="40"/>
        <v>43252</v>
      </c>
      <c r="J169" s="22">
        <f t="shared" si="40"/>
        <v>43282</v>
      </c>
      <c r="K169" s="22">
        <f t="shared" si="40"/>
        <v>43313</v>
      </c>
      <c r="L169" s="22">
        <f t="shared" si="40"/>
        <v>43344</v>
      </c>
      <c r="M169" s="22">
        <f t="shared" si="40"/>
        <v>43374</v>
      </c>
      <c r="N169" s="22">
        <f t="shared" si="40"/>
        <v>43405</v>
      </c>
      <c r="O169" s="22">
        <f t="shared" si="40"/>
        <v>43435</v>
      </c>
      <c r="Q169" s="22" t="str">
        <f>+Q$2</f>
        <v>Total</v>
      </c>
    </row>
    <row r="170" spans="1:17" outlineLevel="1" x14ac:dyDescent="0.25">
      <c r="A170" s="23" t="s">
        <v>57</v>
      </c>
      <c r="B170" s="8">
        <v>38</v>
      </c>
    </row>
    <row r="171" spans="1:17" outlineLevel="1" x14ac:dyDescent="0.25">
      <c r="A171" s="16" t="s">
        <v>25</v>
      </c>
      <c r="D171" s="21">
        <v>2</v>
      </c>
      <c r="E171" s="21">
        <v>2</v>
      </c>
      <c r="F171" s="21">
        <v>2</v>
      </c>
      <c r="G171" s="21">
        <v>2</v>
      </c>
      <c r="H171" s="21">
        <v>2</v>
      </c>
      <c r="I171" s="21">
        <v>2</v>
      </c>
      <c r="J171" s="21">
        <v>2</v>
      </c>
      <c r="K171" s="21">
        <v>2</v>
      </c>
      <c r="L171" s="21">
        <v>2</v>
      </c>
      <c r="M171" s="21">
        <v>2</v>
      </c>
      <c r="N171" s="21">
        <v>2</v>
      </c>
      <c r="O171" s="21">
        <v>2</v>
      </c>
      <c r="Q171" s="21">
        <f t="shared" ref="Q171:Q184" si="41">SUM(D171:O171)</f>
        <v>24</v>
      </c>
    </row>
    <row r="172" spans="1:17" outlineLevel="1" x14ac:dyDescent="0.25">
      <c r="A172" s="16" t="s">
        <v>26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Q172" s="21">
        <f t="shared" si="41"/>
        <v>0</v>
      </c>
    </row>
    <row r="173" spans="1:17" outlineLevel="1" x14ac:dyDescent="0.25">
      <c r="A173" s="16" t="s">
        <v>27</v>
      </c>
      <c r="D173" s="21">
        <v>23</v>
      </c>
      <c r="E173" s="21">
        <v>23</v>
      </c>
      <c r="F173" s="21">
        <v>23</v>
      </c>
      <c r="G173" s="21">
        <v>22</v>
      </c>
      <c r="H173" s="21">
        <v>24</v>
      </c>
      <c r="I173" s="21">
        <v>24</v>
      </c>
      <c r="J173" s="21">
        <v>23</v>
      </c>
      <c r="K173" s="21">
        <v>24</v>
      </c>
      <c r="L173" s="21">
        <v>23</v>
      </c>
      <c r="M173" s="21">
        <v>23</v>
      </c>
      <c r="N173" s="21">
        <v>24</v>
      </c>
      <c r="O173" s="21">
        <v>24</v>
      </c>
      <c r="Q173" s="21">
        <f t="shared" si="41"/>
        <v>280</v>
      </c>
    </row>
    <row r="174" spans="1:17" outlineLevel="1" x14ac:dyDescent="0.25">
      <c r="A174" s="16" t="s">
        <v>28</v>
      </c>
      <c r="D174" s="21">
        <v>53</v>
      </c>
      <c r="E174" s="21">
        <v>53</v>
      </c>
      <c r="F174" s="21">
        <v>53</v>
      </c>
      <c r="G174" s="21">
        <v>53</v>
      </c>
      <c r="H174" s="21">
        <v>52</v>
      </c>
      <c r="I174" s="21">
        <v>52</v>
      </c>
      <c r="J174" s="21">
        <v>52</v>
      </c>
      <c r="K174" s="21">
        <v>52</v>
      </c>
      <c r="L174" s="21">
        <v>52</v>
      </c>
      <c r="M174" s="21">
        <v>50</v>
      </c>
      <c r="N174" s="21">
        <v>50</v>
      </c>
      <c r="O174" s="21">
        <v>51</v>
      </c>
      <c r="Q174" s="21">
        <f t="shared" si="41"/>
        <v>623</v>
      </c>
    </row>
    <row r="175" spans="1:17" outlineLevel="1" x14ac:dyDescent="0.25">
      <c r="A175" s="16" t="s">
        <v>29</v>
      </c>
      <c r="D175" s="21">
        <v>3</v>
      </c>
      <c r="E175" s="21">
        <v>3</v>
      </c>
      <c r="F175" s="21">
        <v>3</v>
      </c>
      <c r="G175" s="21">
        <v>3</v>
      </c>
      <c r="H175" s="21">
        <v>3</v>
      </c>
      <c r="I175" s="21">
        <v>3</v>
      </c>
      <c r="J175" s="21">
        <v>3</v>
      </c>
      <c r="K175" s="21">
        <v>3</v>
      </c>
      <c r="L175" s="21">
        <v>3</v>
      </c>
      <c r="M175" s="21">
        <v>3</v>
      </c>
      <c r="N175" s="21">
        <v>3</v>
      </c>
      <c r="O175" s="21">
        <v>3</v>
      </c>
      <c r="Q175" s="21">
        <f t="shared" si="41"/>
        <v>36</v>
      </c>
    </row>
    <row r="176" spans="1:17" outlineLevel="1" x14ac:dyDescent="0.25">
      <c r="A176" s="16" t="s">
        <v>30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Q176" s="21">
        <f t="shared" si="41"/>
        <v>0</v>
      </c>
    </row>
    <row r="177" spans="1:17" outlineLevel="1" x14ac:dyDescent="0.25">
      <c r="A177" s="16" t="s">
        <v>31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Q177" s="21">
        <f t="shared" si="41"/>
        <v>0</v>
      </c>
    </row>
    <row r="178" spans="1:17" outlineLevel="1" x14ac:dyDescent="0.25">
      <c r="A178" s="16" t="s">
        <v>32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Q178" s="21">
        <f t="shared" si="41"/>
        <v>0</v>
      </c>
    </row>
    <row r="179" spans="1:17" outlineLevel="1" x14ac:dyDescent="0.25">
      <c r="A179" s="16" t="s">
        <v>33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Q179" s="21">
        <f t="shared" si="41"/>
        <v>0</v>
      </c>
    </row>
    <row r="180" spans="1:17" outlineLevel="1" x14ac:dyDescent="0.25">
      <c r="A180" s="16" t="s">
        <v>34</v>
      </c>
      <c r="D180" s="21">
        <v>189</v>
      </c>
      <c r="E180" s="21">
        <v>185</v>
      </c>
      <c r="F180" s="21">
        <v>187</v>
      </c>
      <c r="G180" s="21">
        <v>189</v>
      </c>
      <c r="H180" s="21">
        <v>184</v>
      </c>
      <c r="I180" s="21">
        <v>188</v>
      </c>
      <c r="J180" s="21">
        <v>193</v>
      </c>
      <c r="K180" s="21">
        <v>194</v>
      </c>
      <c r="L180" s="21">
        <v>194</v>
      </c>
      <c r="M180" s="21">
        <v>198</v>
      </c>
      <c r="N180" s="21">
        <v>200</v>
      </c>
      <c r="O180" s="21">
        <v>201</v>
      </c>
      <c r="Q180" s="21">
        <f t="shared" si="41"/>
        <v>2302</v>
      </c>
    </row>
    <row r="181" spans="1:17" outlineLevel="1" x14ac:dyDescent="0.25">
      <c r="A181" s="16" t="s">
        <v>35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Q181" s="21">
        <f t="shared" si="41"/>
        <v>0</v>
      </c>
    </row>
    <row r="182" spans="1:17" outlineLevel="1" x14ac:dyDescent="0.25">
      <c r="A182" s="16" t="s">
        <v>36</v>
      </c>
      <c r="D182" s="21">
        <v>206</v>
      </c>
      <c r="E182" s="21">
        <v>202</v>
      </c>
      <c r="F182" s="21">
        <v>207</v>
      </c>
      <c r="G182" s="21">
        <v>204</v>
      </c>
      <c r="H182" s="21">
        <v>200</v>
      </c>
      <c r="I182" s="21">
        <v>197</v>
      </c>
      <c r="J182" s="21">
        <v>195</v>
      </c>
      <c r="K182" s="21">
        <v>196</v>
      </c>
      <c r="L182" s="21">
        <v>198</v>
      </c>
      <c r="M182" s="21">
        <v>195</v>
      </c>
      <c r="N182" s="21">
        <v>194</v>
      </c>
      <c r="O182" s="21">
        <v>190</v>
      </c>
      <c r="Q182" s="21">
        <f t="shared" si="41"/>
        <v>2384</v>
      </c>
    </row>
    <row r="183" spans="1:17" outlineLevel="1" x14ac:dyDescent="0.25">
      <c r="A183" s="16" t="s">
        <v>37</v>
      </c>
      <c r="D183" s="21">
        <v>56</v>
      </c>
      <c r="E183" s="21">
        <v>55</v>
      </c>
      <c r="F183" s="21">
        <v>56</v>
      </c>
      <c r="G183" s="21">
        <v>56</v>
      </c>
      <c r="H183" s="21">
        <v>56</v>
      </c>
      <c r="I183" s="21">
        <v>60</v>
      </c>
      <c r="J183" s="21">
        <v>61</v>
      </c>
      <c r="K183" s="21">
        <v>59</v>
      </c>
      <c r="L183" s="21">
        <v>59</v>
      </c>
      <c r="M183" s="21">
        <v>58</v>
      </c>
      <c r="N183" s="21">
        <v>58</v>
      </c>
      <c r="O183" s="21">
        <v>58</v>
      </c>
      <c r="Q183" s="21">
        <f t="shared" si="41"/>
        <v>692</v>
      </c>
    </row>
    <row r="184" spans="1:17" ht="13.5" outlineLevel="1" thickBot="1" x14ac:dyDescent="0.3">
      <c r="A184" s="16" t="s">
        <v>45</v>
      </c>
      <c r="D184" s="20">
        <f t="shared" ref="D184:O184" si="42">SUM(D171:D183)</f>
        <v>532</v>
      </c>
      <c r="E184" s="20">
        <f t="shared" si="42"/>
        <v>523</v>
      </c>
      <c r="F184" s="20">
        <f t="shared" si="42"/>
        <v>531</v>
      </c>
      <c r="G184" s="20">
        <f t="shared" si="42"/>
        <v>529</v>
      </c>
      <c r="H184" s="20">
        <f t="shared" si="42"/>
        <v>521</v>
      </c>
      <c r="I184" s="20">
        <f t="shared" si="42"/>
        <v>526</v>
      </c>
      <c r="J184" s="20">
        <f t="shared" si="42"/>
        <v>529</v>
      </c>
      <c r="K184" s="20">
        <f t="shared" si="42"/>
        <v>530</v>
      </c>
      <c r="L184" s="20">
        <f t="shared" si="42"/>
        <v>531</v>
      </c>
      <c r="M184" s="20">
        <f t="shared" si="42"/>
        <v>529</v>
      </c>
      <c r="N184" s="20">
        <f t="shared" si="42"/>
        <v>531</v>
      </c>
      <c r="O184" s="20">
        <f t="shared" si="42"/>
        <v>529</v>
      </c>
      <c r="Q184" s="20">
        <f t="shared" si="41"/>
        <v>6341</v>
      </c>
    </row>
    <row r="185" spans="1:17" ht="6" customHeight="1" outlineLevel="1" thickTop="1" x14ac:dyDescent="0.25">
      <c r="A185" s="16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Q185" s="19"/>
    </row>
    <row r="186" spans="1:17" outlineLevel="1" x14ac:dyDescent="0.25">
      <c r="A186" s="16" t="s">
        <v>46</v>
      </c>
      <c r="D186" s="19">
        <f t="shared" ref="D186:O186" si="43">D256</f>
        <v>532</v>
      </c>
      <c r="E186" s="19">
        <f t="shared" si="43"/>
        <v>523</v>
      </c>
      <c r="F186" s="19">
        <f t="shared" si="43"/>
        <v>531</v>
      </c>
      <c r="G186" s="19">
        <f t="shared" si="43"/>
        <v>529</v>
      </c>
      <c r="H186" s="19">
        <f t="shared" si="43"/>
        <v>520</v>
      </c>
      <c r="I186" s="19">
        <f t="shared" si="43"/>
        <v>524</v>
      </c>
      <c r="J186" s="19">
        <f t="shared" si="43"/>
        <v>527</v>
      </c>
      <c r="K186" s="19">
        <f t="shared" si="43"/>
        <v>528</v>
      </c>
      <c r="L186" s="19">
        <f t="shared" si="43"/>
        <v>529</v>
      </c>
      <c r="M186" s="19">
        <f t="shared" si="43"/>
        <v>527</v>
      </c>
      <c r="N186" s="19">
        <f t="shared" si="43"/>
        <v>530</v>
      </c>
      <c r="O186" s="19">
        <f t="shared" si="43"/>
        <v>529</v>
      </c>
      <c r="Q186" s="19">
        <f>SUM(D186:O186)</f>
        <v>6329</v>
      </c>
    </row>
    <row r="187" spans="1:17" outlineLevel="1" x14ac:dyDescent="0.25">
      <c r="A187" s="16" t="s">
        <v>47</v>
      </c>
      <c r="D187" s="19">
        <f t="shared" ref="D187:O187" si="44">D236</f>
        <v>390</v>
      </c>
      <c r="E187" s="19">
        <f t="shared" si="44"/>
        <v>387</v>
      </c>
      <c r="F187" s="19">
        <f t="shared" si="44"/>
        <v>392</v>
      </c>
      <c r="G187" s="19">
        <f t="shared" si="44"/>
        <v>392</v>
      </c>
      <c r="H187" s="19">
        <f t="shared" si="44"/>
        <v>386</v>
      </c>
      <c r="I187" s="19">
        <f t="shared" si="44"/>
        <v>390</v>
      </c>
      <c r="J187" s="19">
        <f t="shared" si="44"/>
        <v>391</v>
      </c>
      <c r="K187" s="19">
        <f t="shared" si="44"/>
        <v>393</v>
      </c>
      <c r="L187" s="19">
        <f t="shared" si="44"/>
        <v>392</v>
      </c>
      <c r="M187" s="19">
        <f t="shared" si="44"/>
        <v>386</v>
      </c>
      <c r="N187" s="19">
        <f t="shared" si="44"/>
        <v>387</v>
      </c>
      <c r="O187" s="19">
        <f t="shared" si="44"/>
        <v>383</v>
      </c>
      <c r="Q187" s="31">
        <f>SUM(D187:O187)</f>
        <v>4669</v>
      </c>
    </row>
    <row r="188" spans="1:17" ht="6" customHeight="1" outlineLevel="1" x14ac:dyDescent="0.25">
      <c r="A188" s="16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Q188" s="19"/>
    </row>
    <row r="189" spans="1:17" outlineLevel="1" x14ac:dyDescent="0.25">
      <c r="A189" s="25" t="s">
        <v>48</v>
      </c>
      <c r="D189" s="6">
        <f>'[1]Recycle Tons'!D44</f>
        <v>36.705288837058333</v>
      </c>
      <c r="E189" s="6">
        <f>'[1]Recycle Tons'!E44</f>
        <v>14.48</v>
      </c>
      <c r="F189" s="6">
        <f>'[1]Recycle Tons'!F44</f>
        <v>15.053380816314045</v>
      </c>
      <c r="G189" s="6">
        <f>'[1]Recycle Tons'!G44</f>
        <v>11.626939032138317</v>
      </c>
      <c r="H189" s="6">
        <f>'[1]Recycle Tons'!H44</f>
        <v>10.798954485929334</v>
      </c>
      <c r="I189" s="6">
        <f>'[1]Recycle Tons'!I44</f>
        <v>14.178579627498118</v>
      </c>
      <c r="J189" s="6">
        <f>'[1]Recycle Tons'!J44</f>
        <v>18.890553626609368</v>
      </c>
      <c r="K189" s="6">
        <f>'[1]Recycle Tons'!K44</f>
        <v>15.287726523467581</v>
      </c>
      <c r="L189" s="6">
        <f>'[1]Recycle Tons'!L44</f>
        <v>16.722657504202139</v>
      </c>
      <c r="M189" s="6">
        <f>'[1]Recycle Tons'!M44</f>
        <v>11.944205028313959</v>
      </c>
      <c r="N189" s="6">
        <f>'[1]Recycle Tons'!N44</f>
        <v>15.291796573501513</v>
      </c>
      <c r="O189" s="6">
        <f>'[1]Recycle Tons'!O44</f>
        <v>19.526073586957686</v>
      </c>
      <c r="Q189" s="6">
        <f>SUM(D189:O189)</f>
        <v>200.50615564199038</v>
      </c>
    </row>
    <row r="190" spans="1:17" outlineLevel="1" x14ac:dyDescent="0.25">
      <c r="A190" s="25" t="s">
        <v>49</v>
      </c>
      <c r="D190" s="6">
        <f>'[1]YW Tons'!D44</f>
        <v>16.415731430424916</v>
      </c>
      <c r="E190" s="6">
        <f>'[1]YW Tons'!E44</f>
        <v>8.51</v>
      </c>
      <c r="F190" s="6">
        <f>'[1]YW Tons'!F44</f>
        <v>15.591557208763078</v>
      </c>
      <c r="G190" s="6">
        <f>'[1]YW Tons'!G44</f>
        <v>18.635455486055591</v>
      </c>
      <c r="H190" s="6">
        <f>'[1]YW Tons'!H44</f>
        <v>48.389635401027256</v>
      </c>
      <c r="I190" s="6">
        <f>'[1]YW Tons'!I44</f>
        <v>19.176589095418507</v>
      </c>
      <c r="J190" s="6">
        <f>'[1]YW Tons'!J44</f>
        <v>16.759187027602412</v>
      </c>
      <c r="K190" s="6">
        <f>'[1]YW Tons'!K44</f>
        <v>15.416493072659446</v>
      </c>
      <c r="L190" s="6">
        <f>'[1]YW Tons'!L44</f>
        <v>18.369248687558105</v>
      </c>
      <c r="M190" s="6">
        <f>'[1]YW Tons'!M44</f>
        <v>26.844093564616831</v>
      </c>
      <c r="N190" s="6">
        <f>'[1]YW Tons'!N44</f>
        <v>23.231529299817456</v>
      </c>
      <c r="O190" s="6">
        <f>'[1]YW Tons'!O44</f>
        <v>5.9610482653006498</v>
      </c>
      <c r="Q190" s="6">
        <f>SUM(D190:O190)</f>
        <v>233.30056853924427</v>
      </c>
    </row>
    <row r="191" spans="1:17" outlineLevel="1" x14ac:dyDescent="0.25">
      <c r="A191" s="25" t="s">
        <v>50</v>
      </c>
      <c r="D191" s="6">
        <f>'[1]MSW Tons'!D44</f>
        <v>47.232342398778421</v>
      </c>
      <c r="E191" s="6">
        <f>'[1]MSW Tons'!E44</f>
        <v>22.93</v>
      </c>
      <c r="F191" s="6">
        <f>'[1]MSW Tons'!F44</f>
        <v>36.031670450665921</v>
      </c>
      <c r="G191" s="6">
        <f>'[1]MSW Tons'!G44</f>
        <v>37.456434905737922</v>
      </c>
      <c r="H191" s="6">
        <f>'[1]MSW Tons'!H44</f>
        <v>48.515675129065528</v>
      </c>
      <c r="I191" s="6">
        <f>'[1]MSW Tons'!I44</f>
        <v>37.675319224469874</v>
      </c>
      <c r="J191" s="6">
        <f>'[1]MSW Tons'!J44</f>
        <v>36.826092567037868</v>
      </c>
      <c r="K191" s="6">
        <f>'[1]MSW Tons'!K44</f>
        <v>42.422432841827707</v>
      </c>
      <c r="L191" s="6">
        <f>'[1]MSW Tons'!L44</f>
        <v>34.964403837563047</v>
      </c>
      <c r="M191" s="6">
        <f>'[1]MSW Tons'!M44</f>
        <v>41.402498573180615</v>
      </c>
      <c r="N191" s="6">
        <f>'[1]MSW Tons'!N44</f>
        <v>36.126450737948034</v>
      </c>
      <c r="O191" s="6">
        <f>'[1]MSW Tons'!O44</f>
        <v>33.806315369512269</v>
      </c>
      <c r="Q191" s="6">
        <f>SUM(D191:O191)</f>
        <v>455.38963603578713</v>
      </c>
    </row>
    <row r="192" spans="1:17" outlineLevel="1" x14ac:dyDescent="0.25"/>
    <row r="193" spans="1:17" outlineLevel="1" x14ac:dyDescent="0.25"/>
    <row r="194" spans="1:17" outlineLevel="1" x14ac:dyDescent="0.25">
      <c r="B194" s="8" t="str">
        <f>+B$49</f>
        <v>District</v>
      </c>
      <c r="C194" s="8" t="str">
        <f>+C$49</f>
        <v>Code</v>
      </c>
      <c r="D194" s="22">
        <v>43101</v>
      </c>
      <c r="E194" s="22">
        <f t="shared" ref="E194:O194" si="45">+E$2</f>
        <v>43132</v>
      </c>
      <c r="F194" s="22">
        <f t="shared" si="45"/>
        <v>43160</v>
      </c>
      <c r="G194" s="22">
        <f t="shared" si="45"/>
        <v>43191</v>
      </c>
      <c r="H194" s="22">
        <f t="shared" si="45"/>
        <v>43221</v>
      </c>
      <c r="I194" s="22">
        <f t="shared" si="45"/>
        <v>43252</v>
      </c>
      <c r="J194" s="22">
        <f t="shared" si="45"/>
        <v>43282</v>
      </c>
      <c r="K194" s="22">
        <f t="shared" si="45"/>
        <v>43313</v>
      </c>
      <c r="L194" s="22">
        <f t="shared" si="45"/>
        <v>43344</v>
      </c>
      <c r="M194" s="22">
        <f t="shared" si="45"/>
        <v>43374</v>
      </c>
      <c r="N194" s="22">
        <f t="shared" si="45"/>
        <v>43405</v>
      </c>
      <c r="O194" s="22">
        <f t="shared" si="45"/>
        <v>43435</v>
      </c>
      <c r="Q194" s="22" t="str">
        <f>+Q$2</f>
        <v>Total</v>
      </c>
    </row>
    <row r="195" spans="1:17" outlineLevel="1" x14ac:dyDescent="0.25">
      <c r="A195" s="23" t="s">
        <v>75</v>
      </c>
      <c r="B195" s="8">
        <v>55</v>
      </c>
    </row>
    <row r="196" spans="1:17" outlineLevel="1" x14ac:dyDescent="0.25">
      <c r="A196" s="16" t="s">
        <v>25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Q196" s="21">
        <f t="shared" ref="Q196:Q209" si="46">SUM(D196:O196)</f>
        <v>0</v>
      </c>
    </row>
    <row r="197" spans="1:17" outlineLevel="1" x14ac:dyDescent="0.25">
      <c r="A197" s="16" t="s">
        <v>26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Q197" s="21">
        <f t="shared" si="46"/>
        <v>0</v>
      </c>
    </row>
    <row r="198" spans="1:17" outlineLevel="1" x14ac:dyDescent="0.25">
      <c r="A198" s="16" t="s">
        <v>27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Q198" s="21">
        <f t="shared" si="46"/>
        <v>0</v>
      </c>
    </row>
    <row r="199" spans="1:17" outlineLevel="1" x14ac:dyDescent="0.25">
      <c r="A199" s="16" t="s">
        <v>28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Q199" s="21">
        <f t="shared" si="46"/>
        <v>0</v>
      </c>
    </row>
    <row r="200" spans="1:17" outlineLevel="1" x14ac:dyDescent="0.25">
      <c r="A200" s="16" t="s">
        <v>29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Q200" s="21">
        <f t="shared" si="46"/>
        <v>0</v>
      </c>
    </row>
    <row r="201" spans="1:17" outlineLevel="1" x14ac:dyDescent="0.25">
      <c r="A201" s="16" t="s">
        <v>30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Q201" s="21">
        <f t="shared" si="46"/>
        <v>0</v>
      </c>
    </row>
    <row r="202" spans="1:17" outlineLevel="1" x14ac:dyDescent="0.25">
      <c r="A202" s="16" t="s">
        <v>31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Q202" s="21">
        <f t="shared" si="46"/>
        <v>0</v>
      </c>
    </row>
    <row r="203" spans="1:17" outlineLevel="1" x14ac:dyDescent="0.25">
      <c r="A203" s="16" t="s">
        <v>32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Q203" s="21">
        <f t="shared" si="46"/>
        <v>0</v>
      </c>
    </row>
    <row r="204" spans="1:17" outlineLevel="1" x14ac:dyDescent="0.25">
      <c r="A204" s="16" t="s">
        <v>33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Q204" s="21">
        <f t="shared" si="46"/>
        <v>0</v>
      </c>
    </row>
    <row r="205" spans="1:17" outlineLevel="1" x14ac:dyDescent="0.25">
      <c r="A205" s="16" t="s">
        <v>34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Q205" s="21">
        <f t="shared" si="46"/>
        <v>0</v>
      </c>
    </row>
    <row r="206" spans="1:17" outlineLevel="1" x14ac:dyDescent="0.25">
      <c r="A206" s="16" t="s">
        <v>35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Q206" s="21">
        <f t="shared" si="46"/>
        <v>0</v>
      </c>
    </row>
    <row r="207" spans="1:17" outlineLevel="1" x14ac:dyDescent="0.25">
      <c r="A207" s="16" t="s">
        <v>36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Q207" s="21">
        <f t="shared" si="46"/>
        <v>0</v>
      </c>
    </row>
    <row r="208" spans="1:17" outlineLevel="1" x14ac:dyDescent="0.25">
      <c r="A208" s="16" t="s">
        <v>37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Q208" s="21">
        <f t="shared" si="46"/>
        <v>0</v>
      </c>
    </row>
    <row r="209" spans="1:22" ht="12.95" customHeight="1" outlineLevel="1" thickBot="1" x14ac:dyDescent="0.3">
      <c r="A209" s="16" t="s">
        <v>45</v>
      </c>
      <c r="D209" s="20">
        <f t="shared" ref="D209:O209" si="47">SUM(D196:D208)</f>
        <v>0</v>
      </c>
      <c r="E209" s="20">
        <f t="shared" si="47"/>
        <v>0</v>
      </c>
      <c r="F209" s="20">
        <f t="shared" si="47"/>
        <v>0</v>
      </c>
      <c r="G209" s="20">
        <f t="shared" si="47"/>
        <v>0</v>
      </c>
      <c r="H209" s="20">
        <f t="shared" si="47"/>
        <v>0</v>
      </c>
      <c r="I209" s="20">
        <f t="shared" si="47"/>
        <v>0</v>
      </c>
      <c r="J209" s="20">
        <f t="shared" si="47"/>
        <v>0</v>
      </c>
      <c r="K209" s="20">
        <f t="shared" si="47"/>
        <v>0</v>
      </c>
      <c r="L209" s="20">
        <f t="shared" si="47"/>
        <v>0</v>
      </c>
      <c r="M209" s="20">
        <f t="shared" si="47"/>
        <v>0</v>
      </c>
      <c r="N209" s="20">
        <f t="shared" si="47"/>
        <v>0</v>
      </c>
      <c r="O209" s="20">
        <f t="shared" si="47"/>
        <v>0</v>
      </c>
      <c r="Q209" s="20">
        <f t="shared" si="46"/>
        <v>0</v>
      </c>
    </row>
    <row r="210" spans="1:22" ht="6" customHeight="1" outlineLevel="1" thickTop="1" x14ac:dyDescent="0.25">
      <c r="A210" s="16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Q210" s="19"/>
    </row>
    <row r="211" spans="1:22" outlineLevel="1" x14ac:dyDescent="0.25">
      <c r="A211" s="16" t="s">
        <v>46</v>
      </c>
      <c r="D211" s="19">
        <f t="shared" ref="D211:O211" si="48">D257</f>
        <v>0</v>
      </c>
      <c r="E211" s="19">
        <f t="shared" si="48"/>
        <v>0</v>
      </c>
      <c r="F211" s="19">
        <f t="shared" si="48"/>
        <v>0</v>
      </c>
      <c r="G211" s="19">
        <f t="shared" si="48"/>
        <v>0</v>
      </c>
      <c r="H211" s="19">
        <f t="shared" si="48"/>
        <v>0</v>
      </c>
      <c r="I211" s="19">
        <f t="shared" si="48"/>
        <v>0</v>
      </c>
      <c r="J211" s="19">
        <f t="shared" si="48"/>
        <v>0</v>
      </c>
      <c r="K211" s="19">
        <f t="shared" si="48"/>
        <v>0</v>
      </c>
      <c r="L211" s="19">
        <f t="shared" si="48"/>
        <v>0</v>
      </c>
      <c r="M211" s="19">
        <f t="shared" si="48"/>
        <v>0</v>
      </c>
      <c r="N211" s="19">
        <f t="shared" si="48"/>
        <v>0</v>
      </c>
      <c r="O211" s="19">
        <f t="shared" si="48"/>
        <v>0</v>
      </c>
      <c r="Q211" s="19">
        <f>SUM(D211:O211)</f>
        <v>0</v>
      </c>
    </row>
    <row r="212" spans="1:22" ht="12.95" customHeight="1" outlineLevel="1" x14ac:dyDescent="0.25">
      <c r="A212" s="16" t="s">
        <v>47</v>
      </c>
      <c r="D212" s="19">
        <f t="shared" ref="D212:O212" si="49">D235</f>
        <v>0</v>
      </c>
      <c r="E212" s="19">
        <f t="shared" si="49"/>
        <v>0</v>
      </c>
      <c r="F212" s="19">
        <f t="shared" si="49"/>
        <v>0</v>
      </c>
      <c r="G212" s="19">
        <f t="shared" si="49"/>
        <v>0</v>
      </c>
      <c r="H212" s="19">
        <f t="shared" si="49"/>
        <v>0</v>
      </c>
      <c r="I212" s="19">
        <f t="shared" si="49"/>
        <v>0</v>
      </c>
      <c r="J212" s="19">
        <f t="shared" si="49"/>
        <v>0</v>
      </c>
      <c r="K212" s="19">
        <f t="shared" si="49"/>
        <v>0</v>
      </c>
      <c r="L212" s="19">
        <f t="shared" si="49"/>
        <v>0</v>
      </c>
      <c r="M212" s="19">
        <f t="shared" si="49"/>
        <v>0</v>
      </c>
      <c r="N212" s="19">
        <f t="shared" si="49"/>
        <v>0</v>
      </c>
      <c r="O212" s="19">
        <f t="shared" si="49"/>
        <v>0</v>
      </c>
      <c r="Q212" s="19">
        <f>SUM(D212:O212)</f>
        <v>0</v>
      </c>
    </row>
    <row r="213" spans="1:22" ht="6" customHeight="1" outlineLevel="1" x14ac:dyDescent="0.25">
      <c r="A213" s="16"/>
    </row>
    <row r="214" spans="1:22" outlineLevel="1" x14ac:dyDescent="0.25">
      <c r="A214" s="25" t="s">
        <v>48</v>
      </c>
      <c r="D214" s="6">
        <f>'[1]Recycle Tons'!D45</f>
        <v>0</v>
      </c>
      <c r="E214" s="6">
        <f>'[1]Recycle Tons'!E45</f>
        <v>0</v>
      </c>
      <c r="F214" s="6">
        <f>'[1]Recycle Tons'!F45</f>
        <v>0</v>
      </c>
      <c r="G214" s="6">
        <f>'[1]Recycle Tons'!G45</f>
        <v>0</v>
      </c>
      <c r="H214" s="6">
        <f>'[1]Recycle Tons'!H45</f>
        <v>0</v>
      </c>
      <c r="I214" s="6">
        <f>'[1]Recycle Tons'!I45</f>
        <v>0</v>
      </c>
      <c r="J214" s="6">
        <f>'[1]Recycle Tons'!J45</f>
        <v>0</v>
      </c>
      <c r="K214" s="6">
        <f>'[1]Recycle Tons'!K45</f>
        <v>0</v>
      </c>
      <c r="L214" s="6">
        <f>'[1]Recycle Tons'!L45</f>
        <v>0</v>
      </c>
      <c r="M214" s="6">
        <f>'[1]Recycle Tons'!M45</f>
        <v>0</v>
      </c>
      <c r="N214" s="6">
        <f>'[1]Recycle Tons'!N45</f>
        <v>0</v>
      </c>
      <c r="O214" s="6">
        <f>'[1]Recycle Tons'!O45</f>
        <v>0</v>
      </c>
      <c r="Q214" s="6">
        <f>SUM(D214:O214)</f>
        <v>0</v>
      </c>
    </row>
    <row r="215" spans="1:22" outlineLevel="1" x14ac:dyDescent="0.25">
      <c r="A215" s="25" t="s">
        <v>49</v>
      </c>
      <c r="D215" s="6">
        <f>'[1]YW Tons'!D45</f>
        <v>0</v>
      </c>
      <c r="E215" s="6">
        <f>'[1]YW Tons'!E45</f>
        <v>0</v>
      </c>
      <c r="F215" s="6">
        <f>'[1]YW Tons'!F45</f>
        <v>0</v>
      </c>
      <c r="G215" s="6">
        <f>'[1]YW Tons'!G45</f>
        <v>0</v>
      </c>
      <c r="H215" s="6">
        <f>'[1]YW Tons'!H45</f>
        <v>0</v>
      </c>
      <c r="I215" s="6">
        <f>'[1]YW Tons'!I45</f>
        <v>0</v>
      </c>
      <c r="J215" s="6">
        <f>'[1]YW Tons'!J45</f>
        <v>0</v>
      </c>
      <c r="K215" s="6">
        <f>'[1]YW Tons'!K45</f>
        <v>0</v>
      </c>
      <c r="L215" s="6">
        <f>'[1]YW Tons'!L45</f>
        <v>0</v>
      </c>
      <c r="M215" s="6">
        <f>'[1]YW Tons'!M45</f>
        <v>0</v>
      </c>
      <c r="N215" s="6">
        <f>'[1]YW Tons'!N45</f>
        <v>0</v>
      </c>
      <c r="O215" s="6">
        <f>'[1]YW Tons'!O45</f>
        <v>0</v>
      </c>
      <c r="Q215" s="6">
        <f>SUM(D215:O215)</f>
        <v>0</v>
      </c>
    </row>
    <row r="216" spans="1:22" outlineLevel="1" x14ac:dyDescent="0.25">
      <c r="A216" s="25" t="s">
        <v>50</v>
      </c>
      <c r="D216" s="6">
        <f>'[1]MSW Tons'!D45</f>
        <v>0</v>
      </c>
      <c r="E216" s="6">
        <f>'[1]MSW Tons'!E45</f>
        <v>0</v>
      </c>
      <c r="F216" s="6">
        <f>'[1]MSW Tons'!F45</f>
        <v>0</v>
      </c>
      <c r="G216" s="6">
        <f>'[1]MSW Tons'!G45</f>
        <v>0</v>
      </c>
      <c r="H216" s="6">
        <f>'[1]MSW Tons'!H45</f>
        <v>0</v>
      </c>
      <c r="I216" s="6">
        <f>'[1]MSW Tons'!I45</f>
        <v>0</v>
      </c>
      <c r="J216" s="6">
        <f>'[1]MSW Tons'!J45</f>
        <v>0</v>
      </c>
      <c r="K216" s="6">
        <f>'[1]MSW Tons'!K45</f>
        <v>0</v>
      </c>
      <c r="L216" s="6">
        <f>'[1]MSW Tons'!L45</f>
        <v>0</v>
      </c>
      <c r="M216" s="6">
        <f>'[1]MSW Tons'!M45</f>
        <v>0</v>
      </c>
      <c r="N216" s="6">
        <f>'[1]MSW Tons'!N45</f>
        <v>0</v>
      </c>
      <c r="O216" s="6">
        <f>'[1]MSW Tons'!O45</f>
        <v>0</v>
      </c>
      <c r="Q216" s="6">
        <f>SUM(D216:O216)</f>
        <v>0</v>
      </c>
    </row>
    <row r="217" spans="1:22" outlineLevel="1" x14ac:dyDescent="0.25">
      <c r="A217" s="25"/>
    </row>
    <row r="218" spans="1:22" outlineLevel="1" x14ac:dyDescent="0.25">
      <c r="A218" s="23" t="s">
        <v>59</v>
      </c>
      <c r="B218" s="8" t="str">
        <f>+B$49</f>
        <v>District</v>
      </c>
      <c r="C218" s="8" t="str">
        <f>+C$49</f>
        <v>Code</v>
      </c>
      <c r="D218" s="22">
        <f t="shared" ref="D218:O218" si="50">+D$2</f>
        <v>43101</v>
      </c>
      <c r="E218" s="22">
        <f t="shared" si="50"/>
        <v>43132</v>
      </c>
      <c r="F218" s="22">
        <f t="shared" si="50"/>
        <v>43160</v>
      </c>
      <c r="G218" s="22">
        <f t="shared" si="50"/>
        <v>43191</v>
      </c>
      <c r="H218" s="22">
        <f t="shared" si="50"/>
        <v>43221</v>
      </c>
      <c r="I218" s="22">
        <f t="shared" si="50"/>
        <v>43252</v>
      </c>
      <c r="J218" s="22">
        <f t="shared" si="50"/>
        <v>43282</v>
      </c>
      <c r="K218" s="22">
        <f t="shared" si="50"/>
        <v>43313</v>
      </c>
      <c r="L218" s="22">
        <f t="shared" si="50"/>
        <v>43344</v>
      </c>
      <c r="M218" s="22">
        <f t="shared" si="50"/>
        <v>43374</v>
      </c>
      <c r="N218" s="22">
        <f t="shared" si="50"/>
        <v>43405</v>
      </c>
      <c r="O218" s="22">
        <f t="shared" si="50"/>
        <v>43435</v>
      </c>
      <c r="Q218" s="22" t="str">
        <f>+Q$2</f>
        <v>Total</v>
      </c>
    </row>
    <row r="219" spans="1:22" outlineLevel="1" x14ac:dyDescent="0.25">
      <c r="A219" s="16" t="s">
        <v>60</v>
      </c>
      <c r="B219" s="28">
        <v>8</v>
      </c>
      <c r="C219" s="16"/>
      <c r="D219" s="21">
        <f t="shared" ref="D219:O219" si="51">D64</f>
        <v>3077</v>
      </c>
      <c r="E219" s="21">
        <f t="shared" si="51"/>
        <v>3064</v>
      </c>
      <c r="F219" s="21">
        <f t="shared" si="51"/>
        <v>3081</v>
      </c>
      <c r="G219" s="21">
        <f t="shared" si="51"/>
        <v>3094</v>
      </c>
      <c r="H219" s="21">
        <f t="shared" si="51"/>
        <v>3089</v>
      </c>
      <c r="I219" s="21">
        <f t="shared" si="51"/>
        <v>3107</v>
      </c>
      <c r="J219" s="21">
        <f t="shared" si="51"/>
        <v>3107</v>
      </c>
      <c r="K219" s="21">
        <f t="shared" si="51"/>
        <v>3104</v>
      </c>
      <c r="L219" s="21">
        <f t="shared" si="51"/>
        <v>3100</v>
      </c>
      <c r="M219" s="21">
        <f t="shared" si="51"/>
        <v>3106</v>
      </c>
      <c r="N219" s="21">
        <f t="shared" si="51"/>
        <v>3125</v>
      </c>
      <c r="O219" s="21">
        <f t="shared" si="51"/>
        <v>3139</v>
      </c>
      <c r="Q219" s="21">
        <f t="shared" ref="Q219:Q225" si="52">SUM(D219:O219)</f>
        <v>37193</v>
      </c>
      <c r="S219" s="33">
        <v>1</v>
      </c>
      <c r="T219" s="34">
        <f>SUMPRODUCT($D$1:$O$1,$D219:$O219)/5*S219</f>
        <v>161795.4</v>
      </c>
      <c r="U219" s="34">
        <f>+T219</f>
        <v>161795.4</v>
      </c>
      <c r="V219" s="34"/>
    </row>
    <row r="220" spans="1:22" outlineLevel="1" x14ac:dyDescent="0.25">
      <c r="A220" s="16" t="s">
        <v>61</v>
      </c>
      <c r="B220" s="28">
        <v>10</v>
      </c>
      <c r="C220" s="16"/>
      <c r="D220" s="21">
        <f t="shared" ref="D220:O220" si="53">D88</f>
        <v>1225</v>
      </c>
      <c r="E220" s="21">
        <f t="shared" si="53"/>
        <v>1217</v>
      </c>
      <c r="F220" s="21">
        <f t="shared" si="53"/>
        <v>1230</v>
      </c>
      <c r="G220" s="21">
        <f t="shared" si="53"/>
        <v>1233</v>
      </c>
      <c r="H220" s="21">
        <f t="shared" si="53"/>
        <v>1221</v>
      </c>
      <c r="I220" s="21">
        <f t="shared" si="53"/>
        <v>1245</v>
      </c>
      <c r="J220" s="21">
        <f t="shared" si="53"/>
        <v>1253</v>
      </c>
      <c r="K220" s="21">
        <f t="shared" si="53"/>
        <v>1260</v>
      </c>
      <c r="L220" s="21">
        <f t="shared" si="53"/>
        <v>1258</v>
      </c>
      <c r="M220" s="21">
        <f t="shared" si="53"/>
        <v>1269</v>
      </c>
      <c r="N220" s="21">
        <f t="shared" si="53"/>
        <v>1256</v>
      </c>
      <c r="O220" s="21">
        <f t="shared" si="53"/>
        <v>1251</v>
      </c>
      <c r="Q220" s="21">
        <f t="shared" si="52"/>
        <v>14918</v>
      </c>
      <c r="S220" s="33">
        <v>1</v>
      </c>
      <c r="T220" s="34">
        <f t="shared" ref="T220:T225" si="54">SUMPRODUCT($D$1:$O$1,$D220:$O220)/5*S220</f>
        <v>64899.199999999997</v>
      </c>
      <c r="U220" s="2"/>
      <c r="V220" s="34">
        <f>+T220</f>
        <v>64899.199999999997</v>
      </c>
    </row>
    <row r="221" spans="1:22" outlineLevel="1" x14ac:dyDescent="0.25">
      <c r="A221" s="16" t="s">
        <v>62</v>
      </c>
      <c r="B221" s="8" t="s">
        <v>53</v>
      </c>
      <c r="C221" s="16"/>
      <c r="D221" s="21">
        <f t="shared" ref="D221:O221" si="55">D112</f>
        <v>19309</v>
      </c>
      <c r="E221" s="21">
        <f t="shared" si="55"/>
        <v>19235</v>
      </c>
      <c r="F221" s="21">
        <f t="shared" si="55"/>
        <v>19352</v>
      </c>
      <c r="G221" s="21">
        <f t="shared" si="55"/>
        <v>19405</v>
      </c>
      <c r="H221" s="21">
        <f t="shared" si="55"/>
        <v>19318</v>
      </c>
      <c r="I221" s="21">
        <f t="shared" si="55"/>
        <v>19461</v>
      </c>
      <c r="J221" s="21">
        <f t="shared" si="55"/>
        <v>19496</v>
      </c>
      <c r="K221" s="21">
        <f t="shared" si="55"/>
        <v>19472</v>
      </c>
      <c r="L221" s="21">
        <f t="shared" si="55"/>
        <v>19479</v>
      </c>
      <c r="M221" s="21">
        <f t="shared" si="55"/>
        <v>19487</v>
      </c>
      <c r="N221" s="21">
        <f t="shared" si="55"/>
        <v>19596</v>
      </c>
      <c r="O221" s="21">
        <f t="shared" si="55"/>
        <v>19627</v>
      </c>
      <c r="Q221" s="21">
        <f t="shared" si="52"/>
        <v>233237</v>
      </c>
      <c r="S221" s="33">
        <v>1</v>
      </c>
      <c r="T221" s="34">
        <f t="shared" si="54"/>
        <v>1014601</v>
      </c>
      <c r="U221" s="2"/>
      <c r="V221" s="34">
        <f>+T221</f>
        <v>1014601</v>
      </c>
    </row>
    <row r="222" spans="1:22" outlineLevel="1" x14ac:dyDescent="0.25">
      <c r="A222" s="16" t="s">
        <v>63</v>
      </c>
      <c r="B222" s="8">
        <v>29</v>
      </c>
      <c r="C222" s="16"/>
      <c r="D222" s="21">
        <f>D136</f>
        <v>5662</v>
      </c>
      <c r="E222" s="21">
        <f t="shared" ref="E222:O222" si="56">E136</f>
        <v>5661</v>
      </c>
      <c r="F222" s="21">
        <f t="shared" si="56"/>
        <v>5715</v>
      </c>
      <c r="G222" s="21">
        <f t="shared" si="56"/>
        <v>5711</v>
      </c>
      <c r="H222" s="21">
        <f t="shared" si="56"/>
        <v>5687</v>
      </c>
      <c r="I222" s="21">
        <f t="shared" si="56"/>
        <v>5710</v>
      </c>
      <c r="J222" s="21">
        <f t="shared" si="56"/>
        <v>5684</v>
      </c>
      <c r="K222" s="21">
        <f t="shared" si="56"/>
        <v>5691</v>
      </c>
      <c r="L222" s="21">
        <f t="shared" si="56"/>
        <v>5669</v>
      </c>
      <c r="M222" s="21">
        <f t="shared" si="56"/>
        <v>5680</v>
      </c>
      <c r="N222" s="21">
        <f t="shared" si="56"/>
        <v>5712</v>
      </c>
      <c r="O222" s="21">
        <f t="shared" si="56"/>
        <v>5712</v>
      </c>
      <c r="Q222" s="21">
        <f t="shared" si="52"/>
        <v>68294</v>
      </c>
      <c r="S222" s="33">
        <v>1</v>
      </c>
      <c r="T222" s="34">
        <f t="shared" si="54"/>
        <v>297068.59999999998</v>
      </c>
      <c r="U222" s="34">
        <f>+T222</f>
        <v>297068.59999999998</v>
      </c>
      <c r="V222" s="2"/>
    </row>
    <row r="223" spans="1:22" ht="25.5" outlineLevel="1" x14ac:dyDescent="0.25">
      <c r="A223" s="16" t="s">
        <v>64</v>
      </c>
      <c r="B223" s="32" t="s">
        <v>65</v>
      </c>
      <c r="C223" s="16"/>
      <c r="D223" s="21">
        <f t="shared" ref="D223:O223" si="57">D160</f>
        <v>25005</v>
      </c>
      <c r="E223" s="21">
        <f t="shared" si="57"/>
        <v>25057</v>
      </c>
      <c r="F223" s="21">
        <f t="shared" si="57"/>
        <v>25121</v>
      </c>
      <c r="G223" s="21">
        <f t="shared" si="57"/>
        <v>25123</v>
      </c>
      <c r="H223" s="21">
        <f t="shared" si="57"/>
        <v>25121</v>
      </c>
      <c r="I223" s="21">
        <f t="shared" si="57"/>
        <v>25171</v>
      </c>
      <c r="J223" s="21">
        <f t="shared" si="57"/>
        <v>25117</v>
      </c>
      <c r="K223" s="21">
        <f t="shared" si="57"/>
        <v>25226</v>
      </c>
      <c r="L223" s="21">
        <f t="shared" si="57"/>
        <v>25059</v>
      </c>
      <c r="M223" s="21">
        <f t="shared" si="57"/>
        <v>25124</v>
      </c>
      <c r="N223" s="21">
        <f t="shared" si="57"/>
        <v>25317</v>
      </c>
      <c r="O223" s="21">
        <f t="shared" si="57"/>
        <v>25417</v>
      </c>
      <c r="Q223" s="21">
        <f t="shared" si="52"/>
        <v>301858</v>
      </c>
      <c r="S223" s="33">
        <v>1</v>
      </c>
      <c r="T223" s="34">
        <f t="shared" si="54"/>
        <v>1313058</v>
      </c>
      <c r="U223" s="34">
        <f>+T223</f>
        <v>1313058</v>
      </c>
      <c r="V223" s="2"/>
    </row>
    <row r="224" spans="1:22" outlineLevel="1" x14ac:dyDescent="0.25">
      <c r="A224" s="16" t="s">
        <v>66</v>
      </c>
      <c r="B224" s="8">
        <v>55</v>
      </c>
      <c r="C224" s="16"/>
      <c r="D224" s="21">
        <f t="shared" ref="D224:O224" si="58">D209</f>
        <v>0</v>
      </c>
      <c r="E224" s="21">
        <f t="shared" si="58"/>
        <v>0</v>
      </c>
      <c r="F224" s="21">
        <f t="shared" si="58"/>
        <v>0</v>
      </c>
      <c r="G224" s="21">
        <f t="shared" si="58"/>
        <v>0</v>
      </c>
      <c r="H224" s="21">
        <f t="shared" si="58"/>
        <v>0</v>
      </c>
      <c r="I224" s="21">
        <f t="shared" si="58"/>
        <v>0</v>
      </c>
      <c r="J224" s="21">
        <f t="shared" si="58"/>
        <v>0</v>
      </c>
      <c r="K224" s="21">
        <f t="shared" si="58"/>
        <v>0</v>
      </c>
      <c r="L224" s="21">
        <f t="shared" si="58"/>
        <v>0</v>
      </c>
      <c r="M224" s="21">
        <f t="shared" si="58"/>
        <v>0</v>
      </c>
      <c r="N224" s="21">
        <f t="shared" si="58"/>
        <v>0</v>
      </c>
      <c r="O224" s="21">
        <f t="shared" si="58"/>
        <v>0</v>
      </c>
      <c r="Q224" s="21">
        <f t="shared" si="52"/>
        <v>0</v>
      </c>
      <c r="S224" s="33">
        <v>1</v>
      </c>
      <c r="T224" s="34">
        <f t="shared" si="54"/>
        <v>0</v>
      </c>
      <c r="U224" s="34">
        <f>+T224</f>
        <v>0</v>
      </c>
      <c r="V224" s="2"/>
    </row>
    <row r="225" spans="1:22" outlineLevel="1" x14ac:dyDescent="0.25">
      <c r="A225" s="16" t="s">
        <v>67</v>
      </c>
      <c r="B225" s="8">
        <v>38</v>
      </c>
      <c r="C225" s="16"/>
      <c r="D225" s="21">
        <f t="shared" ref="D225:O225" si="59">D184</f>
        <v>532</v>
      </c>
      <c r="E225" s="21">
        <f t="shared" si="59"/>
        <v>523</v>
      </c>
      <c r="F225" s="21">
        <f t="shared" si="59"/>
        <v>531</v>
      </c>
      <c r="G225" s="21">
        <f t="shared" si="59"/>
        <v>529</v>
      </c>
      <c r="H225" s="21">
        <f t="shared" si="59"/>
        <v>521</v>
      </c>
      <c r="I225" s="21">
        <f t="shared" si="59"/>
        <v>526</v>
      </c>
      <c r="J225" s="21">
        <f t="shared" si="59"/>
        <v>529</v>
      </c>
      <c r="K225" s="21">
        <f t="shared" si="59"/>
        <v>530</v>
      </c>
      <c r="L225" s="21">
        <f t="shared" si="59"/>
        <v>531</v>
      </c>
      <c r="M225" s="21">
        <f t="shared" si="59"/>
        <v>529</v>
      </c>
      <c r="N225" s="21">
        <f t="shared" si="59"/>
        <v>531</v>
      </c>
      <c r="O225" s="21">
        <f t="shared" si="59"/>
        <v>529</v>
      </c>
      <c r="Q225" s="21">
        <f t="shared" si="52"/>
        <v>6341</v>
      </c>
      <c r="S225" s="33">
        <v>1</v>
      </c>
      <c r="T225" s="34">
        <f t="shared" si="54"/>
        <v>27584.400000000001</v>
      </c>
      <c r="U225" s="2"/>
      <c r="V225" s="34">
        <f t="shared" ref="V225" si="60">+T225</f>
        <v>27584.400000000001</v>
      </c>
    </row>
    <row r="226" spans="1:22" ht="13.5" outlineLevel="1" thickBot="1" x14ac:dyDescent="0.3">
      <c r="A226" s="35" t="s">
        <v>68</v>
      </c>
      <c r="B226" s="1"/>
      <c r="C226" s="1"/>
      <c r="D226" s="36">
        <f t="shared" ref="D226:O226" si="61">SUM(D219:D225)</f>
        <v>54810</v>
      </c>
      <c r="E226" s="36">
        <f t="shared" si="61"/>
        <v>54757</v>
      </c>
      <c r="F226" s="36">
        <f t="shared" si="61"/>
        <v>55030</v>
      </c>
      <c r="G226" s="36">
        <f t="shared" si="61"/>
        <v>55095</v>
      </c>
      <c r="H226" s="36">
        <f t="shared" si="61"/>
        <v>54957</v>
      </c>
      <c r="I226" s="36">
        <f t="shared" si="61"/>
        <v>55220</v>
      </c>
      <c r="J226" s="36">
        <f t="shared" si="61"/>
        <v>55186</v>
      </c>
      <c r="K226" s="36">
        <f t="shared" si="61"/>
        <v>55283</v>
      </c>
      <c r="L226" s="36">
        <f t="shared" si="61"/>
        <v>55096</v>
      </c>
      <c r="M226" s="36">
        <f t="shared" si="61"/>
        <v>55195</v>
      </c>
      <c r="N226" s="36">
        <f t="shared" si="61"/>
        <v>55537</v>
      </c>
      <c r="O226" s="36">
        <f t="shared" si="61"/>
        <v>55675</v>
      </c>
      <c r="Q226" s="37">
        <f>SUM(Q219:Q225)</f>
        <v>661841</v>
      </c>
      <c r="T226" s="38">
        <f>SUM(T219:T225)</f>
        <v>2879006.6</v>
      </c>
      <c r="U226" s="38">
        <f>SUM(U219:U225)</f>
        <v>1771922</v>
      </c>
      <c r="V226" s="38">
        <f t="shared" ref="V226" si="62">SUM(V219:V225)</f>
        <v>1107084.5999999999</v>
      </c>
    </row>
    <row r="227" spans="1:22" ht="13.5" outlineLevel="1" thickTop="1" x14ac:dyDescent="0.25">
      <c r="A227" s="35"/>
      <c r="B227" s="1"/>
      <c r="C227" s="1"/>
      <c r="D227" s="39"/>
      <c r="E227" s="39"/>
      <c r="F227" s="39"/>
      <c r="G227" s="39"/>
      <c r="H227" s="24"/>
      <c r="I227" s="39"/>
      <c r="J227" s="24"/>
      <c r="K227" s="39"/>
      <c r="L227" s="39"/>
      <c r="M227" s="39"/>
      <c r="N227" s="39"/>
      <c r="O227" s="39"/>
      <c r="Q227" s="40"/>
      <c r="U227" s="41">
        <f>+U226/T226</f>
        <v>0.6154629864342791</v>
      </c>
      <c r="V227" s="41">
        <f>+V226/T226</f>
        <v>0.38453701356572084</v>
      </c>
    </row>
    <row r="228" spans="1:22" outlineLevel="1" x14ac:dyDescent="0.25">
      <c r="A228" s="16"/>
    </row>
    <row r="229" spans="1:22" outlineLevel="1" x14ac:dyDescent="0.25">
      <c r="A229" s="23" t="s">
        <v>69</v>
      </c>
      <c r="B229" s="8" t="str">
        <f>+B$49</f>
        <v>District</v>
      </c>
      <c r="C229" s="8" t="str">
        <f>+C$49</f>
        <v>Code</v>
      </c>
      <c r="D229" s="22">
        <f t="shared" ref="D229:O229" si="63">+D$2</f>
        <v>43101</v>
      </c>
      <c r="E229" s="22">
        <f t="shared" si="63"/>
        <v>43132</v>
      </c>
      <c r="F229" s="22">
        <f t="shared" si="63"/>
        <v>43160</v>
      </c>
      <c r="G229" s="22">
        <f t="shared" si="63"/>
        <v>43191</v>
      </c>
      <c r="H229" s="22">
        <f t="shared" si="63"/>
        <v>43221</v>
      </c>
      <c r="I229" s="22">
        <f t="shared" si="63"/>
        <v>43252</v>
      </c>
      <c r="J229" s="22">
        <f t="shared" si="63"/>
        <v>43282</v>
      </c>
      <c r="K229" s="22">
        <f t="shared" si="63"/>
        <v>43313</v>
      </c>
      <c r="L229" s="22">
        <f t="shared" si="63"/>
        <v>43344</v>
      </c>
      <c r="M229" s="22">
        <f t="shared" si="63"/>
        <v>43374</v>
      </c>
      <c r="N229" s="22">
        <f t="shared" si="63"/>
        <v>43405</v>
      </c>
      <c r="O229" s="22">
        <f t="shared" si="63"/>
        <v>43435</v>
      </c>
      <c r="Q229" s="22" t="str">
        <f>+Q$2</f>
        <v>Total</v>
      </c>
    </row>
    <row r="230" spans="1:22" outlineLevel="1" x14ac:dyDescent="0.25">
      <c r="A230" s="16" t="s">
        <v>60</v>
      </c>
      <c r="B230" s="28">
        <v>8</v>
      </c>
      <c r="C230" s="16"/>
      <c r="D230" s="21">
        <v>1402</v>
      </c>
      <c r="E230" s="21">
        <v>1390</v>
      </c>
      <c r="F230" s="21">
        <v>1408</v>
      </c>
      <c r="G230" s="21">
        <v>1425</v>
      </c>
      <c r="H230" s="21">
        <v>1453</v>
      </c>
      <c r="I230" s="21">
        <v>1463</v>
      </c>
      <c r="J230" s="21">
        <v>1477</v>
      </c>
      <c r="K230" s="21">
        <v>1477</v>
      </c>
      <c r="L230" s="21">
        <v>1463</v>
      </c>
      <c r="M230" s="21">
        <v>1463</v>
      </c>
      <c r="N230" s="21">
        <v>1459</v>
      </c>
      <c r="O230" s="21">
        <v>1443</v>
      </c>
      <c r="Q230" s="21">
        <f t="shared" ref="Q230:Q236" si="64">SUM(D230:O230)</f>
        <v>17323</v>
      </c>
      <c r="S230" s="33">
        <v>0.5</v>
      </c>
      <c r="T230" s="34">
        <f>SUMPRODUCT($D$1:$O$1,$D230:$O230)/5*S230</f>
        <v>37686.5</v>
      </c>
      <c r="U230" s="34">
        <f>+T230</f>
        <v>37686.5</v>
      </c>
      <c r="V230" s="34"/>
    </row>
    <row r="231" spans="1:22" outlineLevel="1" x14ac:dyDescent="0.25">
      <c r="A231" s="16" t="s">
        <v>61</v>
      </c>
      <c r="B231" s="28">
        <v>10</v>
      </c>
      <c r="C231" s="16"/>
      <c r="D231" s="21">
        <v>643</v>
      </c>
      <c r="E231" s="21">
        <v>636</v>
      </c>
      <c r="F231" s="21">
        <v>647</v>
      </c>
      <c r="G231" s="21">
        <v>652</v>
      </c>
      <c r="H231" s="21">
        <v>655</v>
      </c>
      <c r="I231" s="21">
        <v>674</v>
      </c>
      <c r="J231" s="21">
        <v>679</v>
      </c>
      <c r="K231" s="21">
        <v>692</v>
      </c>
      <c r="L231" s="21">
        <v>687</v>
      </c>
      <c r="M231" s="21">
        <v>687</v>
      </c>
      <c r="N231" s="21">
        <v>670</v>
      </c>
      <c r="O231" s="21">
        <v>666</v>
      </c>
      <c r="Q231" s="21">
        <f t="shared" si="64"/>
        <v>7988</v>
      </c>
      <c r="S231" s="33">
        <v>0.5</v>
      </c>
      <c r="T231" s="34">
        <f t="shared" ref="T231:T236" si="65">SUMPRODUCT($D$1:$O$1,$D231:$O231)/5*S231</f>
        <v>17377.599999999999</v>
      </c>
      <c r="U231" s="2"/>
      <c r="V231" s="34">
        <f>+T231</f>
        <v>17377.599999999999</v>
      </c>
    </row>
    <row r="232" spans="1:22" outlineLevel="1" x14ac:dyDescent="0.25">
      <c r="A232" s="16" t="s">
        <v>62</v>
      </c>
      <c r="B232" s="8" t="s">
        <v>53</v>
      </c>
      <c r="C232" s="16"/>
      <c r="D232" s="21">
        <v>7096</v>
      </c>
      <c r="E232" s="21">
        <v>7081</v>
      </c>
      <c r="F232" s="21">
        <v>7184</v>
      </c>
      <c r="G232" s="21">
        <v>7273</v>
      </c>
      <c r="H232" s="21">
        <v>7351</v>
      </c>
      <c r="I232" s="21">
        <v>7465</v>
      </c>
      <c r="J232" s="21">
        <v>7556</v>
      </c>
      <c r="K232" s="21">
        <v>7571</v>
      </c>
      <c r="L232" s="21">
        <v>7561</v>
      </c>
      <c r="M232" s="21">
        <v>7541</v>
      </c>
      <c r="N232" s="21">
        <v>7548</v>
      </c>
      <c r="O232" s="21">
        <v>7486</v>
      </c>
      <c r="Q232" s="21">
        <f t="shared" si="64"/>
        <v>88713</v>
      </c>
      <c r="S232" s="33">
        <v>0.5</v>
      </c>
      <c r="T232" s="34">
        <f t="shared" si="65"/>
        <v>192984.5</v>
      </c>
      <c r="U232" s="2"/>
      <c r="V232" s="34">
        <f>+T232</f>
        <v>192984.5</v>
      </c>
    </row>
    <row r="233" spans="1:22" outlineLevel="1" x14ac:dyDescent="0.25">
      <c r="A233" s="16" t="s">
        <v>63</v>
      </c>
      <c r="B233" s="8">
        <v>29</v>
      </c>
      <c r="C233" s="16"/>
      <c r="D233" s="21">
        <v>3385</v>
      </c>
      <c r="E233" s="21">
        <v>3369</v>
      </c>
      <c r="F233" s="21">
        <v>3425</v>
      </c>
      <c r="G233" s="21">
        <v>3461</v>
      </c>
      <c r="H233" s="21">
        <v>3499</v>
      </c>
      <c r="I233" s="21">
        <v>3540</v>
      </c>
      <c r="J233" s="21">
        <v>3541</v>
      </c>
      <c r="K233" s="21">
        <v>3567</v>
      </c>
      <c r="L233" s="21">
        <v>3540</v>
      </c>
      <c r="M233" s="21">
        <v>3533</v>
      </c>
      <c r="N233" s="21">
        <v>3540</v>
      </c>
      <c r="O233" s="21">
        <v>3507</v>
      </c>
      <c r="Q233" s="21">
        <f t="shared" si="64"/>
        <v>41907</v>
      </c>
      <c r="S233" s="33">
        <v>0.5</v>
      </c>
      <c r="T233" s="34">
        <f t="shared" si="65"/>
        <v>91158.9</v>
      </c>
      <c r="U233" s="34">
        <f>+T233</f>
        <v>91158.9</v>
      </c>
      <c r="V233" s="2"/>
    </row>
    <row r="234" spans="1:22" ht="25.5" outlineLevel="1" x14ac:dyDescent="0.25">
      <c r="A234" s="16" t="s">
        <v>64</v>
      </c>
      <c r="B234" s="32" t="s">
        <v>65</v>
      </c>
      <c r="C234" s="16"/>
      <c r="D234" s="21">
        <v>23725</v>
      </c>
      <c r="E234" s="21">
        <v>23772</v>
      </c>
      <c r="F234" s="21">
        <v>23833</v>
      </c>
      <c r="G234" s="21">
        <v>23848</v>
      </c>
      <c r="H234" s="21">
        <v>23856</v>
      </c>
      <c r="I234" s="21">
        <v>23918</v>
      </c>
      <c r="J234" s="21">
        <v>23868</v>
      </c>
      <c r="K234" s="21">
        <v>23972</v>
      </c>
      <c r="L234" s="21">
        <v>23829</v>
      </c>
      <c r="M234" s="21">
        <v>23875</v>
      </c>
      <c r="N234" s="21">
        <v>24046</v>
      </c>
      <c r="O234" s="21">
        <v>24118</v>
      </c>
      <c r="Q234" s="21">
        <f t="shared" si="64"/>
        <v>286660</v>
      </c>
      <c r="S234" s="33">
        <v>0.5</v>
      </c>
      <c r="T234" s="34">
        <f t="shared" si="65"/>
        <v>623475.6</v>
      </c>
      <c r="U234" s="34">
        <f>+T234</f>
        <v>623475.6</v>
      </c>
      <c r="V234" s="2"/>
    </row>
    <row r="235" spans="1:22" outlineLevel="1" x14ac:dyDescent="0.25">
      <c r="A235" s="16" t="s">
        <v>66</v>
      </c>
      <c r="B235" s="8">
        <v>55</v>
      </c>
      <c r="C235" s="16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Q235" s="21">
        <f t="shared" si="64"/>
        <v>0</v>
      </c>
      <c r="S235" s="33">
        <v>0.5</v>
      </c>
      <c r="T235" s="34">
        <f t="shared" si="65"/>
        <v>0</v>
      </c>
      <c r="U235" s="34">
        <f>+T235</f>
        <v>0</v>
      </c>
      <c r="V235" s="2"/>
    </row>
    <row r="236" spans="1:22" outlineLevel="1" x14ac:dyDescent="0.25">
      <c r="A236" s="16" t="s">
        <v>67</v>
      </c>
      <c r="B236" s="8">
        <v>38</v>
      </c>
      <c r="C236" s="16"/>
      <c r="D236" s="21">
        <v>390</v>
      </c>
      <c r="E236" s="21">
        <v>387</v>
      </c>
      <c r="F236" s="21">
        <v>392</v>
      </c>
      <c r="G236" s="21">
        <v>392</v>
      </c>
      <c r="H236" s="21">
        <v>386</v>
      </c>
      <c r="I236" s="21">
        <v>390</v>
      </c>
      <c r="J236" s="21">
        <v>391</v>
      </c>
      <c r="K236" s="21">
        <v>393</v>
      </c>
      <c r="L236" s="21">
        <v>392</v>
      </c>
      <c r="M236" s="21">
        <v>386</v>
      </c>
      <c r="N236" s="21">
        <v>387</v>
      </c>
      <c r="O236" s="21">
        <v>383</v>
      </c>
      <c r="Q236" s="21">
        <f t="shared" si="64"/>
        <v>4669</v>
      </c>
      <c r="S236" s="33">
        <v>0.5</v>
      </c>
      <c r="T236" s="34">
        <f t="shared" si="65"/>
        <v>10154.6</v>
      </c>
      <c r="U236" s="2"/>
      <c r="V236" s="34">
        <f t="shared" ref="V236" si="66">+T236</f>
        <v>10154.6</v>
      </c>
    </row>
    <row r="237" spans="1:22" ht="13.5" outlineLevel="1" thickBot="1" x14ac:dyDescent="0.3">
      <c r="A237" s="35" t="s">
        <v>47</v>
      </c>
      <c r="B237" s="1"/>
      <c r="C237" s="1"/>
      <c r="D237" s="36">
        <f t="shared" ref="D237:Q237" si="67">SUM(D230:D236)</f>
        <v>36641</v>
      </c>
      <c r="E237" s="36">
        <f t="shared" si="67"/>
        <v>36635</v>
      </c>
      <c r="F237" s="36">
        <f t="shared" si="67"/>
        <v>36889</v>
      </c>
      <c r="G237" s="36">
        <f t="shared" si="67"/>
        <v>37051</v>
      </c>
      <c r="H237" s="36">
        <f t="shared" si="67"/>
        <v>37200</v>
      </c>
      <c r="I237" s="36">
        <f t="shared" si="67"/>
        <v>37450</v>
      </c>
      <c r="J237" s="36">
        <f t="shared" si="67"/>
        <v>37512</v>
      </c>
      <c r="K237" s="36">
        <f t="shared" si="67"/>
        <v>37672</v>
      </c>
      <c r="L237" s="36">
        <f t="shared" si="67"/>
        <v>37472</v>
      </c>
      <c r="M237" s="36">
        <f t="shared" si="67"/>
        <v>37485</v>
      </c>
      <c r="N237" s="36">
        <f t="shared" si="67"/>
        <v>37650</v>
      </c>
      <c r="O237" s="36">
        <f t="shared" si="67"/>
        <v>37603</v>
      </c>
      <c r="Q237" s="37">
        <f t="shared" si="67"/>
        <v>447260</v>
      </c>
      <c r="T237" s="38">
        <f>SUM(T230:T236)</f>
        <v>972837.7</v>
      </c>
      <c r="U237" s="38">
        <f t="shared" ref="U237:V237" si="68">SUM(U230:U236)</f>
        <v>752321</v>
      </c>
      <c r="V237" s="38">
        <f t="shared" si="68"/>
        <v>220516.7</v>
      </c>
    </row>
    <row r="238" spans="1:22" ht="13.5" outlineLevel="1" thickTop="1" x14ac:dyDescent="0.25">
      <c r="A238" s="16"/>
      <c r="U238" s="41">
        <f>+U237/T237</f>
        <v>0.77332632154366554</v>
      </c>
      <c r="V238" s="41">
        <f>+V237/U237</f>
        <v>0.29311517291156303</v>
      </c>
    </row>
    <row r="239" spans="1:22" outlineLevel="1" x14ac:dyDescent="0.25">
      <c r="A239" s="16"/>
    </row>
    <row r="240" spans="1:22" outlineLevel="1" x14ac:dyDescent="0.25">
      <c r="A240" s="42" t="s">
        <v>70</v>
      </c>
      <c r="B240" s="8" t="str">
        <f>+B$49</f>
        <v>District</v>
      </c>
      <c r="C240" s="8" t="str">
        <f>+C$49</f>
        <v>Code</v>
      </c>
      <c r="D240" s="22">
        <f t="shared" ref="D240:O240" si="69">+D$2</f>
        <v>43101</v>
      </c>
      <c r="E240" s="22">
        <f t="shared" si="69"/>
        <v>43132</v>
      </c>
      <c r="F240" s="22">
        <f t="shared" si="69"/>
        <v>43160</v>
      </c>
      <c r="G240" s="22">
        <f t="shared" si="69"/>
        <v>43191</v>
      </c>
      <c r="H240" s="22">
        <f t="shared" si="69"/>
        <v>43221</v>
      </c>
      <c r="I240" s="22">
        <f t="shared" si="69"/>
        <v>43252</v>
      </c>
      <c r="J240" s="22">
        <f t="shared" si="69"/>
        <v>43282</v>
      </c>
      <c r="K240" s="22">
        <f t="shared" si="69"/>
        <v>43313</v>
      </c>
      <c r="L240" s="22">
        <f t="shared" si="69"/>
        <v>43344</v>
      </c>
      <c r="M240" s="22">
        <f t="shared" si="69"/>
        <v>43374</v>
      </c>
      <c r="N240" s="22">
        <f t="shared" si="69"/>
        <v>43405</v>
      </c>
      <c r="O240" s="22">
        <f t="shared" si="69"/>
        <v>43435</v>
      </c>
      <c r="Q240" s="22" t="str">
        <f>+Q$2</f>
        <v>Total</v>
      </c>
    </row>
    <row r="241" spans="1:22" outlineLevel="1" x14ac:dyDescent="0.25">
      <c r="A241" s="43" t="s">
        <v>60</v>
      </c>
      <c r="B241" s="28">
        <v>8</v>
      </c>
      <c r="C241" s="16"/>
      <c r="D241" s="21">
        <v>16</v>
      </c>
      <c r="E241" s="21">
        <f>$D$241</f>
        <v>16</v>
      </c>
      <c r="F241" s="21">
        <f t="shared" ref="F241:O241" si="70">$D$241</f>
        <v>16</v>
      </c>
      <c r="G241" s="21">
        <f t="shared" si="70"/>
        <v>16</v>
      </c>
      <c r="H241" s="21">
        <f t="shared" si="70"/>
        <v>16</v>
      </c>
      <c r="I241" s="21">
        <f t="shared" si="70"/>
        <v>16</v>
      </c>
      <c r="J241" s="21">
        <f t="shared" si="70"/>
        <v>16</v>
      </c>
      <c r="K241" s="21">
        <f t="shared" si="70"/>
        <v>16</v>
      </c>
      <c r="L241" s="21">
        <f t="shared" si="70"/>
        <v>16</v>
      </c>
      <c r="M241" s="21">
        <f t="shared" si="70"/>
        <v>16</v>
      </c>
      <c r="N241" s="21">
        <f t="shared" si="70"/>
        <v>16</v>
      </c>
      <c r="O241" s="21">
        <f t="shared" si="70"/>
        <v>16</v>
      </c>
      <c r="Q241" s="21">
        <f t="shared" ref="Q241:Q246" si="71">SUM(D241:O241)</f>
        <v>192</v>
      </c>
    </row>
    <row r="242" spans="1:22" outlineLevel="1" x14ac:dyDescent="0.25">
      <c r="A242" s="43" t="s">
        <v>61</v>
      </c>
      <c r="B242" s="28">
        <v>10</v>
      </c>
      <c r="C242" s="16"/>
      <c r="D242" s="21">
        <v>10</v>
      </c>
      <c r="E242" s="21">
        <f>$D$242</f>
        <v>10</v>
      </c>
      <c r="F242" s="21">
        <f t="shared" ref="F242:O242" si="72">$D$242</f>
        <v>10</v>
      </c>
      <c r="G242" s="21">
        <f t="shared" si="72"/>
        <v>10</v>
      </c>
      <c r="H242" s="21">
        <f t="shared" si="72"/>
        <v>10</v>
      </c>
      <c r="I242" s="21">
        <f t="shared" si="72"/>
        <v>10</v>
      </c>
      <c r="J242" s="21">
        <f t="shared" si="72"/>
        <v>10</v>
      </c>
      <c r="K242" s="21">
        <f t="shared" si="72"/>
        <v>10</v>
      </c>
      <c r="L242" s="21">
        <f t="shared" si="72"/>
        <v>10</v>
      </c>
      <c r="M242" s="21">
        <f t="shared" si="72"/>
        <v>10</v>
      </c>
      <c r="N242" s="21">
        <f t="shared" si="72"/>
        <v>10</v>
      </c>
      <c r="O242" s="21">
        <f t="shared" si="72"/>
        <v>10</v>
      </c>
      <c r="Q242" s="21">
        <f t="shared" si="71"/>
        <v>120</v>
      </c>
    </row>
    <row r="243" spans="1:22" outlineLevel="1" x14ac:dyDescent="0.25">
      <c r="A243" s="43" t="s">
        <v>62</v>
      </c>
      <c r="B243" s="8" t="s">
        <v>53</v>
      </c>
      <c r="C243" s="16"/>
      <c r="D243" s="21">
        <v>35</v>
      </c>
      <c r="E243" s="21">
        <f>$D$243</f>
        <v>35</v>
      </c>
      <c r="F243" s="21">
        <f t="shared" ref="F243:O243" si="73">$D$243</f>
        <v>35</v>
      </c>
      <c r="G243" s="21">
        <f t="shared" si="73"/>
        <v>35</v>
      </c>
      <c r="H243" s="21">
        <f t="shared" si="73"/>
        <v>35</v>
      </c>
      <c r="I243" s="21">
        <f t="shared" si="73"/>
        <v>35</v>
      </c>
      <c r="J243" s="21">
        <f t="shared" si="73"/>
        <v>35</v>
      </c>
      <c r="K243" s="21">
        <f t="shared" si="73"/>
        <v>35</v>
      </c>
      <c r="L243" s="21">
        <f t="shared" si="73"/>
        <v>35</v>
      </c>
      <c r="M243" s="21">
        <f t="shared" si="73"/>
        <v>35</v>
      </c>
      <c r="N243" s="21">
        <f t="shared" si="73"/>
        <v>35</v>
      </c>
      <c r="O243" s="21">
        <f t="shared" si="73"/>
        <v>35</v>
      </c>
      <c r="Q243" s="21">
        <f t="shared" si="71"/>
        <v>420</v>
      </c>
    </row>
    <row r="244" spans="1:22" outlineLevel="1" x14ac:dyDescent="0.25">
      <c r="A244" s="43" t="s">
        <v>63</v>
      </c>
      <c r="B244" s="8">
        <v>29</v>
      </c>
      <c r="C244" s="16"/>
      <c r="D244" s="21">
        <v>29</v>
      </c>
      <c r="E244" s="21">
        <f>$D$244</f>
        <v>29</v>
      </c>
      <c r="F244" s="21">
        <f t="shared" ref="F244:O244" si="74">$D$244</f>
        <v>29</v>
      </c>
      <c r="G244" s="21">
        <f t="shared" si="74"/>
        <v>29</v>
      </c>
      <c r="H244" s="21">
        <f t="shared" si="74"/>
        <v>29</v>
      </c>
      <c r="I244" s="21">
        <f t="shared" si="74"/>
        <v>29</v>
      </c>
      <c r="J244" s="21">
        <f t="shared" si="74"/>
        <v>29</v>
      </c>
      <c r="K244" s="21">
        <f t="shared" si="74"/>
        <v>29</v>
      </c>
      <c r="L244" s="21">
        <f t="shared" si="74"/>
        <v>29</v>
      </c>
      <c r="M244" s="21">
        <f t="shared" si="74"/>
        <v>29</v>
      </c>
      <c r="N244" s="21">
        <f t="shared" si="74"/>
        <v>29</v>
      </c>
      <c r="O244" s="21">
        <f t="shared" si="74"/>
        <v>29</v>
      </c>
      <c r="Q244" s="21">
        <f t="shared" si="71"/>
        <v>348</v>
      </c>
    </row>
    <row r="245" spans="1:22" ht="25.5" outlineLevel="1" x14ac:dyDescent="0.25">
      <c r="A245" s="43" t="s">
        <v>64</v>
      </c>
      <c r="B245" s="32" t="s">
        <v>65</v>
      </c>
      <c r="C245" s="16"/>
      <c r="D245" s="21">
        <v>19</v>
      </c>
      <c r="E245" s="21">
        <f>$D$245</f>
        <v>19</v>
      </c>
      <c r="F245" s="21">
        <f t="shared" ref="F245:O245" si="75">$D$245</f>
        <v>19</v>
      </c>
      <c r="G245" s="21">
        <f t="shared" si="75"/>
        <v>19</v>
      </c>
      <c r="H245" s="21">
        <f t="shared" si="75"/>
        <v>19</v>
      </c>
      <c r="I245" s="21">
        <f t="shared" si="75"/>
        <v>19</v>
      </c>
      <c r="J245" s="21">
        <f t="shared" si="75"/>
        <v>19</v>
      </c>
      <c r="K245" s="21">
        <f t="shared" si="75"/>
        <v>19</v>
      </c>
      <c r="L245" s="21">
        <f t="shared" si="75"/>
        <v>19</v>
      </c>
      <c r="M245" s="21">
        <f t="shared" si="75"/>
        <v>19</v>
      </c>
      <c r="N245" s="21">
        <f t="shared" si="75"/>
        <v>19</v>
      </c>
      <c r="O245" s="21">
        <f t="shared" si="75"/>
        <v>19</v>
      </c>
      <c r="Q245" s="21">
        <f t="shared" si="71"/>
        <v>228</v>
      </c>
    </row>
    <row r="246" spans="1:22" outlineLevel="1" x14ac:dyDescent="0.25">
      <c r="A246" s="43" t="s">
        <v>66</v>
      </c>
      <c r="B246" s="8">
        <v>55</v>
      </c>
      <c r="C246" s="16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Q246" s="21">
        <f t="shared" si="71"/>
        <v>0</v>
      </c>
    </row>
    <row r="247" spans="1:22" ht="13.5" outlineLevel="1" thickBot="1" x14ac:dyDescent="0.3">
      <c r="A247" s="44" t="s">
        <v>71</v>
      </c>
      <c r="B247" s="1"/>
      <c r="C247" s="1"/>
      <c r="D247" s="36">
        <f t="shared" ref="D247:O247" si="76">SUM(D241:D246)</f>
        <v>109</v>
      </c>
      <c r="E247" s="36">
        <f t="shared" si="76"/>
        <v>109</v>
      </c>
      <c r="F247" s="36">
        <f t="shared" si="76"/>
        <v>109</v>
      </c>
      <c r="G247" s="36">
        <f t="shared" si="76"/>
        <v>109</v>
      </c>
      <c r="H247" s="36">
        <f t="shared" si="76"/>
        <v>109</v>
      </c>
      <c r="I247" s="36">
        <f t="shared" si="76"/>
        <v>109</v>
      </c>
      <c r="J247" s="36">
        <f t="shared" si="76"/>
        <v>109</v>
      </c>
      <c r="K247" s="36">
        <f t="shared" si="76"/>
        <v>109</v>
      </c>
      <c r="L247" s="36">
        <f t="shared" si="76"/>
        <v>109</v>
      </c>
      <c r="M247" s="36">
        <f t="shared" si="76"/>
        <v>109</v>
      </c>
      <c r="N247" s="36">
        <f t="shared" si="76"/>
        <v>109</v>
      </c>
      <c r="O247" s="36">
        <f t="shared" si="76"/>
        <v>109</v>
      </c>
      <c r="Q247" s="37">
        <f>SUM(Q241:Q246)</f>
        <v>1308</v>
      </c>
    </row>
    <row r="248" spans="1:22" ht="13.5" outlineLevel="1" thickTop="1" x14ac:dyDescent="0.25">
      <c r="A248" s="35"/>
      <c r="B248" s="1"/>
      <c r="C248" s="1"/>
      <c r="D248" s="39"/>
      <c r="E248" s="39"/>
      <c r="F248" s="39"/>
      <c r="G248" s="39"/>
      <c r="H248" s="24"/>
      <c r="I248" s="39"/>
      <c r="J248" s="24"/>
      <c r="K248" s="39"/>
      <c r="L248" s="39"/>
      <c r="M248" s="39"/>
      <c r="N248" s="39"/>
      <c r="O248" s="39"/>
      <c r="Q248" s="40"/>
    </row>
    <row r="249" spans="1:22" outlineLevel="1" x14ac:dyDescent="0.25">
      <c r="A249" s="16"/>
    </row>
    <row r="250" spans="1:22" outlineLevel="1" x14ac:dyDescent="0.25">
      <c r="A250" s="23" t="s">
        <v>72</v>
      </c>
      <c r="B250" s="8" t="str">
        <f>+B$49</f>
        <v>District</v>
      </c>
      <c r="C250" s="8" t="str">
        <f>+C$49</f>
        <v>Code</v>
      </c>
      <c r="D250" s="22">
        <f t="shared" ref="D250:O250" si="77">+D$2</f>
        <v>43101</v>
      </c>
      <c r="E250" s="22">
        <f t="shared" si="77"/>
        <v>43132</v>
      </c>
      <c r="F250" s="22">
        <f t="shared" si="77"/>
        <v>43160</v>
      </c>
      <c r="G250" s="22">
        <f t="shared" si="77"/>
        <v>43191</v>
      </c>
      <c r="H250" s="22">
        <f t="shared" si="77"/>
        <v>43221</v>
      </c>
      <c r="I250" s="22">
        <f t="shared" si="77"/>
        <v>43252</v>
      </c>
      <c r="J250" s="22">
        <f t="shared" si="77"/>
        <v>43282</v>
      </c>
      <c r="K250" s="22">
        <f t="shared" si="77"/>
        <v>43313</v>
      </c>
      <c r="L250" s="22">
        <f t="shared" si="77"/>
        <v>43344</v>
      </c>
      <c r="M250" s="22">
        <f t="shared" si="77"/>
        <v>43374</v>
      </c>
      <c r="N250" s="22">
        <f t="shared" si="77"/>
        <v>43405</v>
      </c>
      <c r="O250" s="22">
        <f t="shared" si="77"/>
        <v>43435</v>
      </c>
      <c r="Q250" s="22" t="str">
        <f>+Q$2</f>
        <v>Total</v>
      </c>
    </row>
    <row r="251" spans="1:22" outlineLevel="1" x14ac:dyDescent="0.25">
      <c r="A251" s="16" t="s">
        <v>60</v>
      </c>
      <c r="B251" s="8">
        <v>8</v>
      </c>
      <c r="C251" s="16"/>
      <c r="D251" s="21">
        <v>3083</v>
      </c>
      <c r="E251" s="21">
        <v>3071</v>
      </c>
      <c r="F251" s="21">
        <v>3088</v>
      </c>
      <c r="G251" s="21">
        <v>3100</v>
      </c>
      <c r="H251" s="21">
        <v>3094</v>
      </c>
      <c r="I251" s="21">
        <v>3111</v>
      </c>
      <c r="J251" s="21">
        <v>3111</v>
      </c>
      <c r="K251" s="21">
        <v>3109</v>
      </c>
      <c r="L251" s="21">
        <v>3106</v>
      </c>
      <c r="M251" s="21">
        <v>3113</v>
      </c>
      <c r="N251" s="21">
        <v>3132</v>
      </c>
      <c r="O251" s="21">
        <v>3144</v>
      </c>
      <c r="Q251" s="21">
        <f t="shared" ref="Q251:Q257" si="78">SUM(D251:O251)</f>
        <v>37262</v>
      </c>
      <c r="S251" s="33">
        <v>0.5</v>
      </c>
      <c r="T251" s="34">
        <f>SUMPRODUCT($D$1:$O$1,$D251:$O251)/5*S251</f>
        <v>81047.5</v>
      </c>
      <c r="U251" s="34">
        <f>+T251</f>
        <v>81047.5</v>
      </c>
      <c r="V251" s="34"/>
    </row>
    <row r="252" spans="1:22" outlineLevel="1" x14ac:dyDescent="0.25">
      <c r="A252" s="16" t="s">
        <v>61</v>
      </c>
      <c r="B252" s="28">
        <v>10</v>
      </c>
      <c r="C252" s="16"/>
      <c r="D252" s="21">
        <v>1230</v>
      </c>
      <c r="E252" s="21">
        <v>1222</v>
      </c>
      <c r="F252" s="21">
        <v>1236</v>
      </c>
      <c r="G252" s="21">
        <v>1239</v>
      </c>
      <c r="H252" s="21">
        <v>1227</v>
      </c>
      <c r="I252" s="21">
        <v>1251</v>
      </c>
      <c r="J252" s="21">
        <v>1259</v>
      </c>
      <c r="K252" s="21">
        <v>1267</v>
      </c>
      <c r="L252" s="21">
        <v>1265</v>
      </c>
      <c r="M252" s="21">
        <v>1276</v>
      </c>
      <c r="N252" s="21">
        <v>1263</v>
      </c>
      <c r="O252" s="21">
        <v>1258</v>
      </c>
      <c r="Q252" s="21">
        <f t="shared" si="78"/>
        <v>14993</v>
      </c>
      <c r="S252" s="33">
        <v>0.5</v>
      </c>
      <c r="T252" s="34">
        <f t="shared" ref="T252:T257" si="79">SUMPRODUCT($D$1:$O$1,$D252:$O252)/5*S252</f>
        <v>32612.799999999999</v>
      </c>
      <c r="U252" s="2"/>
      <c r="V252" s="34">
        <f>+T252</f>
        <v>32612.799999999999</v>
      </c>
    </row>
    <row r="253" spans="1:22" outlineLevel="1" x14ac:dyDescent="0.25">
      <c r="A253" s="16" t="s">
        <v>62</v>
      </c>
      <c r="B253" s="8" t="s">
        <v>53</v>
      </c>
      <c r="C253" s="16"/>
      <c r="D253" s="21">
        <v>19388</v>
      </c>
      <c r="E253" s="21">
        <v>19318</v>
      </c>
      <c r="F253" s="21">
        <v>19436</v>
      </c>
      <c r="G253" s="21">
        <v>19490</v>
      </c>
      <c r="H253" s="21">
        <v>19406</v>
      </c>
      <c r="I253" s="21">
        <v>19550</v>
      </c>
      <c r="J253" s="21">
        <v>19584</v>
      </c>
      <c r="K253" s="21">
        <v>19558</v>
      </c>
      <c r="L253" s="21">
        <v>19562</v>
      </c>
      <c r="M253" s="21">
        <v>19573</v>
      </c>
      <c r="N253" s="21">
        <v>19682</v>
      </c>
      <c r="O253" s="21">
        <v>19708</v>
      </c>
      <c r="Q253" s="21">
        <f t="shared" si="78"/>
        <v>234255</v>
      </c>
      <c r="S253" s="33">
        <v>0.5</v>
      </c>
      <c r="T253" s="34">
        <f t="shared" si="79"/>
        <v>509514.5</v>
      </c>
      <c r="U253" s="2"/>
      <c r="V253" s="34">
        <f>+T253</f>
        <v>509514.5</v>
      </c>
    </row>
    <row r="254" spans="1:22" outlineLevel="1" x14ac:dyDescent="0.25">
      <c r="A254" s="16" t="s">
        <v>63</v>
      </c>
      <c r="B254" s="28">
        <v>29</v>
      </c>
      <c r="C254" s="16"/>
      <c r="D254" s="21">
        <v>5693</v>
      </c>
      <c r="E254" s="21">
        <v>5693</v>
      </c>
      <c r="F254" s="21">
        <v>5747</v>
      </c>
      <c r="G254" s="21">
        <v>5746</v>
      </c>
      <c r="H254" s="21">
        <v>5724</v>
      </c>
      <c r="I254" s="21">
        <v>5750</v>
      </c>
      <c r="J254" s="21">
        <v>5722</v>
      </c>
      <c r="K254" s="21">
        <v>5726</v>
      </c>
      <c r="L254" s="21">
        <v>5705</v>
      </c>
      <c r="M254" s="21">
        <v>5713</v>
      </c>
      <c r="N254" s="21">
        <v>5747</v>
      </c>
      <c r="O254" s="21">
        <v>5749</v>
      </c>
      <c r="Q254" s="21">
        <f t="shared" si="78"/>
        <v>68715</v>
      </c>
      <c r="S254" s="33">
        <v>0.5</v>
      </c>
      <c r="T254" s="34">
        <f t="shared" si="79"/>
        <v>149449.70000000001</v>
      </c>
      <c r="U254" s="34">
        <f>+T254</f>
        <v>149449.70000000001</v>
      </c>
      <c r="V254" s="2"/>
    </row>
    <row r="255" spans="1:22" ht="25.5" outlineLevel="1" x14ac:dyDescent="0.25">
      <c r="A255" s="16" t="s">
        <v>64</v>
      </c>
      <c r="B255" s="32" t="s">
        <v>65</v>
      </c>
      <c r="C255" s="16"/>
      <c r="D255" s="21">
        <v>25136</v>
      </c>
      <c r="E255" s="21">
        <v>25190</v>
      </c>
      <c r="F255" s="21">
        <v>25259</v>
      </c>
      <c r="G255" s="21">
        <v>25262</v>
      </c>
      <c r="H255" s="21">
        <v>25254</v>
      </c>
      <c r="I255" s="21">
        <v>25309</v>
      </c>
      <c r="J255" s="21">
        <v>25257</v>
      </c>
      <c r="K255" s="21">
        <v>25370</v>
      </c>
      <c r="L255" s="21">
        <v>25208</v>
      </c>
      <c r="M255" s="21">
        <v>25280</v>
      </c>
      <c r="N255" s="21">
        <v>25474</v>
      </c>
      <c r="O255" s="21">
        <v>25577</v>
      </c>
      <c r="Q255" s="21">
        <f t="shared" si="78"/>
        <v>303576</v>
      </c>
      <c r="S255" s="33">
        <v>0.5</v>
      </c>
      <c r="T255" s="34">
        <f t="shared" si="79"/>
        <v>660266</v>
      </c>
      <c r="U255" s="34">
        <f>+T255</f>
        <v>660266</v>
      </c>
      <c r="V255" s="2"/>
    </row>
    <row r="256" spans="1:22" outlineLevel="1" x14ac:dyDescent="0.25">
      <c r="A256" s="16" t="s">
        <v>67</v>
      </c>
      <c r="B256" s="8">
        <v>38</v>
      </c>
      <c r="C256" s="16"/>
      <c r="D256" s="21">
        <v>532</v>
      </c>
      <c r="E256" s="21">
        <v>523</v>
      </c>
      <c r="F256" s="21">
        <v>531</v>
      </c>
      <c r="G256" s="21">
        <v>529</v>
      </c>
      <c r="H256" s="21">
        <v>520</v>
      </c>
      <c r="I256" s="21">
        <v>524</v>
      </c>
      <c r="J256" s="21">
        <v>527</v>
      </c>
      <c r="K256" s="21">
        <v>528</v>
      </c>
      <c r="L256" s="21">
        <v>529</v>
      </c>
      <c r="M256" s="21">
        <v>527</v>
      </c>
      <c r="N256" s="21">
        <v>530</v>
      </c>
      <c r="O256" s="21">
        <v>529</v>
      </c>
      <c r="Q256" s="21">
        <f t="shared" si="78"/>
        <v>6329</v>
      </c>
      <c r="S256" s="33">
        <v>0.5</v>
      </c>
      <c r="T256" s="34">
        <f t="shared" si="79"/>
        <v>13766</v>
      </c>
      <c r="U256" s="34"/>
      <c r="V256" s="34">
        <f t="shared" ref="V256" si="80">+T256</f>
        <v>13766</v>
      </c>
    </row>
    <row r="257" spans="1:22" outlineLevel="1" x14ac:dyDescent="0.25">
      <c r="A257" s="16" t="s">
        <v>66</v>
      </c>
      <c r="B257" s="8">
        <v>55</v>
      </c>
      <c r="C257" s="16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Q257" s="21">
        <f t="shared" si="78"/>
        <v>0</v>
      </c>
      <c r="S257" s="33">
        <v>0.5</v>
      </c>
      <c r="T257" s="34">
        <f t="shared" si="79"/>
        <v>0</v>
      </c>
      <c r="U257" s="34">
        <f>+T257</f>
        <v>0</v>
      </c>
      <c r="V257" s="34"/>
    </row>
    <row r="258" spans="1:22" ht="13.5" outlineLevel="1" thickBot="1" x14ac:dyDescent="0.3">
      <c r="A258" s="35" t="s">
        <v>46</v>
      </c>
      <c r="B258" s="1"/>
      <c r="C258" s="1"/>
      <c r="D258" s="36">
        <f t="shared" ref="D258:O258" si="81">SUM(D251:D257)</f>
        <v>55062</v>
      </c>
      <c r="E258" s="36">
        <f t="shared" si="81"/>
        <v>55017</v>
      </c>
      <c r="F258" s="36">
        <f t="shared" si="81"/>
        <v>55297</v>
      </c>
      <c r="G258" s="36">
        <f t="shared" si="81"/>
        <v>55366</v>
      </c>
      <c r="H258" s="36">
        <f t="shared" si="81"/>
        <v>55225</v>
      </c>
      <c r="I258" s="36">
        <f t="shared" si="81"/>
        <v>55495</v>
      </c>
      <c r="J258" s="36">
        <f t="shared" si="81"/>
        <v>55460</v>
      </c>
      <c r="K258" s="36">
        <f t="shared" si="81"/>
        <v>55558</v>
      </c>
      <c r="L258" s="36">
        <f t="shared" si="81"/>
        <v>55375</v>
      </c>
      <c r="M258" s="36">
        <f t="shared" si="81"/>
        <v>55482</v>
      </c>
      <c r="N258" s="36">
        <f t="shared" si="81"/>
        <v>55828</v>
      </c>
      <c r="O258" s="36">
        <f t="shared" si="81"/>
        <v>55965</v>
      </c>
      <c r="Q258" s="37">
        <f>SUM(Q251:Q257)</f>
        <v>665130</v>
      </c>
      <c r="T258" s="38">
        <f>SUM(T251:T257)</f>
        <v>1446656.5</v>
      </c>
      <c r="U258" s="38">
        <f t="shared" ref="U258:V258" si="82">SUM(U251:U257)</f>
        <v>890763.2</v>
      </c>
      <c r="V258" s="38">
        <f t="shared" si="82"/>
        <v>555893.30000000005</v>
      </c>
    </row>
    <row r="259" spans="1:22" ht="13.5" outlineLevel="1" thickTop="1" x14ac:dyDescent="0.25">
      <c r="A259" s="35"/>
      <c r="B259" s="1"/>
      <c r="C259" s="1"/>
      <c r="D259" s="39"/>
      <c r="E259" s="39"/>
      <c r="F259" s="39"/>
      <c r="G259" s="39"/>
      <c r="H259" s="24"/>
      <c r="I259" s="39"/>
      <c r="J259" s="24"/>
      <c r="K259" s="39"/>
      <c r="L259" s="39"/>
      <c r="M259" s="39"/>
      <c r="N259" s="39"/>
      <c r="O259" s="39"/>
      <c r="Q259" s="40"/>
      <c r="U259" s="41">
        <f>+U258/T258</f>
        <v>0.61573925807543117</v>
      </c>
      <c r="V259" s="41">
        <f>+V258/U258</f>
        <v>0.62406406102093137</v>
      </c>
    </row>
    <row r="260" spans="1:22" outlineLevel="1" x14ac:dyDescent="0.25">
      <c r="A260" s="16"/>
    </row>
    <row r="261" spans="1:22" outlineLevel="1" x14ac:dyDescent="0.25">
      <c r="A261" s="23" t="s">
        <v>73</v>
      </c>
      <c r="B261" s="8" t="str">
        <f>+B$49</f>
        <v>District</v>
      </c>
      <c r="C261" s="8" t="str">
        <f>+C$49</f>
        <v>Code</v>
      </c>
      <c r="D261" s="22">
        <f t="shared" ref="D261:I261" si="83">+D$2</f>
        <v>43101</v>
      </c>
      <c r="E261" s="22">
        <f t="shared" si="83"/>
        <v>43132</v>
      </c>
      <c r="F261" s="22">
        <f t="shared" si="83"/>
        <v>43160</v>
      </c>
      <c r="G261" s="22">
        <f t="shared" si="83"/>
        <v>43191</v>
      </c>
      <c r="H261" s="22">
        <f t="shared" si="83"/>
        <v>43221</v>
      </c>
      <c r="I261" s="22">
        <f t="shared" si="83"/>
        <v>43252</v>
      </c>
      <c r="J261" s="22">
        <v>41821</v>
      </c>
      <c r="K261" s="22">
        <f>+K$2</f>
        <v>43313</v>
      </c>
      <c r="L261" s="22">
        <f>+L$2</f>
        <v>43344</v>
      </c>
      <c r="M261" s="22">
        <f>+M$2</f>
        <v>43374</v>
      </c>
      <c r="N261" s="22">
        <f>+N$2</f>
        <v>43405</v>
      </c>
      <c r="O261" s="22">
        <f>+O$2</f>
        <v>43435</v>
      </c>
      <c r="Q261" s="22" t="str">
        <f>+Q$2</f>
        <v>Total</v>
      </c>
    </row>
    <row r="262" spans="1:22" outlineLevel="1" x14ac:dyDescent="0.25">
      <c r="A262" s="43" t="s">
        <v>60</v>
      </c>
      <c r="B262" s="8">
        <v>8</v>
      </c>
      <c r="C262" s="16"/>
      <c r="D262" s="21">
        <v>8</v>
      </c>
      <c r="E262" s="21">
        <f>$D$262</f>
        <v>8</v>
      </c>
      <c r="F262" s="21">
        <f t="shared" ref="F262:O262" si="84">$D$262</f>
        <v>8</v>
      </c>
      <c r="G262" s="21">
        <f t="shared" si="84"/>
        <v>8</v>
      </c>
      <c r="H262" s="21">
        <f t="shared" si="84"/>
        <v>8</v>
      </c>
      <c r="I262" s="21">
        <f t="shared" si="84"/>
        <v>8</v>
      </c>
      <c r="J262" s="21">
        <f t="shared" si="84"/>
        <v>8</v>
      </c>
      <c r="K262" s="21">
        <f t="shared" si="84"/>
        <v>8</v>
      </c>
      <c r="L262" s="21">
        <f t="shared" si="84"/>
        <v>8</v>
      </c>
      <c r="M262" s="21">
        <f t="shared" si="84"/>
        <v>8</v>
      </c>
      <c r="N262" s="21">
        <f t="shared" si="84"/>
        <v>8</v>
      </c>
      <c r="O262" s="21">
        <f t="shared" si="84"/>
        <v>8</v>
      </c>
      <c r="Q262" s="21">
        <f t="shared" ref="Q262:Q268" si="85">SUM(D262:O262)</f>
        <v>96</v>
      </c>
    </row>
    <row r="263" spans="1:22" outlineLevel="1" x14ac:dyDescent="0.25">
      <c r="A263" s="43" t="s">
        <v>61</v>
      </c>
      <c r="B263" s="28">
        <v>10</v>
      </c>
      <c r="C263" s="16"/>
      <c r="D263" s="21">
        <v>20</v>
      </c>
      <c r="E263" s="21">
        <f>$D$263</f>
        <v>20</v>
      </c>
      <c r="F263" s="21">
        <f t="shared" ref="F263:O263" si="86">$D$263</f>
        <v>20</v>
      </c>
      <c r="G263" s="21">
        <f t="shared" si="86"/>
        <v>20</v>
      </c>
      <c r="H263" s="21">
        <f t="shared" si="86"/>
        <v>20</v>
      </c>
      <c r="I263" s="21">
        <f t="shared" si="86"/>
        <v>20</v>
      </c>
      <c r="J263" s="21">
        <f t="shared" si="86"/>
        <v>20</v>
      </c>
      <c r="K263" s="21">
        <f t="shared" si="86"/>
        <v>20</v>
      </c>
      <c r="L263" s="21">
        <f t="shared" si="86"/>
        <v>20</v>
      </c>
      <c r="M263" s="21">
        <f t="shared" si="86"/>
        <v>20</v>
      </c>
      <c r="N263" s="21">
        <f t="shared" si="86"/>
        <v>20</v>
      </c>
      <c r="O263" s="21">
        <f t="shared" si="86"/>
        <v>20</v>
      </c>
      <c r="Q263" s="21">
        <f t="shared" si="85"/>
        <v>240</v>
      </c>
    </row>
    <row r="264" spans="1:22" outlineLevel="1" x14ac:dyDescent="0.25">
      <c r="A264" s="43" t="s">
        <v>62</v>
      </c>
      <c r="B264" s="8" t="s">
        <v>53</v>
      </c>
      <c r="C264" s="16"/>
      <c r="D264" s="21">
        <v>35</v>
      </c>
      <c r="E264" s="21">
        <f>$D$264</f>
        <v>35</v>
      </c>
      <c r="F264" s="21">
        <f t="shared" ref="F264:O264" si="87">$D$264</f>
        <v>35</v>
      </c>
      <c r="G264" s="21">
        <f t="shared" si="87"/>
        <v>35</v>
      </c>
      <c r="H264" s="21">
        <f t="shared" si="87"/>
        <v>35</v>
      </c>
      <c r="I264" s="21">
        <f t="shared" si="87"/>
        <v>35</v>
      </c>
      <c r="J264" s="21">
        <f t="shared" si="87"/>
        <v>35</v>
      </c>
      <c r="K264" s="21">
        <f t="shared" si="87"/>
        <v>35</v>
      </c>
      <c r="L264" s="21">
        <f t="shared" si="87"/>
        <v>35</v>
      </c>
      <c r="M264" s="21">
        <f t="shared" si="87"/>
        <v>35</v>
      </c>
      <c r="N264" s="21">
        <f t="shared" si="87"/>
        <v>35</v>
      </c>
      <c r="O264" s="21">
        <f t="shared" si="87"/>
        <v>35</v>
      </c>
      <c r="Q264" s="21">
        <f t="shared" si="85"/>
        <v>420</v>
      </c>
    </row>
    <row r="265" spans="1:22" outlineLevel="1" x14ac:dyDescent="0.25">
      <c r="A265" s="43" t="s">
        <v>63</v>
      </c>
      <c r="B265" s="28">
        <v>29</v>
      </c>
      <c r="C265" s="16"/>
      <c r="D265" s="21">
        <v>29</v>
      </c>
      <c r="E265" s="21">
        <f>$D$265</f>
        <v>29</v>
      </c>
      <c r="F265" s="21">
        <f t="shared" ref="F265:O265" si="88">$D$265</f>
        <v>29</v>
      </c>
      <c r="G265" s="21">
        <f t="shared" si="88"/>
        <v>29</v>
      </c>
      <c r="H265" s="21">
        <f t="shared" si="88"/>
        <v>29</v>
      </c>
      <c r="I265" s="21">
        <f t="shared" si="88"/>
        <v>29</v>
      </c>
      <c r="J265" s="21">
        <f t="shared" si="88"/>
        <v>29</v>
      </c>
      <c r="K265" s="21">
        <f t="shared" si="88"/>
        <v>29</v>
      </c>
      <c r="L265" s="21">
        <f t="shared" si="88"/>
        <v>29</v>
      </c>
      <c r="M265" s="21">
        <f t="shared" si="88"/>
        <v>29</v>
      </c>
      <c r="N265" s="21">
        <f t="shared" si="88"/>
        <v>29</v>
      </c>
      <c r="O265" s="21">
        <f t="shared" si="88"/>
        <v>29</v>
      </c>
      <c r="Q265" s="21">
        <f t="shared" si="85"/>
        <v>348</v>
      </c>
    </row>
    <row r="266" spans="1:22" ht="25.5" outlineLevel="1" x14ac:dyDescent="0.25">
      <c r="A266" s="43" t="s">
        <v>64</v>
      </c>
      <c r="B266" s="32" t="s">
        <v>65</v>
      </c>
      <c r="C266" s="16"/>
      <c r="D266" s="21">
        <v>0</v>
      </c>
      <c r="E266" s="21">
        <f>$D$266</f>
        <v>0</v>
      </c>
      <c r="F266" s="21">
        <f t="shared" ref="F266:O266" si="89">$D$266</f>
        <v>0</v>
      </c>
      <c r="G266" s="21">
        <f t="shared" si="89"/>
        <v>0</v>
      </c>
      <c r="H266" s="21">
        <f t="shared" si="89"/>
        <v>0</v>
      </c>
      <c r="I266" s="21">
        <f t="shared" si="89"/>
        <v>0</v>
      </c>
      <c r="J266" s="21">
        <f t="shared" si="89"/>
        <v>0</v>
      </c>
      <c r="K266" s="21">
        <f t="shared" si="89"/>
        <v>0</v>
      </c>
      <c r="L266" s="21">
        <f t="shared" si="89"/>
        <v>0</v>
      </c>
      <c r="M266" s="21">
        <f t="shared" si="89"/>
        <v>0</v>
      </c>
      <c r="N266" s="21">
        <f t="shared" si="89"/>
        <v>0</v>
      </c>
      <c r="O266" s="21">
        <f t="shared" si="89"/>
        <v>0</v>
      </c>
      <c r="Q266" s="21">
        <f t="shared" si="85"/>
        <v>0</v>
      </c>
    </row>
    <row r="267" spans="1:22" outlineLevel="1" x14ac:dyDescent="0.25">
      <c r="A267" s="43" t="s">
        <v>67</v>
      </c>
      <c r="B267" s="8">
        <v>38</v>
      </c>
      <c r="C267" s="16"/>
      <c r="D267" s="21">
        <v>38</v>
      </c>
      <c r="E267" s="21">
        <f>$D$267</f>
        <v>38</v>
      </c>
      <c r="F267" s="21">
        <f t="shared" ref="F267:O267" si="90">$D$267</f>
        <v>38</v>
      </c>
      <c r="G267" s="21">
        <f t="shared" si="90"/>
        <v>38</v>
      </c>
      <c r="H267" s="21">
        <f t="shared" si="90"/>
        <v>38</v>
      </c>
      <c r="I267" s="21">
        <f t="shared" si="90"/>
        <v>38</v>
      </c>
      <c r="J267" s="21">
        <f t="shared" si="90"/>
        <v>38</v>
      </c>
      <c r="K267" s="21">
        <f t="shared" si="90"/>
        <v>38</v>
      </c>
      <c r="L267" s="21">
        <f t="shared" si="90"/>
        <v>38</v>
      </c>
      <c r="M267" s="21">
        <f t="shared" si="90"/>
        <v>38</v>
      </c>
      <c r="N267" s="21">
        <f t="shared" si="90"/>
        <v>38</v>
      </c>
      <c r="O267" s="21">
        <f t="shared" si="90"/>
        <v>38</v>
      </c>
      <c r="Q267" s="21">
        <f t="shared" si="85"/>
        <v>456</v>
      </c>
    </row>
    <row r="268" spans="1:22" outlineLevel="1" x14ac:dyDescent="0.25">
      <c r="A268" s="43" t="s">
        <v>66</v>
      </c>
      <c r="B268" s="8">
        <v>55</v>
      </c>
      <c r="C268" s="16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Q268" s="21">
        <f t="shared" si="85"/>
        <v>0</v>
      </c>
    </row>
    <row r="269" spans="1:22" ht="13.5" outlineLevel="1" thickBot="1" x14ac:dyDescent="0.3">
      <c r="A269" s="44" t="s">
        <v>74</v>
      </c>
      <c r="D269" s="36">
        <f t="shared" ref="D269:O269" si="91">SUM(D262:D268)</f>
        <v>130</v>
      </c>
      <c r="E269" s="36">
        <f t="shared" si="91"/>
        <v>130</v>
      </c>
      <c r="F269" s="36">
        <f t="shared" si="91"/>
        <v>130</v>
      </c>
      <c r="G269" s="36">
        <f t="shared" si="91"/>
        <v>130</v>
      </c>
      <c r="H269" s="36">
        <f t="shared" si="91"/>
        <v>130</v>
      </c>
      <c r="I269" s="36">
        <f t="shared" si="91"/>
        <v>130</v>
      </c>
      <c r="J269" s="36">
        <f t="shared" si="91"/>
        <v>130</v>
      </c>
      <c r="K269" s="36">
        <f t="shared" si="91"/>
        <v>130</v>
      </c>
      <c r="L269" s="36">
        <f t="shared" si="91"/>
        <v>130</v>
      </c>
      <c r="M269" s="36">
        <f t="shared" si="91"/>
        <v>130</v>
      </c>
      <c r="N269" s="36">
        <f t="shared" si="91"/>
        <v>130</v>
      </c>
      <c r="O269" s="36">
        <f t="shared" si="91"/>
        <v>130</v>
      </c>
      <c r="Q269" s="37">
        <f>SUM(Q262:Q268)</f>
        <v>1560</v>
      </c>
    </row>
    <row r="270" spans="1:22" ht="13.5" outlineLevel="1" thickTop="1" x14ac:dyDescent="0.25">
      <c r="A270" s="35"/>
      <c r="D270" s="39"/>
      <c r="E270" s="39"/>
      <c r="F270" s="39"/>
      <c r="G270" s="39"/>
      <c r="H270" s="24"/>
      <c r="I270" s="39"/>
      <c r="J270" s="24"/>
      <c r="K270" s="39"/>
      <c r="L270" s="39"/>
      <c r="M270" s="39"/>
      <c r="N270" s="39"/>
      <c r="O270" s="39"/>
      <c r="Q270" s="40"/>
    </row>
  </sheetData>
  <conditionalFormatting sqref="P51:P63">
    <cfRule type="cellIs" dxfId="67" priority="34" stopIfTrue="1" operator="equal">
      <formula>""</formula>
    </cfRule>
  </conditionalFormatting>
  <conditionalFormatting sqref="P262:P268">
    <cfRule type="cellIs" dxfId="66" priority="33" stopIfTrue="1" operator="equal">
      <formula>""</formula>
    </cfRule>
  </conditionalFormatting>
  <conditionalFormatting sqref="P251:P257">
    <cfRule type="cellIs" dxfId="65" priority="32" stopIfTrue="1" operator="equal">
      <formula>""</formula>
    </cfRule>
  </conditionalFormatting>
  <conditionalFormatting sqref="P241:P246">
    <cfRule type="cellIs" dxfId="64" priority="31" stopIfTrue="1" operator="equal">
      <formula>""</formula>
    </cfRule>
  </conditionalFormatting>
  <conditionalFormatting sqref="P230:P236">
    <cfRule type="cellIs" dxfId="63" priority="30" stopIfTrue="1" operator="equal">
      <formula>""</formula>
    </cfRule>
  </conditionalFormatting>
  <conditionalFormatting sqref="P196:P208">
    <cfRule type="cellIs" dxfId="62" priority="29" stopIfTrue="1" operator="equal">
      <formula>""</formula>
    </cfRule>
  </conditionalFormatting>
  <conditionalFormatting sqref="P171:P183">
    <cfRule type="cellIs" dxfId="61" priority="28" stopIfTrue="1" operator="equal">
      <formula>""</formula>
    </cfRule>
  </conditionalFormatting>
  <conditionalFormatting sqref="P147:P159">
    <cfRule type="cellIs" dxfId="60" priority="27" stopIfTrue="1" operator="equal">
      <formula>""</formula>
    </cfRule>
  </conditionalFormatting>
  <conditionalFormatting sqref="P123:P135">
    <cfRule type="cellIs" dxfId="59" priority="26" stopIfTrue="1" operator="equal">
      <formula>""</formula>
    </cfRule>
  </conditionalFormatting>
  <conditionalFormatting sqref="P99:P111">
    <cfRule type="cellIs" dxfId="58" priority="25" stopIfTrue="1" operator="equal">
      <formula>""</formula>
    </cfRule>
  </conditionalFormatting>
  <conditionalFormatting sqref="P75:P87">
    <cfRule type="cellIs" dxfId="57" priority="24" stopIfTrue="1" operator="equal">
      <formula>""</formula>
    </cfRule>
  </conditionalFormatting>
  <conditionalFormatting sqref="D23:O23">
    <cfRule type="cellIs" dxfId="56" priority="21" stopIfTrue="1" operator="equal">
      <formula>""</formula>
    </cfRule>
  </conditionalFormatting>
  <conditionalFormatting sqref="D23:O23">
    <cfRule type="cellIs" dxfId="55" priority="22" stopIfTrue="1" operator="equal">
      <formula>""</formula>
    </cfRule>
  </conditionalFormatting>
  <conditionalFormatting sqref="D23:O23">
    <cfRule type="cellIs" dxfId="54" priority="23" stopIfTrue="1" operator="equal">
      <formula>""</formula>
    </cfRule>
  </conditionalFormatting>
  <conditionalFormatting sqref="D51:D63">
    <cfRule type="cellIs" dxfId="53" priority="20" stopIfTrue="1" operator="equal">
      <formula>""</formula>
    </cfRule>
  </conditionalFormatting>
  <conditionalFormatting sqref="E51:O63">
    <cfRule type="cellIs" dxfId="52" priority="19" stopIfTrue="1" operator="equal">
      <formula>""</formula>
    </cfRule>
  </conditionalFormatting>
  <conditionalFormatting sqref="D75:D87">
    <cfRule type="cellIs" dxfId="51" priority="18" stopIfTrue="1" operator="equal">
      <formula>""</formula>
    </cfRule>
  </conditionalFormatting>
  <conditionalFormatting sqref="E75:O87">
    <cfRule type="cellIs" dxfId="50" priority="17" stopIfTrue="1" operator="equal">
      <formula>""</formula>
    </cfRule>
  </conditionalFormatting>
  <conditionalFormatting sqref="D99:D111">
    <cfRule type="cellIs" dxfId="49" priority="16" stopIfTrue="1" operator="equal">
      <formula>""</formula>
    </cfRule>
  </conditionalFormatting>
  <conditionalFormatting sqref="E99:O111">
    <cfRule type="cellIs" dxfId="48" priority="15" stopIfTrue="1" operator="equal">
      <formula>""</formula>
    </cfRule>
  </conditionalFormatting>
  <conditionalFormatting sqref="D123:D135">
    <cfRule type="cellIs" dxfId="47" priority="14" stopIfTrue="1" operator="equal">
      <formula>""</formula>
    </cfRule>
  </conditionalFormatting>
  <conditionalFormatting sqref="E123:O135">
    <cfRule type="cellIs" dxfId="46" priority="13" stopIfTrue="1" operator="equal">
      <formula>""</formula>
    </cfRule>
  </conditionalFormatting>
  <conditionalFormatting sqref="D147:D159">
    <cfRule type="cellIs" dxfId="45" priority="12" stopIfTrue="1" operator="equal">
      <formula>""</formula>
    </cfRule>
  </conditionalFormatting>
  <conditionalFormatting sqref="E147:O159">
    <cfRule type="cellIs" dxfId="44" priority="11" stopIfTrue="1" operator="equal">
      <formula>""</formula>
    </cfRule>
  </conditionalFormatting>
  <conditionalFormatting sqref="D171:D183">
    <cfRule type="cellIs" dxfId="43" priority="10" stopIfTrue="1" operator="equal">
      <formula>""</formula>
    </cfRule>
  </conditionalFormatting>
  <conditionalFormatting sqref="E171:O183">
    <cfRule type="cellIs" dxfId="42" priority="9" stopIfTrue="1" operator="equal">
      <formula>""</formula>
    </cfRule>
  </conditionalFormatting>
  <conditionalFormatting sqref="D196:D208">
    <cfRule type="cellIs" dxfId="41" priority="8" stopIfTrue="1" operator="equal">
      <formula>""</formula>
    </cfRule>
  </conditionalFormatting>
  <conditionalFormatting sqref="E196:O208">
    <cfRule type="cellIs" dxfId="40" priority="7" stopIfTrue="1" operator="equal">
      <formula>""</formula>
    </cfRule>
  </conditionalFormatting>
  <conditionalFormatting sqref="D230:O236">
    <cfRule type="cellIs" dxfId="39" priority="6" stopIfTrue="1" operator="equal">
      <formula>""</formula>
    </cfRule>
  </conditionalFormatting>
  <conditionalFormatting sqref="D241:O241">
    <cfRule type="cellIs" dxfId="38" priority="5" stopIfTrue="1" operator="equal">
      <formula>""</formula>
    </cfRule>
  </conditionalFormatting>
  <conditionalFormatting sqref="D242:O246">
    <cfRule type="cellIs" dxfId="37" priority="4" stopIfTrue="1" operator="equal">
      <formula>""</formula>
    </cfRule>
  </conditionalFormatting>
  <conditionalFormatting sqref="D251:O251">
    <cfRule type="cellIs" dxfId="36" priority="3" stopIfTrue="1" operator="equal">
      <formula>""</formula>
    </cfRule>
  </conditionalFormatting>
  <conditionalFormatting sqref="D252:O257">
    <cfRule type="cellIs" dxfId="35" priority="2" stopIfTrue="1" operator="equal">
      <formula>""</formula>
    </cfRule>
  </conditionalFormatting>
  <conditionalFormatting sqref="D262:O268">
    <cfRule type="cellIs" dxfId="34" priority="1" stopIfTrue="1" operator="equal">
      <formula>""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FD67-7D7E-4D70-B5ED-5ECA4390C390}">
  <dimension ref="A1:V270"/>
  <sheetViews>
    <sheetView topLeftCell="A227" workbookViewId="0">
      <selection activeCell="B244" sqref="B244"/>
    </sheetView>
  </sheetViews>
  <sheetFormatPr defaultColWidth="11.42578125" defaultRowHeight="12.75" outlineLevelRow="1" x14ac:dyDescent="0.25"/>
  <cols>
    <col min="1" max="1" width="42.5703125" style="7" bestFit="1" customWidth="1"/>
    <col min="2" max="2" width="14.28515625" style="7" customWidth="1"/>
    <col min="3" max="3" width="5.7109375" style="7" customWidth="1"/>
    <col min="4" max="4" width="12.28515625" style="6" customWidth="1"/>
    <col min="5" max="15" width="11.5703125" style="6" customWidth="1"/>
    <col min="16" max="16" width="1.7109375" style="6" customWidth="1"/>
    <col min="17" max="17" width="12.85546875" style="6" customWidth="1"/>
    <col min="18" max="18" width="2.5703125" style="7" customWidth="1"/>
    <col min="19" max="19" width="7.28515625" style="8" customWidth="1"/>
    <col min="20" max="20" width="13.42578125" style="7" bestFit="1" customWidth="1"/>
    <col min="21" max="22" width="11.140625" style="7" bestFit="1" customWidth="1"/>
    <col min="23" max="16384" width="11.42578125" style="7"/>
  </cols>
  <sheetData>
    <row r="1" spans="1:22" x14ac:dyDescent="0.25">
      <c r="A1" s="1" t="s">
        <v>0</v>
      </c>
      <c r="B1" s="2"/>
      <c r="C1" s="3" t="s">
        <v>1</v>
      </c>
      <c r="D1" s="4">
        <v>23</v>
      </c>
      <c r="E1" s="4">
        <v>20</v>
      </c>
      <c r="F1" s="4">
        <v>21</v>
      </c>
      <c r="G1" s="4">
        <v>22</v>
      </c>
      <c r="H1" s="4">
        <v>23</v>
      </c>
      <c r="I1" s="4">
        <v>20</v>
      </c>
      <c r="J1" s="4">
        <v>23</v>
      </c>
      <c r="K1" s="4">
        <v>22</v>
      </c>
      <c r="L1" s="4">
        <v>21</v>
      </c>
      <c r="M1" s="4">
        <v>23</v>
      </c>
      <c r="N1" s="4">
        <v>21</v>
      </c>
      <c r="O1" s="4">
        <v>22</v>
      </c>
      <c r="P1" s="5"/>
    </row>
    <row r="2" spans="1:22" s="9" customFormat="1" ht="38.25" outlineLevel="1" x14ac:dyDescent="0.25">
      <c r="D2" s="10">
        <v>43101</v>
      </c>
      <c r="E2" s="10">
        <v>43132</v>
      </c>
      <c r="F2" s="10">
        <v>43160</v>
      </c>
      <c r="G2" s="10">
        <v>43191</v>
      </c>
      <c r="H2" s="10">
        <v>43221</v>
      </c>
      <c r="I2" s="10">
        <v>43252</v>
      </c>
      <c r="J2" s="10">
        <v>43282</v>
      </c>
      <c r="K2" s="10">
        <v>43313</v>
      </c>
      <c r="L2" s="11">
        <v>43344</v>
      </c>
      <c r="M2" s="10">
        <v>43374</v>
      </c>
      <c r="N2" s="10">
        <v>43405</v>
      </c>
      <c r="O2" s="10">
        <v>43435</v>
      </c>
      <c r="P2" s="12"/>
      <c r="Q2" s="13" t="s">
        <v>2</v>
      </c>
      <c r="S2" s="14" t="s">
        <v>3</v>
      </c>
      <c r="T2" s="15" t="s">
        <v>4</v>
      </c>
      <c r="U2" s="15" t="s">
        <v>5</v>
      </c>
      <c r="V2" s="15" t="s">
        <v>6</v>
      </c>
    </row>
    <row r="3" spans="1:22" outlineLevel="1" x14ac:dyDescent="0.25">
      <c r="A3" s="16" t="s">
        <v>7</v>
      </c>
      <c r="D3" s="6">
        <f>'[1]MSW Tons'!D24</f>
        <v>2802.2861181917751</v>
      </c>
      <c r="E3" s="6">
        <f>'[1]MSW Tons'!E24</f>
        <v>2342.31</v>
      </c>
      <c r="F3" s="6">
        <f>'[1]MSW Tons'!F24</f>
        <v>2574.9735970631355</v>
      </c>
      <c r="G3" s="6">
        <f>'[1]MSW Tons'!G24</f>
        <v>2541.6947520803251</v>
      </c>
      <c r="H3" s="6">
        <f>'[1]MSW Tons'!H24</f>
        <v>2687.3245137700883</v>
      </c>
      <c r="I3" s="6">
        <f>'[1]MSW Tons'!I24</f>
        <v>2568.0800866427717</v>
      </c>
      <c r="J3" s="6">
        <f>'[1]MSW Tons'!J24</f>
        <v>2596.7463781360425</v>
      </c>
      <c r="K3" s="6">
        <f>'[1]MSW Tons'!K24</f>
        <v>2724.8387996185515</v>
      </c>
      <c r="L3" s="6">
        <f>'[1]MSW Tons'!L24</f>
        <v>2357.7129387628493</v>
      </c>
      <c r="M3" s="6">
        <f>'[1]MSW Tons'!M24</f>
        <v>2809.8379897353252</v>
      </c>
      <c r="N3" s="6">
        <f>'[1]MSW Tons'!N24</f>
        <v>2666.2045003355033</v>
      </c>
      <c r="O3" s="6">
        <f>'[1]MSW Tons'!O24</f>
        <v>2495.5064494238586</v>
      </c>
      <c r="Q3" s="6">
        <f>SUM(D3:O3)</f>
        <v>31167.516123760226</v>
      </c>
    </row>
    <row r="4" spans="1:22" outlineLevel="1" x14ac:dyDescent="0.25">
      <c r="A4" s="16" t="s">
        <v>8</v>
      </c>
      <c r="D4" s="6">
        <f>'[1]MSW Tons'!D35</f>
        <v>824.83709449633</v>
      </c>
      <c r="E4" s="6">
        <f>'[1]MSW Tons'!E35</f>
        <v>702.59</v>
      </c>
      <c r="F4" s="6">
        <f>'[1]MSW Tons'!F35</f>
        <v>849.00956723398315</v>
      </c>
      <c r="G4" s="6">
        <f>'[1]MSW Tons'!G35</f>
        <v>861.94167545668711</v>
      </c>
      <c r="H4" s="6">
        <f>'[1]MSW Tons'!H35</f>
        <v>872.7971211043606</v>
      </c>
      <c r="I4" s="6">
        <f>'[1]MSW Tons'!I35</f>
        <v>845.5199742394534</v>
      </c>
      <c r="J4" s="6">
        <f>'[1]MSW Tons'!J35</f>
        <v>787.60787902882214</v>
      </c>
      <c r="K4" s="6">
        <f>'[1]MSW Tons'!K35</f>
        <v>800.05023380097509</v>
      </c>
      <c r="L4" s="6">
        <f>'[1]MSW Tons'!L35</f>
        <v>692.47581090070548</v>
      </c>
      <c r="M4" s="6">
        <f>'[1]MSW Tons'!M35</f>
        <v>819.19294866849884</v>
      </c>
      <c r="N4" s="6">
        <f>'[1]MSW Tons'!N35</f>
        <v>761.52294928869355</v>
      </c>
      <c r="O4" s="6">
        <f>'[1]MSW Tons'!O35</f>
        <v>749.48051280121126</v>
      </c>
      <c r="Q4" s="6">
        <f>SUM(D4:O4)</f>
        <v>9567.0257670197207</v>
      </c>
    </row>
    <row r="5" spans="1:22" outlineLevel="1" x14ac:dyDescent="0.25">
      <c r="A5" s="16" t="s">
        <v>9</v>
      </c>
      <c r="D5" s="6">
        <f>'[1]MSW Tons'!D46</f>
        <v>3504.7783107221567</v>
      </c>
      <c r="E5" s="6">
        <f>'[1]MSW Tons'!E46</f>
        <v>2677.57</v>
      </c>
      <c r="F5" s="6">
        <f>'[1]MSW Tons'!F46</f>
        <v>3249.2912538579576</v>
      </c>
      <c r="G5" s="6">
        <f>'[1]MSW Tons'!G46</f>
        <v>3133.6193020687465</v>
      </c>
      <c r="H5" s="6">
        <f>'[1]MSW Tons'!H46</f>
        <v>3514.585287142384</v>
      </c>
      <c r="I5" s="6">
        <f>'[1]MSW Tons'!I46</f>
        <v>3326.4935078660892</v>
      </c>
      <c r="J5" s="6">
        <f>'[1]MSW Tons'!J46</f>
        <v>3473.2938894643207</v>
      </c>
      <c r="K5" s="6">
        <f>'[1]MSW Tons'!K46</f>
        <v>3578.9677338812762</v>
      </c>
      <c r="L5" s="6">
        <f>'[1]MSW Tons'!L46</f>
        <v>3104.7387631723072</v>
      </c>
      <c r="M5" s="6">
        <f>'[1]MSW Tons'!M46</f>
        <v>3403.2612831981442</v>
      </c>
      <c r="N5" s="6">
        <f>'[1]MSW Tons'!N46</f>
        <v>3456.0894990003458</v>
      </c>
      <c r="O5" s="6">
        <f>'[1]MSW Tons'!O46</f>
        <v>3173.4640438858514</v>
      </c>
      <c r="Q5" s="6">
        <f>SUM(D5:O5)</f>
        <v>39596.152874259569</v>
      </c>
    </row>
    <row r="6" spans="1:22" ht="13.5" outlineLevel="1" thickBot="1" x14ac:dyDescent="0.3">
      <c r="A6" s="17" t="s">
        <v>10</v>
      </c>
      <c r="D6" s="18">
        <f t="shared" ref="D6:O6" si="0">SUM(D3:D5)</f>
        <v>7131.9015234102617</v>
      </c>
      <c r="E6" s="18">
        <f t="shared" si="0"/>
        <v>5722.47</v>
      </c>
      <c r="F6" s="18">
        <f t="shared" si="0"/>
        <v>6673.2744181550761</v>
      </c>
      <c r="G6" s="18">
        <f t="shared" si="0"/>
        <v>6537.2557296057585</v>
      </c>
      <c r="H6" s="18">
        <f t="shared" si="0"/>
        <v>7074.7069220168323</v>
      </c>
      <c r="I6" s="18">
        <f t="shared" si="0"/>
        <v>6740.0935687483143</v>
      </c>
      <c r="J6" s="18">
        <f t="shared" si="0"/>
        <v>6857.6481466291852</v>
      </c>
      <c r="K6" s="18">
        <f t="shared" si="0"/>
        <v>7103.8567673008029</v>
      </c>
      <c r="L6" s="18">
        <f t="shared" si="0"/>
        <v>6154.9275128358622</v>
      </c>
      <c r="M6" s="18">
        <f t="shared" si="0"/>
        <v>7032.2922216019688</v>
      </c>
      <c r="N6" s="18">
        <f t="shared" si="0"/>
        <v>6883.8169486245424</v>
      </c>
      <c r="O6" s="18">
        <f t="shared" si="0"/>
        <v>6418.4510061109213</v>
      </c>
      <c r="Q6" s="18">
        <f>SUM(Q3:Q5)</f>
        <v>80330.694765039516</v>
      </c>
    </row>
    <row r="7" spans="1:22" ht="13.5" outlineLevel="1" thickTop="1" x14ac:dyDescent="0.25"/>
    <row r="8" spans="1:22" outlineLevel="1" x14ac:dyDescent="0.25">
      <c r="A8" s="16" t="s">
        <v>11</v>
      </c>
      <c r="D8" s="6">
        <f>'[1]Recycle Tons'!D24</f>
        <v>607.11465466144568</v>
      </c>
      <c r="E8" s="6">
        <f>'[1]Recycle Tons'!E24</f>
        <v>468.99000000000007</v>
      </c>
      <c r="F8" s="6">
        <f>'[1]Recycle Tons'!F24</f>
        <v>484.69071901949246</v>
      </c>
      <c r="G8" s="6">
        <f>'[1]Recycle Tons'!G24</f>
        <v>491.57329845056944</v>
      </c>
      <c r="H8" s="6">
        <f>'[1]Recycle Tons'!H24</f>
        <v>472.35945013128941</v>
      </c>
      <c r="I8" s="6">
        <f>'[1]Recycle Tons'!I24</f>
        <v>505.47442811087535</v>
      </c>
      <c r="J8" s="6">
        <f>'[1]Recycle Tons'!J24</f>
        <v>465.59039000958381</v>
      </c>
      <c r="K8" s="6">
        <f>'[1]Recycle Tons'!K24</f>
        <v>511.64902764093057</v>
      </c>
      <c r="L8" s="6">
        <f>'[1]Recycle Tons'!L24</f>
        <v>482.53712099766</v>
      </c>
      <c r="M8" s="6">
        <f>'[1]Recycle Tons'!M24</f>
        <v>574.07447218153186</v>
      </c>
      <c r="N8" s="6">
        <f>'[1]Recycle Tons'!N24</f>
        <v>525.00156266151805</v>
      </c>
      <c r="O8" s="6">
        <f>'[1]Recycle Tons'!O24</f>
        <v>542.06206295153538</v>
      </c>
      <c r="Q8" s="6">
        <f>SUM(D8:O8)</f>
        <v>6131.1171868164311</v>
      </c>
    </row>
    <row r="9" spans="1:22" outlineLevel="1" x14ac:dyDescent="0.25">
      <c r="A9" s="16" t="s">
        <v>12</v>
      </c>
      <c r="D9" s="6">
        <f>'[1]Recycle Tons'!D35</f>
        <v>213.17434998508736</v>
      </c>
      <c r="E9" s="6">
        <f>'[1]Recycle Tons'!E35</f>
        <v>166.61</v>
      </c>
      <c r="F9" s="6">
        <f>'[1]Recycle Tons'!F35</f>
        <v>211.4512032602936</v>
      </c>
      <c r="G9" s="6">
        <f>'[1]Recycle Tons'!G35</f>
        <v>235.71311132854319</v>
      </c>
      <c r="H9" s="6">
        <f>'[1]Recycle Tons'!H35</f>
        <v>223.25650207112918</v>
      </c>
      <c r="I9" s="6">
        <f>'[1]Recycle Tons'!I35</f>
        <v>211.57396883947854</v>
      </c>
      <c r="J9" s="6">
        <f>'[1]Recycle Tons'!J35</f>
        <v>160.16862871728071</v>
      </c>
      <c r="K9" s="6">
        <f>'[1]Recycle Tons'!K35</f>
        <v>179.86926752395445</v>
      </c>
      <c r="L9" s="6">
        <f>'[1]Recycle Tons'!L35</f>
        <v>147.62484744978823</v>
      </c>
      <c r="M9" s="6">
        <f>'[1]Recycle Tons'!M35</f>
        <v>177.19731951308188</v>
      </c>
      <c r="N9" s="6">
        <f>'[1]Recycle Tons'!N35</f>
        <v>169.71817728278697</v>
      </c>
      <c r="O9" s="6">
        <f>'[1]Recycle Tons'!O35</f>
        <v>166.03615924237334</v>
      </c>
      <c r="Q9" s="6">
        <f>SUM(D9:O9)</f>
        <v>2262.3935352137973</v>
      </c>
    </row>
    <row r="10" spans="1:22" outlineLevel="1" x14ac:dyDescent="0.25">
      <c r="A10" s="16" t="s">
        <v>13</v>
      </c>
      <c r="D10" s="6">
        <f>'[1]Recycle Tons'!D46</f>
        <v>1868.0727187283298</v>
      </c>
      <c r="E10" s="6">
        <f>'[1]Recycle Tons'!E46</f>
        <v>1275.01</v>
      </c>
      <c r="F10" s="6">
        <f>'[1]Recycle Tons'!F46</f>
        <v>1541.974989815471</v>
      </c>
      <c r="G10" s="6">
        <f>'[1]Recycle Tons'!G46</f>
        <v>1443.7608814241889</v>
      </c>
      <c r="H10" s="6">
        <f>'[1]Recycle Tons'!H46</f>
        <v>1538.4722094399849</v>
      </c>
      <c r="I10" s="6">
        <f>'[1]Recycle Tons'!I46</f>
        <v>1513.9413353442642</v>
      </c>
      <c r="J10" s="6">
        <f>'[1]Recycle Tons'!J46</f>
        <v>1578.0115080250339</v>
      </c>
      <c r="K10" s="6">
        <f>'[1]Recycle Tons'!K46</f>
        <v>1586.6633512114634</v>
      </c>
      <c r="L10" s="6">
        <f>'[1]Recycle Tons'!L46</f>
        <v>1365.1800211146069</v>
      </c>
      <c r="M10" s="6">
        <f>'[1]Recycle Tons'!M46</f>
        <v>1561.2431191835351</v>
      </c>
      <c r="N10" s="6">
        <f>'[1]Recycle Tons'!N46</f>
        <v>1630.7522591640682</v>
      </c>
      <c r="O10" s="6">
        <f>'[1]Recycle Tons'!O46</f>
        <v>1567.3708651888826</v>
      </c>
      <c r="Q10" s="6">
        <f>SUM(D10:O10)</f>
        <v>18470.453258639827</v>
      </c>
    </row>
    <row r="11" spans="1:22" ht="13.5" outlineLevel="1" thickBot="1" x14ac:dyDescent="0.3">
      <c r="A11" s="17" t="s">
        <v>14</v>
      </c>
      <c r="D11" s="18">
        <f t="shared" ref="D11:O11" si="1">SUM(D8:D10)</f>
        <v>2688.3617233748628</v>
      </c>
      <c r="E11" s="18">
        <f t="shared" si="1"/>
        <v>1910.6100000000001</v>
      </c>
      <c r="F11" s="18">
        <f t="shared" si="1"/>
        <v>2238.1169120952572</v>
      </c>
      <c r="G11" s="18">
        <f t="shared" si="1"/>
        <v>2171.0472912033015</v>
      </c>
      <c r="H11" s="18">
        <f t="shared" si="1"/>
        <v>2234.0881616424035</v>
      </c>
      <c r="I11" s="18">
        <f t="shared" si="1"/>
        <v>2230.9897322946181</v>
      </c>
      <c r="J11" s="18">
        <f t="shared" si="1"/>
        <v>2203.7705267518986</v>
      </c>
      <c r="K11" s="18">
        <f t="shared" si="1"/>
        <v>2278.1816463763485</v>
      </c>
      <c r="L11" s="18">
        <f t="shared" si="1"/>
        <v>1995.341989562055</v>
      </c>
      <c r="M11" s="18">
        <f t="shared" si="1"/>
        <v>2312.5149108781488</v>
      </c>
      <c r="N11" s="18">
        <f t="shared" si="1"/>
        <v>2325.471999108373</v>
      </c>
      <c r="O11" s="18">
        <f t="shared" si="1"/>
        <v>2275.4690873827913</v>
      </c>
      <c r="Q11" s="18">
        <f>SUM(Q8:Q10)</f>
        <v>26863.963980670058</v>
      </c>
    </row>
    <row r="12" spans="1:22" ht="13.5" outlineLevel="1" thickTop="1" x14ac:dyDescent="0.25">
      <c r="A12" s="17"/>
    </row>
    <row r="13" spans="1:22" outlineLevel="1" x14ac:dyDescent="0.25">
      <c r="A13" s="16" t="s">
        <v>15</v>
      </c>
      <c r="D13" s="6">
        <f>'[1]YW Tons'!D24</f>
        <v>2.4615805067732603</v>
      </c>
      <c r="E13" s="6">
        <f>'[1]YW Tons'!E24</f>
        <v>2.11</v>
      </c>
      <c r="F13" s="6">
        <f>'[1]YW Tons'!F24</f>
        <v>4.0631030186809181</v>
      </c>
      <c r="G13" s="6">
        <f>'[1]YW Tons'!G24</f>
        <v>4.9590960039444152</v>
      </c>
      <c r="H13" s="6">
        <f>'[1]YW Tons'!H24</f>
        <v>10.953260729750015</v>
      </c>
      <c r="I13" s="6">
        <f>'[1]YW Tons'!I24</f>
        <v>4.501283243352777</v>
      </c>
      <c r="J13" s="6">
        <f>'[1]YW Tons'!J24</f>
        <v>3.564068231391603</v>
      </c>
      <c r="K13" s="6">
        <f>'[1]YW Tons'!K24</f>
        <v>2.7780717155694794</v>
      </c>
      <c r="L13" s="6">
        <f>'[1]YW Tons'!L24</f>
        <v>2.6817725462436757</v>
      </c>
      <c r="M13" s="6">
        <f>'[1]YW Tons'!M24</f>
        <v>4.5282065968493619</v>
      </c>
      <c r="N13" s="6">
        <f>'[1]YW Tons'!N24</f>
        <v>4.4819828443311351</v>
      </c>
      <c r="O13" s="6">
        <f>'[1]YW Tons'!O24</f>
        <v>2.2942530463021882</v>
      </c>
      <c r="Q13" s="6">
        <f>SUM(D13:O13)</f>
        <v>49.376678483188833</v>
      </c>
    </row>
    <row r="14" spans="1:22" outlineLevel="1" x14ac:dyDescent="0.25">
      <c r="A14" s="16" t="s">
        <v>16</v>
      </c>
      <c r="D14" s="6">
        <f>'[1]YW Tons'!D35</f>
        <v>0.62955202839754187</v>
      </c>
      <c r="E14" s="6">
        <f>'[1]YW Tons'!E35</f>
        <v>0.54</v>
      </c>
      <c r="F14" s="6">
        <f>'[1]YW Tons'!F35</f>
        <v>1.6722724357168264</v>
      </c>
      <c r="G14" s="6">
        <f>'[1]YW Tons'!G35</f>
        <v>2.4536148900515489</v>
      </c>
      <c r="H14" s="6">
        <f>'[1]YW Tons'!H35</f>
        <v>3.371460961642736</v>
      </c>
      <c r="I14" s="6">
        <f>'[1]YW Tons'!I35</f>
        <v>1.8167730529109365</v>
      </c>
      <c r="J14" s="6">
        <f>'[1]YW Tons'!J35</f>
        <v>0.96008401897115014</v>
      </c>
      <c r="K14" s="6">
        <f>'[1]YW Tons'!K35</f>
        <v>0.98860361035826494</v>
      </c>
      <c r="L14" s="6">
        <f>'[1]YW Tons'!L35</f>
        <v>0.85697144485117083</v>
      </c>
      <c r="M14" s="6">
        <f>'[1]YW Tons'!M35</f>
        <v>1.1531961258352545</v>
      </c>
      <c r="N14" s="6">
        <f>'[1]YW Tons'!N35</f>
        <v>1.288149388745857</v>
      </c>
      <c r="O14" s="6">
        <f>'[1]YW Tons'!O35</f>
        <v>0.61153701060367816</v>
      </c>
      <c r="Q14" s="6">
        <f>SUM(D14:O14)</f>
        <v>16.342214968084967</v>
      </c>
    </row>
    <row r="15" spans="1:22" outlineLevel="1" x14ac:dyDescent="0.25">
      <c r="A15" s="16" t="s">
        <v>17</v>
      </c>
      <c r="D15" s="6">
        <f>'[1]YW Tons'!D46</f>
        <v>1030.4383750782522</v>
      </c>
      <c r="E15" s="6">
        <f>'[1]YW Tons'!E46</f>
        <v>801.44999999999993</v>
      </c>
      <c r="F15" s="6">
        <f>'[1]YW Tons'!F46</f>
        <v>1515.611459274947</v>
      </c>
      <c r="G15" s="6">
        <f>'[1]YW Tons'!G46</f>
        <v>1931.4394797530954</v>
      </c>
      <c r="H15" s="6">
        <f>'[1]YW Tons'!H46</f>
        <v>3091.1586783387379</v>
      </c>
      <c r="I15" s="6">
        <f>'[1]YW Tons'!I46</f>
        <v>2092.4861391512804</v>
      </c>
      <c r="J15" s="6">
        <f>'[1]YW Tons'!J46</f>
        <v>1733.901655908036</v>
      </c>
      <c r="K15" s="6">
        <f>'[1]YW Tons'!K46</f>
        <v>1446.3475845494806</v>
      </c>
      <c r="L15" s="6">
        <f>'[1]YW Tons'!L46</f>
        <v>1328.6941785420202</v>
      </c>
      <c r="M15" s="6">
        <f>'[1]YW Tons'!M46</f>
        <v>1735.3647691140113</v>
      </c>
      <c r="N15" s="6">
        <f>'[1]YW Tons'!N46</f>
        <v>2015.5877435643406</v>
      </c>
      <c r="O15" s="6">
        <f>'[1]YW Tons'!O46</f>
        <v>1026.9270979047869</v>
      </c>
      <c r="Q15" s="6">
        <f>SUM(D15:O15)</f>
        <v>19749.407161178988</v>
      </c>
    </row>
    <row r="16" spans="1:22" ht="13.5" outlineLevel="1" thickBot="1" x14ac:dyDescent="0.3">
      <c r="A16" s="17" t="s">
        <v>18</v>
      </c>
      <c r="D16" s="18">
        <f t="shared" ref="D16:O16" si="2">SUM(D13:D15)</f>
        <v>1033.529507613423</v>
      </c>
      <c r="E16" s="18">
        <f t="shared" si="2"/>
        <v>804.09999999999991</v>
      </c>
      <c r="F16" s="18">
        <f t="shared" si="2"/>
        <v>1521.3468347293449</v>
      </c>
      <c r="G16" s="18">
        <f t="shared" si="2"/>
        <v>1938.8521906470914</v>
      </c>
      <c r="H16" s="18">
        <f t="shared" si="2"/>
        <v>3105.4834000301307</v>
      </c>
      <c r="I16" s="18">
        <f t="shared" si="2"/>
        <v>2098.8041954475443</v>
      </c>
      <c r="J16" s="18">
        <f t="shared" si="2"/>
        <v>1738.4258081583987</v>
      </c>
      <c r="K16" s="18">
        <f t="shared" si="2"/>
        <v>1450.1142598754084</v>
      </c>
      <c r="L16" s="18">
        <f t="shared" si="2"/>
        <v>1332.232922533115</v>
      </c>
      <c r="M16" s="18">
        <f t="shared" si="2"/>
        <v>1741.046171836696</v>
      </c>
      <c r="N16" s="18">
        <f t="shared" si="2"/>
        <v>2021.3578757974176</v>
      </c>
      <c r="O16" s="18">
        <f t="shared" si="2"/>
        <v>1029.8328879616929</v>
      </c>
      <c r="Q16" s="18">
        <f>SUM(Q13:Q15)</f>
        <v>19815.126054630262</v>
      </c>
    </row>
    <row r="17" spans="1:17" ht="13.5" outlineLevel="1" thickTop="1" x14ac:dyDescent="0.25">
      <c r="A17" s="17"/>
    </row>
    <row r="18" spans="1:17" outlineLevel="1" x14ac:dyDescent="0.25">
      <c r="A18" s="16" t="s">
        <v>19</v>
      </c>
      <c r="D18" s="19">
        <f t="shared" ref="D18:O18" si="3">D226</f>
        <v>54810</v>
      </c>
      <c r="E18" s="19">
        <f t="shared" si="3"/>
        <v>54757</v>
      </c>
      <c r="F18" s="19">
        <f t="shared" si="3"/>
        <v>55030</v>
      </c>
      <c r="G18" s="19">
        <f t="shared" si="3"/>
        <v>55095</v>
      </c>
      <c r="H18" s="19">
        <f t="shared" si="3"/>
        <v>54957</v>
      </c>
      <c r="I18" s="19">
        <f t="shared" si="3"/>
        <v>55220</v>
      </c>
      <c r="J18" s="19">
        <f t="shared" si="3"/>
        <v>55186</v>
      </c>
      <c r="K18" s="19">
        <f t="shared" si="3"/>
        <v>55283</v>
      </c>
      <c r="L18" s="19">
        <f t="shared" si="3"/>
        <v>55096</v>
      </c>
      <c r="M18" s="19">
        <f t="shared" si="3"/>
        <v>55195</v>
      </c>
      <c r="N18" s="19">
        <f t="shared" si="3"/>
        <v>55537</v>
      </c>
      <c r="O18" s="19">
        <f t="shared" si="3"/>
        <v>55675</v>
      </c>
      <c r="Q18" s="19">
        <f>SUM(D18:O18)</f>
        <v>661841</v>
      </c>
    </row>
    <row r="19" spans="1:17" outlineLevel="1" x14ac:dyDescent="0.25">
      <c r="A19" s="16" t="s">
        <v>20</v>
      </c>
      <c r="D19" s="19">
        <f t="shared" ref="D19:O19" si="4">D258</f>
        <v>55062</v>
      </c>
      <c r="E19" s="19">
        <f t="shared" si="4"/>
        <v>55017</v>
      </c>
      <c r="F19" s="19">
        <f t="shared" si="4"/>
        <v>55297</v>
      </c>
      <c r="G19" s="19">
        <f t="shared" si="4"/>
        <v>55366</v>
      </c>
      <c r="H19" s="19">
        <f t="shared" si="4"/>
        <v>55225</v>
      </c>
      <c r="I19" s="19">
        <f t="shared" si="4"/>
        <v>55495</v>
      </c>
      <c r="J19" s="19">
        <f t="shared" si="4"/>
        <v>55460</v>
      </c>
      <c r="K19" s="19">
        <f t="shared" si="4"/>
        <v>55558</v>
      </c>
      <c r="L19" s="19">
        <f t="shared" si="4"/>
        <v>55375</v>
      </c>
      <c r="M19" s="19">
        <f t="shared" si="4"/>
        <v>55482</v>
      </c>
      <c r="N19" s="19">
        <f t="shared" si="4"/>
        <v>55828</v>
      </c>
      <c r="O19" s="19">
        <f t="shared" si="4"/>
        <v>55965</v>
      </c>
      <c r="Q19" s="19">
        <f>SUM(D19:O19)</f>
        <v>665130</v>
      </c>
    </row>
    <row r="20" spans="1:17" outlineLevel="1" x14ac:dyDescent="0.25">
      <c r="A20" s="16" t="s">
        <v>21</v>
      </c>
      <c r="D20" s="19">
        <f t="shared" ref="D20:O20" si="5">D237</f>
        <v>36641</v>
      </c>
      <c r="E20" s="19">
        <f t="shared" si="5"/>
        <v>36635</v>
      </c>
      <c r="F20" s="19">
        <f t="shared" si="5"/>
        <v>36889</v>
      </c>
      <c r="G20" s="19">
        <f t="shared" si="5"/>
        <v>37051</v>
      </c>
      <c r="H20" s="19">
        <f t="shared" si="5"/>
        <v>37200</v>
      </c>
      <c r="I20" s="19">
        <f t="shared" si="5"/>
        <v>37450</v>
      </c>
      <c r="J20" s="19">
        <f t="shared" si="5"/>
        <v>37512</v>
      </c>
      <c r="K20" s="19">
        <f t="shared" si="5"/>
        <v>37672</v>
      </c>
      <c r="L20" s="19">
        <f t="shared" si="5"/>
        <v>37472</v>
      </c>
      <c r="M20" s="19">
        <f t="shared" si="5"/>
        <v>37485</v>
      </c>
      <c r="N20" s="19">
        <f t="shared" si="5"/>
        <v>37650</v>
      </c>
      <c r="O20" s="19">
        <f t="shared" si="5"/>
        <v>37603</v>
      </c>
      <c r="Q20" s="19">
        <f>SUM(D20:O20)</f>
        <v>447260</v>
      </c>
    </row>
    <row r="21" spans="1:17" ht="13.5" outlineLevel="1" thickBot="1" x14ac:dyDescent="0.3">
      <c r="A21" s="17" t="s">
        <v>22</v>
      </c>
      <c r="D21" s="20">
        <f t="shared" ref="D21:K21" si="6">SUM(D18:D20)</f>
        <v>146513</v>
      </c>
      <c r="E21" s="20">
        <f t="shared" si="6"/>
        <v>146409</v>
      </c>
      <c r="F21" s="20">
        <f t="shared" si="6"/>
        <v>147216</v>
      </c>
      <c r="G21" s="20">
        <f t="shared" si="6"/>
        <v>147512</v>
      </c>
      <c r="H21" s="20">
        <f t="shared" si="6"/>
        <v>147382</v>
      </c>
      <c r="I21" s="20">
        <f t="shared" si="6"/>
        <v>148165</v>
      </c>
      <c r="J21" s="20">
        <f t="shared" si="6"/>
        <v>148158</v>
      </c>
      <c r="K21" s="20">
        <f t="shared" si="6"/>
        <v>148513</v>
      </c>
      <c r="L21" s="20">
        <f>SUM(L18:L20)</f>
        <v>147943</v>
      </c>
      <c r="M21" s="20">
        <f>SUM(M18:M20)</f>
        <v>148162</v>
      </c>
      <c r="N21" s="20">
        <f>SUM(N18:N20)</f>
        <v>149015</v>
      </c>
      <c r="O21" s="20">
        <f>SUM(O18:O20)</f>
        <v>149243</v>
      </c>
      <c r="Q21" s="20">
        <f>SUM(D21:O21)</f>
        <v>1774231</v>
      </c>
    </row>
    <row r="22" spans="1:17" ht="13.5" outlineLevel="1" thickTop="1" x14ac:dyDescent="0.25">
      <c r="A22" s="17"/>
    </row>
    <row r="23" spans="1:17" outlineLevel="1" x14ac:dyDescent="0.25">
      <c r="A23" s="16" t="s">
        <v>23</v>
      </c>
      <c r="D23" s="21">
        <v>23</v>
      </c>
      <c r="E23" s="21">
        <v>20</v>
      </c>
      <c r="F23" s="21">
        <v>21</v>
      </c>
      <c r="G23" s="21">
        <v>22</v>
      </c>
      <c r="H23" s="21">
        <v>23</v>
      </c>
      <c r="I23" s="21">
        <v>20</v>
      </c>
      <c r="J23" s="21">
        <v>23</v>
      </c>
      <c r="K23" s="21">
        <v>22</v>
      </c>
      <c r="L23" s="21">
        <v>21</v>
      </c>
      <c r="M23" s="21">
        <v>23</v>
      </c>
      <c r="N23" s="21">
        <v>21</v>
      </c>
      <c r="O23" s="21">
        <v>22</v>
      </c>
      <c r="Q23" s="21">
        <f>SUM(D23:O23)</f>
        <v>261</v>
      </c>
    </row>
    <row r="24" spans="1:17" outlineLevel="1" x14ac:dyDescent="0.25">
      <c r="A24" s="16"/>
    </row>
    <row r="25" spans="1:17" outlineLevel="1" x14ac:dyDescent="0.25">
      <c r="B25" s="8"/>
      <c r="C25" s="8"/>
      <c r="D25" s="22">
        <f t="shared" ref="D25:O25" si="7">+D$2</f>
        <v>43101</v>
      </c>
      <c r="E25" s="22">
        <f t="shared" si="7"/>
        <v>43132</v>
      </c>
      <c r="F25" s="22">
        <f t="shared" si="7"/>
        <v>43160</v>
      </c>
      <c r="G25" s="22">
        <f t="shared" si="7"/>
        <v>43191</v>
      </c>
      <c r="H25" s="22">
        <f t="shared" si="7"/>
        <v>43221</v>
      </c>
      <c r="I25" s="22">
        <f t="shared" si="7"/>
        <v>43252</v>
      </c>
      <c r="J25" s="22">
        <f t="shared" si="7"/>
        <v>43282</v>
      </c>
      <c r="K25" s="22">
        <f t="shared" si="7"/>
        <v>43313</v>
      </c>
      <c r="L25" s="22">
        <f t="shared" si="7"/>
        <v>43344</v>
      </c>
      <c r="M25" s="22">
        <f t="shared" si="7"/>
        <v>43374</v>
      </c>
      <c r="N25" s="22">
        <f t="shared" si="7"/>
        <v>43405</v>
      </c>
      <c r="O25" s="22">
        <f t="shared" si="7"/>
        <v>43435</v>
      </c>
      <c r="Q25" s="22" t="str">
        <f>+Q$2</f>
        <v>Total</v>
      </c>
    </row>
    <row r="26" spans="1:17" outlineLevel="1" x14ac:dyDescent="0.25">
      <c r="A26" s="23" t="s">
        <v>24</v>
      </c>
      <c r="B26" s="8"/>
    </row>
    <row r="27" spans="1:17" outlineLevel="1" x14ac:dyDescent="0.25">
      <c r="A27" s="16" t="s">
        <v>25</v>
      </c>
      <c r="B27" s="8"/>
      <c r="D27" s="19">
        <f t="shared" ref="D27:O28" si="8">D51+D75+D99+D123+D147+D171+D196</f>
        <v>400</v>
      </c>
      <c r="E27" s="19">
        <f t="shared" si="8"/>
        <v>397</v>
      </c>
      <c r="F27" s="19">
        <f t="shared" si="8"/>
        <v>394</v>
      </c>
      <c r="G27" s="19">
        <f t="shared" si="8"/>
        <v>396</v>
      </c>
      <c r="H27" s="19">
        <f t="shared" si="8"/>
        <v>388</v>
      </c>
      <c r="I27" s="19">
        <f t="shared" si="8"/>
        <v>386</v>
      </c>
      <c r="J27" s="19">
        <f t="shared" si="8"/>
        <v>381</v>
      </c>
      <c r="K27" s="19">
        <f t="shared" si="8"/>
        <v>380</v>
      </c>
      <c r="L27" s="19">
        <f t="shared" si="8"/>
        <v>378</v>
      </c>
      <c r="M27" s="19">
        <f t="shared" si="8"/>
        <v>381</v>
      </c>
      <c r="N27" s="19">
        <f t="shared" si="8"/>
        <v>380</v>
      </c>
      <c r="O27" s="19">
        <f t="shared" si="8"/>
        <v>380</v>
      </c>
      <c r="Q27" s="19">
        <f t="shared" ref="Q27:Q39" si="9">SUM(D27:O27)</f>
        <v>4641</v>
      </c>
    </row>
    <row r="28" spans="1:17" outlineLevel="1" x14ac:dyDescent="0.25">
      <c r="A28" s="16" t="s">
        <v>26</v>
      </c>
      <c r="B28" s="8"/>
      <c r="D28" s="19">
        <f>D52+D76+D100+D124+D148+D172+D197</f>
        <v>1768</v>
      </c>
      <c r="E28" s="19">
        <f t="shared" si="8"/>
        <v>1774</v>
      </c>
      <c r="F28" s="19">
        <f t="shared" si="8"/>
        <v>1774</v>
      </c>
      <c r="G28" s="19">
        <f t="shared" si="8"/>
        <v>1780</v>
      </c>
      <c r="H28" s="19">
        <f t="shared" si="8"/>
        <v>1778</v>
      </c>
      <c r="I28" s="19">
        <f t="shared" si="8"/>
        <v>1770</v>
      </c>
      <c r="J28" s="19">
        <f t="shared" si="8"/>
        <v>1771</v>
      </c>
      <c r="K28" s="19">
        <f t="shared" si="8"/>
        <v>1766</v>
      </c>
      <c r="L28" s="19">
        <f t="shared" si="8"/>
        <v>1754</v>
      </c>
      <c r="M28" s="19">
        <f t="shared" si="8"/>
        <v>1761</v>
      </c>
      <c r="N28" s="19">
        <f t="shared" si="8"/>
        <v>1768</v>
      </c>
      <c r="O28" s="19">
        <f t="shared" si="8"/>
        <v>1761</v>
      </c>
      <c r="Q28" s="19">
        <f t="shared" si="9"/>
        <v>21225</v>
      </c>
    </row>
    <row r="29" spans="1:17" outlineLevel="1" x14ac:dyDescent="0.25">
      <c r="A29" s="16" t="s">
        <v>27</v>
      </c>
      <c r="B29" s="8"/>
      <c r="D29" s="19">
        <f t="shared" ref="D29:O39" si="10">D53+D77+D101+D125+D149+D173+D198</f>
        <v>7284</v>
      </c>
      <c r="E29" s="19">
        <f t="shared" si="10"/>
        <v>7297</v>
      </c>
      <c r="F29" s="19">
        <f t="shared" si="10"/>
        <v>7327</v>
      </c>
      <c r="G29" s="19">
        <f t="shared" si="10"/>
        <v>7347</v>
      </c>
      <c r="H29" s="19">
        <f t="shared" si="10"/>
        <v>7377</v>
      </c>
      <c r="I29" s="19">
        <f t="shared" si="10"/>
        <v>7427</v>
      </c>
      <c r="J29" s="19">
        <f t="shared" si="10"/>
        <v>7418</v>
      </c>
      <c r="K29" s="19">
        <f t="shared" si="10"/>
        <v>7442</v>
      </c>
      <c r="L29" s="19">
        <f t="shared" si="10"/>
        <v>7449</v>
      </c>
      <c r="M29" s="19">
        <f t="shared" si="10"/>
        <v>7443</v>
      </c>
      <c r="N29" s="19">
        <f t="shared" si="10"/>
        <v>7467</v>
      </c>
      <c r="O29" s="19">
        <f t="shared" si="10"/>
        <v>7501</v>
      </c>
      <c r="Q29" s="19">
        <f t="shared" si="9"/>
        <v>88779</v>
      </c>
    </row>
    <row r="30" spans="1:17" outlineLevel="1" x14ac:dyDescent="0.25">
      <c r="A30" s="16" t="s">
        <v>28</v>
      </c>
      <c r="B30" s="8"/>
      <c r="D30" s="19">
        <f t="shared" si="10"/>
        <v>4801</v>
      </c>
      <c r="E30" s="19">
        <f t="shared" si="10"/>
        <v>4755</v>
      </c>
      <c r="F30" s="19">
        <f t="shared" si="10"/>
        <v>4741</v>
      </c>
      <c r="G30" s="19">
        <f t="shared" si="10"/>
        <v>4706</v>
      </c>
      <c r="H30" s="19">
        <f t="shared" si="10"/>
        <v>4670</v>
      </c>
      <c r="I30" s="19">
        <f t="shared" si="10"/>
        <v>4648</v>
      </c>
      <c r="J30" s="19">
        <f t="shared" si="10"/>
        <v>4623</v>
      </c>
      <c r="K30" s="19">
        <f t="shared" si="10"/>
        <v>4586</v>
      </c>
      <c r="L30" s="19">
        <f t="shared" si="10"/>
        <v>4550</v>
      </c>
      <c r="M30" s="19">
        <f t="shared" si="10"/>
        <v>4530</v>
      </c>
      <c r="N30" s="19">
        <f t="shared" si="10"/>
        <v>4507</v>
      </c>
      <c r="O30" s="19">
        <f t="shared" si="10"/>
        <v>4495</v>
      </c>
      <c r="Q30" s="19">
        <f t="shared" si="9"/>
        <v>55612</v>
      </c>
    </row>
    <row r="31" spans="1:17" outlineLevel="1" x14ac:dyDescent="0.25">
      <c r="A31" s="16" t="s">
        <v>29</v>
      </c>
      <c r="B31" s="8"/>
      <c r="D31" s="19">
        <f t="shared" si="10"/>
        <v>373</v>
      </c>
      <c r="E31" s="19">
        <f t="shared" si="10"/>
        <v>367</v>
      </c>
      <c r="F31" s="19">
        <f t="shared" si="10"/>
        <v>365</v>
      </c>
      <c r="G31" s="19">
        <f t="shared" si="10"/>
        <v>365</v>
      </c>
      <c r="H31" s="19">
        <f t="shared" si="10"/>
        <v>361</v>
      </c>
      <c r="I31" s="19">
        <f t="shared" si="10"/>
        <v>356</v>
      </c>
      <c r="J31" s="19">
        <f t="shared" si="10"/>
        <v>352</v>
      </c>
      <c r="K31" s="19">
        <f t="shared" si="10"/>
        <v>346</v>
      </c>
      <c r="L31" s="19">
        <f t="shared" si="10"/>
        <v>339</v>
      </c>
      <c r="M31" s="19">
        <f t="shared" si="10"/>
        <v>335</v>
      </c>
      <c r="N31" s="19">
        <f t="shared" si="10"/>
        <v>334</v>
      </c>
      <c r="O31" s="19">
        <f t="shared" si="10"/>
        <v>332</v>
      </c>
      <c r="Q31" s="19">
        <f t="shared" si="9"/>
        <v>4225</v>
      </c>
    </row>
    <row r="32" spans="1:17" outlineLevel="1" x14ac:dyDescent="0.25">
      <c r="A32" s="16" t="s">
        <v>30</v>
      </c>
      <c r="B32" s="8"/>
      <c r="D32" s="19">
        <f t="shared" si="10"/>
        <v>13</v>
      </c>
      <c r="E32" s="19">
        <f t="shared" si="10"/>
        <v>13</v>
      </c>
      <c r="F32" s="19">
        <f t="shared" si="10"/>
        <v>13</v>
      </c>
      <c r="G32" s="19">
        <f t="shared" si="10"/>
        <v>13</v>
      </c>
      <c r="H32" s="19">
        <f t="shared" si="10"/>
        <v>12</v>
      </c>
      <c r="I32" s="19">
        <f t="shared" si="10"/>
        <v>12</v>
      </c>
      <c r="J32" s="19">
        <f t="shared" si="10"/>
        <v>12</v>
      </c>
      <c r="K32" s="19">
        <f t="shared" si="10"/>
        <v>11</v>
      </c>
      <c r="L32" s="19">
        <f t="shared" si="10"/>
        <v>11</v>
      </c>
      <c r="M32" s="19">
        <f t="shared" si="10"/>
        <v>11</v>
      </c>
      <c r="N32" s="19">
        <f t="shared" si="10"/>
        <v>11</v>
      </c>
      <c r="O32" s="19">
        <f t="shared" si="10"/>
        <v>11</v>
      </c>
      <c r="Q32" s="19">
        <f t="shared" si="9"/>
        <v>143</v>
      </c>
    </row>
    <row r="33" spans="1:19" outlineLevel="1" x14ac:dyDescent="0.25">
      <c r="A33" s="16" t="s">
        <v>31</v>
      </c>
      <c r="B33" s="8"/>
      <c r="D33" s="19">
        <f t="shared" si="10"/>
        <v>2</v>
      </c>
      <c r="E33" s="19">
        <f t="shared" si="10"/>
        <v>2</v>
      </c>
      <c r="F33" s="19">
        <f t="shared" si="10"/>
        <v>2</v>
      </c>
      <c r="G33" s="19">
        <f t="shared" si="10"/>
        <v>2</v>
      </c>
      <c r="H33" s="19">
        <f t="shared" si="10"/>
        <v>2</v>
      </c>
      <c r="I33" s="19">
        <f t="shared" si="10"/>
        <v>2</v>
      </c>
      <c r="J33" s="19">
        <f t="shared" si="10"/>
        <v>2</v>
      </c>
      <c r="K33" s="19">
        <f t="shared" si="10"/>
        <v>2</v>
      </c>
      <c r="L33" s="19">
        <f t="shared" si="10"/>
        <v>2</v>
      </c>
      <c r="M33" s="19">
        <f t="shared" si="10"/>
        <v>2</v>
      </c>
      <c r="N33" s="19">
        <f t="shared" si="10"/>
        <v>2</v>
      </c>
      <c r="O33" s="19">
        <f t="shared" si="10"/>
        <v>2</v>
      </c>
      <c r="Q33" s="19">
        <f t="shared" si="9"/>
        <v>24</v>
      </c>
    </row>
    <row r="34" spans="1:19" outlineLevel="1" x14ac:dyDescent="0.25">
      <c r="A34" s="16" t="s">
        <v>32</v>
      </c>
      <c r="B34" s="8"/>
      <c r="D34" s="19">
        <f t="shared" si="10"/>
        <v>0</v>
      </c>
      <c r="E34" s="19">
        <f t="shared" si="10"/>
        <v>0</v>
      </c>
      <c r="F34" s="19">
        <f t="shared" si="10"/>
        <v>0</v>
      </c>
      <c r="G34" s="19">
        <f t="shared" si="10"/>
        <v>0</v>
      </c>
      <c r="H34" s="19">
        <f t="shared" si="10"/>
        <v>0</v>
      </c>
      <c r="I34" s="19">
        <f t="shared" si="10"/>
        <v>0</v>
      </c>
      <c r="J34" s="19">
        <f t="shared" si="10"/>
        <v>0</v>
      </c>
      <c r="K34" s="19">
        <f t="shared" si="10"/>
        <v>0</v>
      </c>
      <c r="L34" s="19">
        <f t="shared" si="10"/>
        <v>0</v>
      </c>
      <c r="M34" s="19">
        <f t="shared" si="10"/>
        <v>0</v>
      </c>
      <c r="N34" s="19">
        <f t="shared" si="10"/>
        <v>0</v>
      </c>
      <c r="O34" s="19">
        <f t="shared" si="10"/>
        <v>0</v>
      </c>
      <c r="Q34" s="19">
        <f t="shared" si="9"/>
        <v>0</v>
      </c>
    </row>
    <row r="35" spans="1:19" outlineLevel="1" x14ac:dyDescent="0.25">
      <c r="A35" s="16" t="s">
        <v>33</v>
      </c>
      <c r="B35" s="8"/>
      <c r="D35" s="19">
        <f t="shared" si="10"/>
        <v>0</v>
      </c>
      <c r="E35" s="19">
        <f t="shared" si="10"/>
        <v>0</v>
      </c>
      <c r="F35" s="19">
        <f t="shared" si="10"/>
        <v>0</v>
      </c>
      <c r="G35" s="19">
        <f t="shared" si="10"/>
        <v>0</v>
      </c>
      <c r="H35" s="19">
        <f t="shared" si="10"/>
        <v>0</v>
      </c>
      <c r="I35" s="19">
        <f t="shared" si="10"/>
        <v>0</v>
      </c>
      <c r="J35" s="19">
        <f t="shared" si="10"/>
        <v>0</v>
      </c>
      <c r="K35" s="19">
        <f t="shared" si="10"/>
        <v>0</v>
      </c>
      <c r="L35" s="19">
        <f t="shared" si="10"/>
        <v>0</v>
      </c>
      <c r="M35" s="19">
        <f t="shared" si="10"/>
        <v>0</v>
      </c>
      <c r="N35" s="19">
        <f t="shared" si="10"/>
        <v>0</v>
      </c>
      <c r="O35" s="19">
        <f t="shared" si="10"/>
        <v>0</v>
      </c>
      <c r="Q35" s="19">
        <f t="shared" si="9"/>
        <v>0</v>
      </c>
    </row>
    <row r="36" spans="1:19" outlineLevel="1" x14ac:dyDescent="0.25">
      <c r="A36" s="16" t="s">
        <v>34</v>
      </c>
      <c r="B36" s="8"/>
      <c r="D36" s="19">
        <f t="shared" si="10"/>
        <v>22660</v>
      </c>
      <c r="E36" s="19">
        <f t="shared" si="10"/>
        <v>22664</v>
      </c>
      <c r="F36" s="19">
        <f t="shared" si="10"/>
        <v>22771</v>
      </c>
      <c r="G36" s="19">
        <f t="shared" si="10"/>
        <v>22839</v>
      </c>
      <c r="H36" s="19">
        <f t="shared" si="10"/>
        <v>22815</v>
      </c>
      <c r="I36" s="19">
        <f t="shared" si="10"/>
        <v>22947</v>
      </c>
      <c r="J36" s="19">
        <f t="shared" si="10"/>
        <v>22965</v>
      </c>
      <c r="K36" s="19">
        <f t="shared" si="10"/>
        <v>23026</v>
      </c>
      <c r="L36" s="19">
        <f t="shared" si="10"/>
        <v>22995</v>
      </c>
      <c r="M36" s="19">
        <f t="shared" si="10"/>
        <v>23024</v>
      </c>
      <c r="N36" s="19">
        <f t="shared" si="10"/>
        <v>23171</v>
      </c>
      <c r="O36" s="19">
        <f t="shared" si="10"/>
        <v>23218</v>
      </c>
      <c r="Q36" s="19">
        <f t="shared" si="9"/>
        <v>275095</v>
      </c>
    </row>
    <row r="37" spans="1:19" outlineLevel="1" x14ac:dyDescent="0.25">
      <c r="A37" s="16" t="s">
        <v>35</v>
      </c>
      <c r="B37" s="8"/>
      <c r="D37" s="19">
        <f t="shared" si="10"/>
        <v>3481</v>
      </c>
      <c r="E37" s="19">
        <f t="shared" si="10"/>
        <v>3499</v>
      </c>
      <c r="F37" s="19">
        <f t="shared" si="10"/>
        <v>3525</v>
      </c>
      <c r="G37" s="19">
        <f t="shared" si="10"/>
        <v>3536</v>
      </c>
      <c r="H37" s="19">
        <f t="shared" si="10"/>
        <v>3529</v>
      </c>
      <c r="I37" s="19">
        <f t="shared" si="10"/>
        <v>3528</v>
      </c>
      <c r="J37" s="19">
        <f t="shared" si="10"/>
        <v>3531</v>
      </c>
      <c r="K37" s="19">
        <f t="shared" si="10"/>
        <v>3584</v>
      </c>
      <c r="L37" s="19">
        <f t="shared" si="10"/>
        <v>3540</v>
      </c>
      <c r="M37" s="19">
        <f t="shared" si="10"/>
        <v>3579</v>
      </c>
      <c r="N37" s="19">
        <f t="shared" si="10"/>
        <v>3632</v>
      </c>
      <c r="O37" s="19">
        <f t="shared" si="10"/>
        <v>3665</v>
      </c>
      <c r="Q37" s="19">
        <f t="shared" si="9"/>
        <v>42629</v>
      </c>
    </row>
    <row r="38" spans="1:19" outlineLevel="1" x14ac:dyDescent="0.25">
      <c r="A38" s="16" t="s">
        <v>36</v>
      </c>
      <c r="B38" s="8"/>
      <c r="D38" s="19">
        <f t="shared" si="10"/>
        <v>11065</v>
      </c>
      <c r="E38" s="19">
        <f t="shared" si="10"/>
        <v>11033</v>
      </c>
      <c r="F38" s="19">
        <f t="shared" si="10"/>
        <v>11119</v>
      </c>
      <c r="G38" s="19">
        <f t="shared" si="10"/>
        <v>11118</v>
      </c>
      <c r="H38" s="19">
        <f t="shared" si="10"/>
        <v>11047</v>
      </c>
      <c r="I38" s="19">
        <f t="shared" si="10"/>
        <v>11099</v>
      </c>
      <c r="J38" s="19">
        <f t="shared" si="10"/>
        <v>11064</v>
      </c>
      <c r="K38" s="19">
        <f t="shared" si="10"/>
        <v>11065</v>
      </c>
      <c r="L38" s="19">
        <f t="shared" si="10"/>
        <v>11024</v>
      </c>
      <c r="M38" s="19">
        <f t="shared" si="10"/>
        <v>11042</v>
      </c>
      <c r="N38" s="19">
        <f t="shared" si="10"/>
        <v>11156</v>
      </c>
      <c r="O38" s="19">
        <f t="shared" si="10"/>
        <v>11191</v>
      </c>
      <c r="Q38" s="19">
        <f t="shared" si="9"/>
        <v>133023</v>
      </c>
    </row>
    <row r="39" spans="1:19" outlineLevel="1" x14ac:dyDescent="0.25">
      <c r="A39" s="16" t="s">
        <v>37</v>
      </c>
      <c r="B39" s="8"/>
      <c r="D39" s="19">
        <f t="shared" si="10"/>
        <v>2963</v>
      </c>
      <c r="E39" s="19">
        <f t="shared" si="10"/>
        <v>2956</v>
      </c>
      <c r="F39" s="19">
        <f t="shared" si="10"/>
        <v>2999</v>
      </c>
      <c r="G39" s="19">
        <f t="shared" si="10"/>
        <v>2993</v>
      </c>
      <c r="H39" s="19">
        <f t="shared" si="10"/>
        <v>2978</v>
      </c>
      <c r="I39" s="19">
        <f t="shared" si="10"/>
        <v>3045</v>
      </c>
      <c r="J39" s="19">
        <f t="shared" si="10"/>
        <v>3067</v>
      </c>
      <c r="K39" s="19">
        <f t="shared" si="10"/>
        <v>3075</v>
      </c>
      <c r="L39" s="19">
        <f t="shared" si="10"/>
        <v>3054</v>
      </c>
      <c r="M39" s="19">
        <f t="shared" si="10"/>
        <v>3087</v>
      </c>
      <c r="N39" s="19">
        <f t="shared" si="10"/>
        <v>3109</v>
      </c>
      <c r="O39" s="19">
        <f t="shared" si="10"/>
        <v>3119</v>
      </c>
      <c r="Q39" s="19">
        <f t="shared" si="9"/>
        <v>36445</v>
      </c>
    </row>
    <row r="40" spans="1:19" ht="13.5" outlineLevel="1" thickBot="1" x14ac:dyDescent="0.3">
      <c r="A40" s="16" t="s">
        <v>19</v>
      </c>
      <c r="B40" s="8"/>
      <c r="D40" s="20">
        <f t="shared" ref="D40:O40" si="11">SUM(D27:D39)</f>
        <v>54810</v>
      </c>
      <c r="E40" s="20">
        <f t="shared" si="11"/>
        <v>54757</v>
      </c>
      <c r="F40" s="20">
        <f t="shared" si="11"/>
        <v>55030</v>
      </c>
      <c r="G40" s="20">
        <f t="shared" si="11"/>
        <v>55095</v>
      </c>
      <c r="H40" s="20">
        <f t="shared" si="11"/>
        <v>54957</v>
      </c>
      <c r="I40" s="20">
        <f t="shared" si="11"/>
        <v>55220</v>
      </c>
      <c r="J40" s="20">
        <f t="shared" si="11"/>
        <v>55186</v>
      </c>
      <c r="K40" s="20">
        <f t="shared" si="11"/>
        <v>55283</v>
      </c>
      <c r="L40" s="20">
        <f t="shared" si="11"/>
        <v>55096</v>
      </c>
      <c r="M40" s="20">
        <f t="shared" si="11"/>
        <v>55195</v>
      </c>
      <c r="N40" s="20">
        <f t="shared" si="11"/>
        <v>55537</v>
      </c>
      <c r="O40" s="20">
        <f t="shared" si="11"/>
        <v>55675</v>
      </c>
      <c r="Q40" s="20">
        <f>SUM(Q27:Q39)</f>
        <v>661841</v>
      </c>
    </row>
    <row r="41" spans="1:19" ht="8.1" customHeight="1" outlineLevel="1" thickTop="1" x14ac:dyDescent="0.25">
      <c r="A41" s="16"/>
      <c r="B41" s="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Q41" s="24"/>
    </row>
    <row r="42" spans="1:19" outlineLevel="1" x14ac:dyDescent="0.25">
      <c r="A42" s="16" t="s">
        <v>20</v>
      </c>
      <c r="B42" s="8"/>
      <c r="D42" s="19">
        <f t="shared" ref="D42:O43" si="12">D66+D90+D114+D138+D162+D186+D211</f>
        <v>55062</v>
      </c>
      <c r="E42" s="19">
        <f t="shared" si="12"/>
        <v>55017</v>
      </c>
      <c r="F42" s="19">
        <f t="shared" si="12"/>
        <v>55297</v>
      </c>
      <c r="G42" s="19">
        <f t="shared" si="12"/>
        <v>55366</v>
      </c>
      <c r="H42" s="19">
        <f t="shared" si="12"/>
        <v>55225</v>
      </c>
      <c r="I42" s="19">
        <f t="shared" si="12"/>
        <v>55495</v>
      </c>
      <c r="J42" s="19">
        <f t="shared" si="12"/>
        <v>55460</v>
      </c>
      <c r="K42" s="19">
        <f t="shared" si="12"/>
        <v>55558</v>
      </c>
      <c r="L42" s="19">
        <f t="shared" si="12"/>
        <v>55375</v>
      </c>
      <c r="M42" s="19">
        <f t="shared" si="12"/>
        <v>55482</v>
      </c>
      <c r="N42" s="19">
        <f t="shared" si="12"/>
        <v>55828</v>
      </c>
      <c r="O42" s="19">
        <f t="shared" si="12"/>
        <v>55965</v>
      </c>
      <c r="Q42" s="19">
        <f>SUM(D42:O42)</f>
        <v>665130</v>
      </c>
    </row>
    <row r="43" spans="1:19" outlineLevel="1" x14ac:dyDescent="0.25">
      <c r="A43" s="16" t="s">
        <v>38</v>
      </c>
      <c r="B43" s="8"/>
      <c r="D43" s="19">
        <f t="shared" si="12"/>
        <v>36641</v>
      </c>
      <c r="E43" s="19">
        <f t="shared" si="12"/>
        <v>36635</v>
      </c>
      <c r="F43" s="19">
        <f t="shared" si="12"/>
        <v>36889</v>
      </c>
      <c r="G43" s="19">
        <f t="shared" si="12"/>
        <v>37051</v>
      </c>
      <c r="H43" s="19">
        <f t="shared" si="12"/>
        <v>37200</v>
      </c>
      <c r="I43" s="19">
        <f t="shared" si="12"/>
        <v>37450</v>
      </c>
      <c r="J43" s="19">
        <f t="shared" si="12"/>
        <v>37512</v>
      </c>
      <c r="K43" s="19">
        <f t="shared" si="12"/>
        <v>37672</v>
      </c>
      <c r="L43" s="19">
        <f t="shared" si="12"/>
        <v>37472</v>
      </c>
      <c r="M43" s="19">
        <f t="shared" si="12"/>
        <v>37485</v>
      </c>
      <c r="N43" s="19">
        <f t="shared" si="12"/>
        <v>37650</v>
      </c>
      <c r="O43" s="19">
        <f t="shared" si="12"/>
        <v>37603</v>
      </c>
      <c r="Q43" s="19">
        <f>SUM(D43:O43)</f>
        <v>447260</v>
      </c>
    </row>
    <row r="44" spans="1:19" ht="6" customHeight="1" outlineLevel="1" x14ac:dyDescent="0.25">
      <c r="A44" s="16"/>
      <c r="B44" s="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Q44" s="19"/>
    </row>
    <row r="45" spans="1:19" outlineLevel="1" x14ac:dyDescent="0.25">
      <c r="A45" s="25" t="s">
        <v>39</v>
      </c>
      <c r="B45" s="8"/>
      <c r="D45" s="6">
        <f t="shared" ref="D45:O45" si="13">D71+D95+D119+D143+D167+D191+D216</f>
        <v>3504.7783107221567</v>
      </c>
      <c r="E45" s="6">
        <f t="shared" si="13"/>
        <v>2677.57</v>
      </c>
      <c r="F45" s="6">
        <f t="shared" si="13"/>
        <v>3249.2912538579576</v>
      </c>
      <c r="G45" s="6">
        <f t="shared" si="13"/>
        <v>3133.6193020687465</v>
      </c>
      <c r="H45" s="6">
        <f t="shared" si="13"/>
        <v>3514.585287142384</v>
      </c>
      <c r="I45" s="6">
        <f t="shared" si="13"/>
        <v>3326.4935078660892</v>
      </c>
      <c r="J45" s="6">
        <f t="shared" si="13"/>
        <v>3473.2938894643207</v>
      </c>
      <c r="K45" s="6">
        <f t="shared" si="13"/>
        <v>3578.9677338812762</v>
      </c>
      <c r="L45" s="6">
        <f t="shared" si="13"/>
        <v>3104.7387631723072</v>
      </c>
      <c r="M45" s="6">
        <f t="shared" si="13"/>
        <v>3403.2612831981442</v>
      </c>
      <c r="N45" s="6">
        <f t="shared" si="13"/>
        <v>3456.0894990003458</v>
      </c>
      <c r="O45" s="6">
        <f t="shared" si="13"/>
        <v>3173.4640438858514</v>
      </c>
      <c r="Q45" s="6">
        <f>SUM(D45:O45)</f>
        <v>39596.152874259569</v>
      </c>
      <c r="R45" s="26"/>
      <c r="S45" s="27"/>
    </row>
    <row r="46" spans="1:19" outlineLevel="1" x14ac:dyDescent="0.25">
      <c r="A46" s="25" t="s">
        <v>40</v>
      </c>
      <c r="B46" s="8"/>
      <c r="D46" s="6">
        <f t="shared" ref="D46:O47" si="14">D69+D93+D117+D141+D165+D189+D214</f>
        <v>1868.0727187283298</v>
      </c>
      <c r="E46" s="6">
        <f t="shared" si="14"/>
        <v>1275.01</v>
      </c>
      <c r="F46" s="6">
        <f t="shared" si="14"/>
        <v>1541.974989815471</v>
      </c>
      <c r="G46" s="6">
        <f t="shared" si="14"/>
        <v>1443.7608814241889</v>
      </c>
      <c r="H46" s="6">
        <f t="shared" si="14"/>
        <v>1538.4722094399849</v>
      </c>
      <c r="I46" s="6">
        <f t="shared" si="14"/>
        <v>1513.9413353442642</v>
      </c>
      <c r="J46" s="6">
        <f t="shared" si="14"/>
        <v>1578.0115080250339</v>
      </c>
      <c r="K46" s="6">
        <f t="shared" si="14"/>
        <v>1586.6633512114634</v>
      </c>
      <c r="L46" s="6">
        <f t="shared" si="14"/>
        <v>1365.1800211146069</v>
      </c>
      <c r="M46" s="6">
        <f t="shared" si="14"/>
        <v>1561.2431191835351</v>
      </c>
      <c r="N46" s="6">
        <f t="shared" si="14"/>
        <v>1630.7522591640682</v>
      </c>
      <c r="O46" s="6">
        <f t="shared" si="14"/>
        <v>1567.3708651888826</v>
      </c>
      <c r="Q46" s="6">
        <f>SUM(D46:O46)</f>
        <v>18470.453258639827</v>
      </c>
      <c r="R46" s="26"/>
      <c r="S46" s="27"/>
    </row>
    <row r="47" spans="1:19" outlineLevel="1" x14ac:dyDescent="0.25">
      <c r="A47" s="25" t="s">
        <v>41</v>
      </c>
      <c r="B47" s="8"/>
      <c r="D47" s="6">
        <f t="shared" si="14"/>
        <v>1030.4383750782522</v>
      </c>
      <c r="E47" s="6">
        <f t="shared" si="14"/>
        <v>801.44999999999993</v>
      </c>
      <c r="F47" s="6">
        <f t="shared" si="14"/>
        <v>1515.611459274947</v>
      </c>
      <c r="G47" s="6">
        <f t="shared" si="14"/>
        <v>1931.4394797530954</v>
      </c>
      <c r="H47" s="6">
        <f t="shared" si="14"/>
        <v>3091.1586783387379</v>
      </c>
      <c r="I47" s="6">
        <f t="shared" si="14"/>
        <v>2092.4861391512804</v>
      </c>
      <c r="J47" s="6">
        <f t="shared" si="14"/>
        <v>1733.901655908036</v>
      </c>
      <c r="K47" s="6">
        <f t="shared" si="14"/>
        <v>1446.3475845494806</v>
      </c>
      <c r="L47" s="6">
        <f t="shared" si="14"/>
        <v>1328.6941785420202</v>
      </c>
      <c r="M47" s="6">
        <f t="shared" si="14"/>
        <v>1735.3647691140113</v>
      </c>
      <c r="N47" s="6">
        <f t="shared" si="14"/>
        <v>2015.5877435643406</v>
      </c>
      <c r="O47" s="6">
        <f t="shared" si="14"/>
        <v>1109.695488969604</v>
      </c>
      <c r="Q47" s="6">
        <f>SUM(D47:O47)</f>
        <v>19832.175552243803</v>
      </c>
      <c r="R47" s="26"/>
      <c r="S47" s="27"/>
    </row>
    <row r="48" spans="1:19" x14ac:dyDescent="0.25">
      <c r="A48" s="16"/>
    </row>
    <row r="49" spans="1:17" outlineLevel="1" x14ac:dyDescent="0.25">
      <c r="B49" s="8" t="s">
        <v>42</v>
      </c>
      <c r="C49" s="8" t="s">
        <v>43</v>
      </c>
      <c r="D49" s="22">
        <f t="shared" ref="D49:O49" si="15">+D$2</f>
        <v>43101</v>
      </c>
      <c r="E49" s="22">
        <f t="shared" si="15"/>
        <v>43132</v>
      </c>
      <c r="F49" s="22">
        <f t="shared" si="15"/>
        <v>43160</v>
      </c>
      <c r="G49" s="22">
        <f t="shared" si="15"/>
        <v>43191</v>
      </c>
      <c r="H49" s="22">
        <f t="shared" si="15"/>
        <v>43221</v>
      </c>
      <c r="I49" s="22">
        <f t="shared" si="15"/>
        <v>43252</v>
      </c>
      <c r="J49" s="22">
        <f t="shared" si="15"/>
        <v>43282</v>
      </c>
      <c r="K49" s="22">
        <f t="shared" si="15"/>
        <v>43313</v>
      </c>
      <c r="L49" s="22">
        <f t="shared" si="15"/>
        <v>43344</v>
      </c>
      <c r="M49" s="22">
        <f t="shared" si="15"/>
        <v>43374</v>
      </c>
      <c r="N49" s="22">
        <f t="shared" si="15"/>
        <v>43405</v>
      </c>
      <c r="O49" s="22">
        <f t="shared" si="15"/>
        <v>43435</v>
      </c>
      <c r="Q49" s="22" t="str">
        <f>+Q$2</f>
        <v>Total</v>
      </c>
    </row>
    <row r="50" spans="1:17" outlineLevel="1" x14ac:dyDescent="0.25">
      <c r="A50" s="23" t="s">
        <v>44</v>
      </c>
      <c r="B50" s="28">
        <v>8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Q50" s="30"/>
    </row>
    <row r="51" spans="1:17" outlineLevel="1" x14ac:dyDescent="0.25">
      <c r="A51" s="16" t="s">
        <v>25</v>
      </c>
      <c r="B51" s="8"/>
      <c r="D51" s="21">
        <v>42</v>
      </c>
      <c r="E51" s="21">
        <v>38</v>
      </c>
      <c r="F51" s="21">
        <v>37</v>
      </c>
      <c r="G51" s="21">
        <v>36</v>
      </c>
      <c r="H51" s="21">
        <v>34</v>
      </c>
      <c r="I51" s="21">
        <v>33</v>
      </c>
      <c r="J51" s="21">
        <v>34</v>
      </c>
      <c r="K51" s="21">
        <v>33</v>
      </c>
      <c r="L51" s="21">
        <v>32</v>
      </c>
      <c r="M51" s="21">
        <v>32</v>
      </c>
      <c r="N51" s="21">
        <v>32</v>
      </c>
      <c r="O51" s="21">
        <v>32</v>
      </c>
      <c r="Q51" s="21">
        <f t="shared" ref="Q51:Q64" si="16">SUM(D51:O51)</f>
        <v>415</v>
      </c>
    </row>
    <row r="52" spans="1:17" outlineLevel="1" x14ac:dyDescent="0.25">
      <c r="A52" s="16" t="s">
        <v>26</v>
      </c>
      <c r="B52" s="8"/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Q52" s="21">
        <f t="shared" si="16"/>
        <v>0</v>
      </c>
    </row>
    <row r="53" spans="1:17" outlineLevel="1" x14ac:dyDescent="0.25">
      <c r="A53" s="16" t="s">
        <v>27</v>
      </c>
      <c r="B53" s="8"/>
      <c r="D53" s="21">
        <v>227</v>
      </c>
      <c r="E53" s="21">
        <v>227</v>
      </c>
      <c r="F53" s="21">
        <v>232</v>
      </c>
      <c r="G53" s="21">
        <v>238</v>
      </c>
      <c r="H53" s="21">
        <v>241</v>
      </c>
      <c r="I53" s="21">
        <v>237</v>
      </c>
      <c r="J53" s="21">
        <v>238</v>
      </c>
      <c r="K53" s="21">
        <v>242</v>
      </c>
      <c r="L53" s="21">
        <v>242</v>
      </c>
      <c r="M53" s="21">
        <v>245</v>
      </c>
      <c r="N53" s="21">
        <v>247</v>
      </c>
      <c r="O53" s="21">
        <v>249</v>
      </c>
      <c r="Q53" s="21">
        <f t="shared" si="16"/>
        <v>2865</v>
      </c>
    </row>
    <row r="54" spans="1:17" outlineLevel="1" x14ac:dyDescent="0.25">
      <c r="A54" s="16" t="s">
        <v>28</v>
      </c>
      <c r="B54" s="8"/>
      <c r="D54" s="21">
        <v>620</v>
      </c>
      <c r="E54" s="21">
        <v>618</v>
      </c>
      <c r="F54" s="21">
        <v>613</v>
      </c>
      <c r="G54" s="21">
        <v>612</v>
      </c>
      <c r="H54" s="21">
        <v>607</v>
      </c>
      <c r="I54" s="21">
        <v>601</v>
      </c>
      <c r="J54" s="21">
        <v>594</v>
      </c>
      <c r="K54" s="21">
        <v>589</v>
      </c>
      <c r="L54" s="21">
        <v>582</v>
      </c>
      <c r="M54" s="21">
        <v>578</v>
      </c>
      <c r="N54" s="21">
        <v>574</v>
      </c>
      <c r="O54" s="21">
        <v>572</v>
      </c>
      <c r="Q54" s="21">
        <f t="shared" si="16"/>
        <v>7160</v>
      </c>
    </row>
    <row r="55" spans="1:17" outlineLevel="1" x14ac:dyDescent="0.25">
      <c r="A55" s="16" t="s">
        <v>29</v>
      </c>
      <c r="B55" s="8"/>
      <c r="D55" s="21">
        <v>48</v>
      </c>
      <c r="E55" s="21">
        <v>47</v>
      </c>
      <c r="F55" s="21">
        <v>48</v>
      </c>
      <c r="G55" s="21">
        <v>48</v>
      </c>
      <c r="H55" s="21">
        <v>48</v>
      </c>
      <c r="I55" s="21">
        <v>47</v>
      </c>
      <c r="J55" s="21">
        <v>46</v>
      </c>
      <c r="K55" s="21">
        <v>46</v>
      </c>
      <c r="L55" s="21">
        <v>45</v>
      </c>
      <c r="M55" s="21">
        <v>45</v>
      </c>
      <c r="N55" s="21">
        <v>43</v>
      </c>
      <c r="O55" s="21">
        <v>42</v>
      </c>
      <c r="Q55" s="21">
        <f t="shared" si="16"/>
        <v>553</v>
      </c>
    </row>
    <row r="56" spans="1:17" outlineLevel="1" x14ac:dyDescent="0.25">
      <c r="A56" s="16" t="s">
        <v>30</v>
      </c>
      <c r="B56" s="8"/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Q56" s="21">
        <f t="shared" si="16"/>
        <v>0</v>
      </c>
    </row>
    <row r="57" spans="1:17" outlineLevel="1" x14ac:dyDescent="0.25">
      <c r="A57" s="16" t="s">
        <v>31</v>
      </c>
      <c r="B57" s="8"/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Q57" s="21">
        <f t="shared" si="16"/>
        <v>0</v>
      </c>
    </row>
    <row r="58" spans="1:17" outlineLevel="1" x14ac:dyDescent="0.25">
      <c r="A58" s="16" t="s">
        <v>32</v>
      </c>
      <c r="B58" s="8"/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Q58" s="21">
        <f t="shared" si="16"/>
        <v>0</v>
      </c>
    </row>
    <row r="59" spans="1:17" outlineLevel="1" x14ac:dyDescent="0.25">
      <c r="A59" s="16" t="s">
        <v>33</v>
      </c>
      <c r="B59" s="8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Q59" s="21">
        <f t="shared" si="16"/>
        <v>0</v>
      </c>
    </row>
    <row r="60" spans="1:17" outlineLevel="1" x14ac:dyDescent="0.25">
      <c r="A60" s="16" t="s">
        <v>34</v>
      </c>
      <c r="B60" s="8"/>
      <c r="D60" s="21">
        <v>1120</v>
      </c>
      <c r="E60" s="21">
        <v>1122</v>
      </c>
      <c r="F60" s="21">
        <v>1129</v>
      </c>
      <c r="G60" s="21">
        <v>1140</v>
      </c>
      <c r="H60" s="21">
        <v>1135</v>
      </c>
      <c r="I60" s="21">
        <v>1153</v>
      </c>
      <c r="J60" s="21">
        <v>1156</v>
      </c>
      <c r="K60" s="21">
        <v>1166</v>
      </c>
      <c r="L60" s="21">
        <v>1171</v>
      </c>
      <c r="M60" s="21">
        <v>1172</v>
      </c>
      <c r="N60" s="21">
        <v>1182</v>
      </c>
      <c r="O60" s="21">
        <v>1192</v>
      </c>
      <c r="Q60" s="21">
        <f t="shared" si="16"/>
        <v>13838</v>
      </c>
    </row>
    <row r="61" spans="1:17" outlineLevel="1" x14ac:dyDescent="0.25">
      <c r="A61" s="16" t="s">
        <v>35</v>
      </c>
      <c r="B61" s="8"/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Q61" s="21">
        <f t="shared" si="16"/>
        <v>0</v>
      </c>
    </row>
    <row r="62" spans="1:17" outlineLevel="1" x14ac:dyDescent="0.25">
      <c r="A62" s="16" t="s">
        <v>36</v>
      </c>
      <c r="B62" s="8"/>
      <c r="D62" s="21">
        <v>814</v>
      </c>
      <c r="E62" s="21">
        <v>807</v>
      </c>
      <c r="F62" s="21">
        <v>814</v>
      </c>
      <c r="G62" s="21">
        <v>815</v>
      </c>
      <c r="H62" s="21">
        <v>818</v>
      </c>
      <c r="I62" s="21">
        <v>818</v>
      </c>
      <c r="J62" s="21">
        <v>818</v>
      </c>
      <c r="K62" s="21">
        <v>809</v>
      </c>
      <c r="L62" s="21">
        <v>807</v>
      </c>
      <c r="M62" s="21">
        <v>807</v>
      </c>
      <c r="N62" s="21">
        <v>818</v>
      </c>
      <c r="O62" s="21">
        <v>823</v>
      </c>
      <c r="Q62" s="21">
        <f t="shared" si="16"/>
        <v>9768</v>
      </c>
    </row>
    <row r="63" spans="1:17" outlineLevel="1" x14ac:dyDescent="0.25">
      <c r="A63" s="16" t="s">
        <v>37</v>
      </c>
      <c r="B63" s="8"/>
      <c r="D63" s="21">
        <v>206</v>
      </c>
      <c r="E63" s="21">
        <v>205</v>
      </c>
      <c r="F63" s="21">
        <v>208</v>
      </c>
      <c r="G63" s="21">
        <v>205</v>
      </c>
      <c r="H63" s="21">
        <v>206</v>
      </c>
      <c r="I63" s="21">
        <v>218</v>
      </c>
      <c r="J63" s="21">
        <v>221</v>
      </c>
      <c r="K63" s="21">
        <v>219</v>
      </c>
      <c r="L63" s="21">
        <v>221</v>
      </c>
      <c r="M63" s="21">
        <v>227</v>
      </c>
      <c r="N63" s="21">
        <v>229</v>
      </c>
      <c r="O63" s="21">
        <v>229</v>
      </c>
      <c r="Q63" s="21">
        <f t="shared" si="16"/>
        <v>2594</v>
      </c>
    </row>
    <row r="64" spans="1:17" ht="13.5" outlineLevel="1" thickBot="1" x14ac:dyDescent="0.3">
      <c r="A64" s="16" t="s">
        <v>45</v>
      </c>
      <c r="B64" s="8"/>
      <c r="D64" s="20">
        <f t="shared" ref="D64:O64" si="17">SUM(D51:D63)</f>
        <v>3077</v>
      </c>
      <c r="E64" s="20">
        <f t="shared" si="17"/>
        <v>3064</v>
      </c>
      <c r="F64" s="20">
        <f t="shared" si="17"/>
        <v>3081</v>
      </c>
      <c r="G64" s="20">
        <f t="shared" si="17"/>
        <v>3094</v>
      </c>
      <c r="H64" s="20">
        <f t="shared" si="17"/>
        <v>3089</v>
      </c>
      <c r="I64" s="20">
        <f t="shared" si="17"/>
        <v>3107</v>
      </c>
      <c r="J64" s="20">
        <f t="shared" si="17"/>
        <v>3107</v>
      </c>
      <c r="K64" s="20">
        <f t="shared" si="17"/>
        <v>3104</v>
      </c>
      <c r="L64" s="20">
        <f t="shared" si="17"/>
        <v>3100</v>
      </c>
      <c r="M64" s="20">
        <f t="shared" si="17"/>
        <v>3106</v>
      </c>
      <c r="N64" s="20">
        <f t="shared" si="17"/>
        <v>3125</v>
      </c>
      <c r="O64" s="20">
        <f t="shared" si="17"/>
        <v>3139</v>
      </c>
      <c r="Q64" s="20">
        <f t="shared" si="16"/>
        <v>37193</v>
      </c>
    </row>
    <row r="65" spans="1:17" ht="6" customHeight="1" outlineLevel="1" thickTop="1" x14ac:dyDescent="0.25">
      <c r="A65" s="16"/>
      <c r="B65" s="8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Q65" s="24"/>
    </row>
    <row r="66" spans="1:17" outlineLevel="1" x14ac:dyDescent="0.25">
      <c r="A66" s="16" t="s">
        <v>46</v>
      </c>
      <c r="B66" s="8"/>
      <c r="D66" s="19">
        <f t="shared" ref="D66:O66" si="18">D251</f>
        <v>3083</v>
      </c>
      <c r="E66" s="19">
        <f t="shared" si="18"/>
        <v>3071</v>
      </c>
      <c r="F66" s="19">
        <f t="shared" si="18"/>
        <v>3088</v>
      </c>
      <c r="G66" s="19">
        <f t="shared" si="18"/>
        <v>3100</v>
      </c>
      <c r="H66" s="19">
        <f t="shared" si="18"/>
        <v>3094</v>
      </c>
      <c r="I66" s="19">
        <f t="shared" si="18"/>
        <v>3111</v>
      </c>
      <c r="J66" s="19">
        <f t="shared" si="18"/>
        <v>3111</v>
      </c>
      <c r="K66" s="19">
        <f t="shared" si="18"/>
        <v>3109</v>
      </c>
      <c r="L66" s="19">
        <f t="shared" si="18"/>
        <v>3106</v>
      </c>
      <c r="M66" s="19">
        <f t="shared" si="18"/>
        <v>3113</v>
      </c>
      <c r="N66" s="19">
        <f t="shared" si="18"/>
        <v>3132</v>
      </c>
      <c r="O66" s="19">
        <f t="shared" si="18"/>
        <v>3144</v>
      </c>
      <c r="Q66" s="19">
        <f>SUM(D66:O66)</f>
        <v>37262</v>
      </c>
    </row>
    <row r="67" spans="1:17" outlineLevel="1" x14ac:dyDescent="0.25">
      <c r="A67" s="16" t="s">
        <v>47</v>
      </c>
      <c r="B67" s="8"/>
      <c r="D67" s="19">
        <f t="shared" ref="D67:O67" si="19">D230</f>
        <v>1402</v>
      </c>
      <c r="E67" s="19">
        <f t="shared" si="19"/>
        <v>1390</v>
      </c>
      <c r="F67" s="19">
        <f t="shared" si="19"/>
        <v>1408</v>
      </c>
      <c r="G67" s="19">
        <f t="shared" si="19"/>
        <v>1425</v>
      </c>
      <c r="H67" s="19">
        <f t="shared" si="19"/>
        <v>1453</v>
      </c>
      <c r="I67" s="19">
        <f t="shared" si="19"/>
        <v>1463</v>
      </c>
      <c r="J67" s="19">
        <f t="shared" si="19"/>
        <v>1477</v>
      </c>
      <c r="K67" s="19">
        <f t="shared" si="19"/>
        <v>1477</v>
      </c>
      <c r="L67" s="19">
        <f t="shared" si="19"/>
        <v>1463</v>
      </c>
      <c r="M67" s="19">
        <f t="shared" si="19"/>
        <v>1463</v>
      </c>
      <c r="N67" s="19">
        <f t="shared" si="19"/>
        <v>1459</v>
      </c>
      <c r="O67" s="19">
        <f t="shared" si="19"/>
        <v>1443</v>
      </c>
      <c r="Q67" s="19">
        <f>SUM(D67:O67)</f>
        <v>17323</v>
      </c>
    </row>
    <row r="68" spans="1:17" ht="6" customHeight="1" outlineLevel="1" x14ac:dyDescent="0.25">
      <c r="A68" s="16"/>
      <c r="B68" s="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Q68" s="19"/>
    </row>
    <row r="69" spans="1:17" outlineLevel="1" x14ac:dyDescent="0.25">
      <c r="A69" s="25" t="s">
        <v>48</v>
      </c>
      <c r="B69" s="8"/>
      <c r="D69" s="6">
        <f>'[1]Recycle Tons'!D39</f>
        <v>127.28162557545268</v>
      </c>
      <c r="E69" s="6">
        <f>'[1]Recycle Tons'!E39</f>
        <v>77.930000000000007</v>
      </c>
      <c r="F69" s="6">
        <f>'[1]Recycle Tons'!F39</f>
        <v>91.144125426565864</v>
      </c>
      <c r="G69" s="6">
        <f>'[1]Recycle Tons'!G39</f>
        <v>77.222749125675506</v>
      </c>
      <c r="H69" s="6">
        <f>'[1]Recycle Tons'!H39</f>
        <v>73.139002161815327</v>
      </c>
      <c r="I69" s="6">
        <f>'[1]Recycle Tons'!I39</f>
        <v>74.515403050341462</v>
      </c>
      <c r="J69" s="6">
        <f>'[1]Recycle Tons'!J39</f>
        <v>88.725856052544856</v>
      </c>
      <c r="K69" s="6">
        <f>'[1]Recycle Tons'!K39</f>
        <v>90.998319687597473</v>
      </c>
      <c r="L69" s="6">
        <f>'[1]Recycle Tons'!L39</f>
        <v>71.263652406870321</v>
      </c>
      <c r="M69" s="6">
        <f>'[1]Recycle Tons'!M39</f>
        <v>76.481612882905523</v>
      </c>
      <c r="N69" s="6">
        <f>'[1]Recycle Tons'!N39</f>
        <v>75.276603285589175</v>
      </c>
      <c r="O69" s="6">
        <f>'[1]Recycle Tons'!O39</f>
        <v>91.641780586781437</v>
      </c>
      <c r="Q69" s="6">
        <f>SUM(D69:O69)</f>
        <v>1015.6207302421396</v>
      </c>
    </row>
    <row r="70" spans="1:17" outlineLevel="1" x14ac:dyDescent="0.25">
      <c r="A70" s="25" t="s">
        <v>49</v>
      </c>
      <c r="B70" s="8"/>
      <c r="D70" s="6">
        <f>'[1]YW Tons'!D39</f>
        <v>42.906268452814189</v>
      </c>
      <c r="E70" s="6">
        <f>'[1]YW Tons'!E39</f>
        <v>24.48</v>
      </c>
      <c r="F70" s="6">
        <f>'[1]YW Tons'!F39</f>
        <v>59.165666480184044</v>
      </c>
      <c r="G70" s="6">
        <f>'[1]YW Tons'!G39</f>
        <v>76.274188059943555</v>
      </c>
      <c r="H70" s="6">
        <f>'[1]YW Tons'!H39</f>
        <v>159.03924334908521</v>
      </c>
      <c r="I70" s="6">
        <f>'[1]YW Tons'!I39</f>
        <v>106.39541156283478</v>
      </c>
      <c r="J70" s="6">
        <f>'[1]YW Tons'!J39</f>
        <v>61.477580599424449</v>
      </c>
      <c r="K70" s="6">
        <f>'[1]YW Tons'!K39</f>
        <v>50.294968309182075</v>
      </c>
      <c r="L70" s="6">
        <f>'[1]YW Tons'!L39</f>
        <v>61.886768448149105</v>
      </c>
      <c r="M70" s="6">
        <f>'[1]YW Tons'!M39</f>
        <v>88.603344036660786</v>
      </c>
      <c r="N70" s="6">
        <f>'[1]YW Tons'!N39</f>
        <v>108.13487902128428</v>
      </c>
      <c r="O70" s="6">
        <v>56.42</v>
      </c>
      <c r="Q70" s="6">
        <f>SUM(D70:O70)</f>
        <v>895.07831831956253</v>
      </c>
    </row>
    <row r="71" spans="1:17" outlineLevel="1" x14ac:dyDescent="0.25">
      <c r="A71" s="25" t="s">
        <v>50</v>
      </c>
      <c r="B71" s="8"/>
      <c r="D71" s="6">
        <f>'[1]MSW Tons'!D39</f>
        <v>209.33475448783358</v>
      </c>
      <c r="E71" s="6">
        <f>'[1]MSW Tons'!E39</f>
        <v>147.19999999999999</v>
      </c>
      <c r="F71" s="6">
        <f>'[1]MSW Tons'!F39</f>
        <v>204.78314479502356</v>
      </c>
      <c r="G71" s="6">
        <f>'[1]MSW Tons'!G39</f>
        <v>197.72466814146111</v>
      </c>
      <c r="H71" s="6">
        <f>'[1]MSW Tons'!H39</f>
        <v>218.11637977263399</v>
      </c>
      <c r="I71" s="6">
        <f>'[1]MSW Tons'!I39</f>
        <v>211.20652352211303</v>
      </c>
      <c r="J71" s="6">
        <f>'[1]MSW Tons'!J39</f>
        <v>216.11459374592741</v>
      </c>
      <c r="K71" s="6">
        <f>'[1]MSW Tons'!K39</f>
        <v>216.02807593870995</v>
      </c>
      <c r="L71" s="6">
        <f>'[1]MSW Tons'!L39</f>
        <v>186.53532391816242</v>
      </c>
      <c r="M71" s="6">
        <f>'[1]MSW Tons'!M39</f>
        <v>201.79954795701894</v>
      </c>
      <c r="N71" s="6">
        <f>'[1]MSW Tons'!N39</f>
        <v>211.71951254169204</v>
      </c>
      <c r="O71" s="6">
        <f>'[1]MSW Tons'!O39</f>
        <v>192.81512105598549</v>
      </c>
      <c r="Q71" s="6">
        <f>SUM(D71:O71)</f>
        <v>2413.377645876561</v>
      </c>
    </row>
    <row r="72" spans="1:17" outlineLevel="1" x14ac:dyDescent="0.25">
      <c r="A72" s="25"/>
      <c r="B72" s="8"/>
    </row>
    <row r="73" spans="1:17" outlineLevel="1" x14ac:dyDescent="0.25">
      <c r="B73" s="8" t="str">
        <f>+B$49</f>
        <v>District</v>
      </c>
      <c r="C73" s="8" t="str">
        <f>+C$49</f>
        <v>Code</v>
      </c>
      <c r="D73" s="22">
        <v>43101</v>
      </c>
      <c r="E73" s="22">
        <f t="shared" ref="E73:O73" si="20">+E$2</f>
        <v>43132</v>
      </c>
      <c r="F73" s="22">
        <f t="shared" si="20"/>
        <v>43160</v>
      </c>
      <c r="G73" s="22">
        <f t="shared" si="20"/>
        <v>43191</v>
      </c>
      <c r="H73" s="22">
        <f t="shared" si="20"/>
        <v>43221</v>
      </c>
      <c r="I73" s="22">
        <f t="shared" si="20"/>
        <v>43252</v>
      </c>
      <c r="J73" s="22">
        <f t="shared" si="20"/>
        <v>43282</v>
      </c>
      <c r="K73" s="22">
        <f t="shared" si="20"/>
        <v>43313</v>
      </c>
      <c r="L73" s="22">
        <f t="shared" si="20"/>
        <v>43344</v>
      </c>
      <c r="M73" s="22">
        <f t="shared" si="20"/>
        <v>43374</v>
      </c>
      <c r="N73" s="22">
        <f t="shared" si="20"/>
        <v>43405</v>
      </c>
      <c r="O73" s="22">
        <f t="shared" si="20"/>
        <v>43435</v>
      </c>
      <c r="Q73" s="22" t="str">
        <f>+Q$2</f>
        <v>Total</v>
      </c>
    </row>
    <row r="74" spans="1:17" outlineLevel="1" x14ac:dyDescent="0.25">
      <c r="A74" s="23" t="s">
        <v>51</v>
      </c>
      <c r="B74" s="28">
        <v>10</v>
      </c>
    </row>
    <row r="75" spans="1:17" outlineLevel="1" x14ac:dyDescent="0.25">
      <c r="A75" s="16" t="s">
        <v>25</v>
      </c>
      <c r="D75" s="21">
        <v>18</v>
      </c>
      <c r="E75" s="21">
        <v>19</v>
      </c>
      <c r="F75" s="21">
        <v>19</v>
      </c>
      <c r="G75" s="21">
        <v>19</v>
      </c>
      <c r="H75" s="21">
        <v>19</v>
      </c>
      <c r="I75" s="21">
        <v>18</v>
      </c>
      <c r="J75" s="21">
        <v>18</v>
      </c>
      <c r="K75" s="21">
        <v>18</v>
      </c>
      <c r="L75" s="21">
        <v>18</v>
      </c>
      <c r="M75" s="21">
        <v>18</v>
      </c>
      <c r="N75" s="21">
        <v>17</v>
      </c>
      <c r="O75" s="21">
        <v>17</v>
      </c>
      <c r="Q75" s="21">
        <f t="shared" ref="Q75:Q88" si="21">SUM(D75:O75)</f>
        <v>218</v>
      </c>
    </row>
    <row r="76" spans="1:17" outlineLevel="1" x14ac:dyDescent="0.25">
      <c r="A76" s="16" t="s">
        <v>26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Q76" s="21">
        <f t="shared" si="21"/>
        <v>0</v>
      </c>
    </row>
    <row r="77" spans="1:17" outlineLevel="1" x14ac:dyDescent="0.25">
      <c r="A77" s="16" t="s">
        <v>27</v>
      </c>
      <c r="D77" s="21">
        <v>80</v>
      </c>
      <c r="E77" s="21">
        <v>79</v>
      </c>
      <c r="F77" s="21">
        <v>81</v>
      </c>
      <c r="G77" s="21">
        <v>84</v>
      </c>
      <c r="H77" s="21">
        <v>86</v>
      </c>
      <c r="I77" s="21">
        <v>88</v>
      </c>
      <c r="J77" s="21">
        <v>88</v>
      </c>
      <c r="K77" s="21">
        <v>90</v>
      </c>
      <c r="L77" s="21">
        <v>89</v>
      </c>
      <c r="M77" s="21">
        <v>91</v>
      </c>
      <c r="N77" s="21">
        <v>93</v>
      </c>
      <c r="O77" s="21">
        <v>96</v>
      </c>
      <c r="Q77" s="21">
        <f t="shared" si="21"/>
        <v>1045</v>
      </c>
    </row>
    <row r="78" spans="1:17" outlineLevel="1" x14ac:dyDescent="0.25">
      <c r="A78" s="16" t="s">
        <v>28</v>
      </c>
      <c r="D78" s="21">
        <v>217</v>
      </c>
      <c r="E78" s="21">
        <v>216</v>
      </c>
      <c r="F78" s="21">
        <v>216</v>
      </c>
      <c r="G78" s="21">
        <v>214</v>
      </c>
      <c r="H78" s="21">
        <v>213</v>
      </c>
      <c r="I78" s="21">
        <v>216</v>
      </c>
      <c r="J78" s="21">
        <v>215</v>
      </c>
      <c r="K78" s="21">
        <v>214</v>
      </c>
      <c r="L78" s="21">
        <v>211</v>
      </c>
      <c r="M78" s="21">
        <v>212</v>
      </c>
      <c r="N78" s="21">
        <v>205</v>
      </c>
      <c r="O78" s="21">
        <v>203</v>
      </c>
      <c r="Q78" s="21">
        <f t="shared" si="21"/>
        <v>2552</v>
      </c>
    </row>
    <row r="79" spans="1:17" outlineLevel="1" x14ac:dyDescent="0.25">
      <c r="A79" s="16" t="s">
        <v>29</v>
      </c>
      <c r="D79" s="21">
        <v>26</v>
      </c>
      <c r="E79" s="21">
        <v>26</v>
      </c>
      <c r="F79" s="21">
        <v>25</v>
      </c>
      <c r="G79" s="21">
        <v>25</v>
      </c>
      <c r="H79" s="21">
        <v>25</v>
      </c>
      <c r="I79" s="21">
        <v>24</v>
      </c>
      <c r="J79" s="21">
        <v>24</v>
      </c>
      <c r="K79" s="21">
        <v>23</v>
      </c>
      <c r="L79" s="21">
        <v>23</v>
      </c>
      <c r="M79" s="21">
        <v>22</v>
      </c>
      <c r="N79" s="21">
        <v>23</v>
      </c>
      <c r="O79" s="21">
        <v>23</v>
      </c>
      <c r="Q79" s="21">
        <f t="shared" si="21"/>
        <v>289</v>
      </c>
    </row>
    <row r="80" spans="1:17" outlineLevel="1" x14ac:dyDescent="0.25">
      <c r="A80" s="16" t="s">
        <v>30</v>
      </c>
      <c r="D80" s="21">
        <v>3</v>
      </c>
      <c r="E80" s="21">
        <v>3</v>
      </c>
      <c r="F80" s="21">
        <v>3</v>
      </c>
      <c r="G80" s="21">
        <v>3</v>
      </c>
      <c r="H80" s="21">
        <v>2</v>
      </c>
      <c r="I80" s="21">
        <v>2</v>
      </c>
      <c r="J80" s="21">
        <v>2</v>
      </c>
      <c r="K80" s="21">
        <v>2</v>
      </c>
      <c r="L80" s="21">
        <v>2</v>
      </c>
      <c r="M80" s="21">
        <v>2</v>
      </c>
      <c r="N80" s="21">
        <v>2</v>
      </c>
      <c r="O80" s="21">
        <v>2</v>
      </c>
      <c r="Q80" s="21">
        <f t="shared" si="21"/>
        <v>28</v>
      </c>
    </row>
    <row r="81" spans="1:17" outlineLevel="1" x14ac:dyDescent="0.25">
      <c r="A81" s="16" t="s">
        <v>31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Q81" s="21">
        <f t="shared" si="21"/>
        <v>0</v>
      </c>
    </row>
    <row r="82" spans="1:17" outlineLevel="1" x14ac:dyDescent="0.25">
      <c r="A82" s="16" t="s">
        <v>32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Q82" s="21">
        <f t="shared" si="21"/>
        <v>0</v>
      </c>
    </row>
    <row r="83" spans="1:17" outlineLevel="1" x14ac:dyDescent="0.25">
      <c r="A83" s="16" t="s">
        <v>33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Q83" s="21">
        <f t="shared" si="21"/>
        <v>0</v>
      </c>
    </row>
    <row r="84" spans="1:17" outlineLevel="1" x14ac:dyDescent="0.25">
      <c r="A84" s="16" t="s">
        <v>34</v>
      </c>
      <c r="D84" s="21">
        <v>420</v>
      </c>
      <c r="E84" s="21">
        <v>418</v>
      </c>
      <c r="F84" s="21">
        <v>421</v>
      </c>
      <c r="G84" s="21">
        <v>422</v>
      </c>
      <c r="H84" s="21">
        <v>417</v>
      </c>
      <c r="I84" s="21">
        <v>428</v>
      </c>
      <c r="J84" s="21">
        <v>433</v>
      </c>
      <c r="K84" s="21">
        <v>436</v>
      </c>
      <c r="L84" s="21">
        <v>445</v>
      </c>
      <c r="M84" s="21">
        <v>446</v>
      </c>
      <c r="N84" s="21">
        <v>447</v>
      </c>
      <c r="O84" s="21">
        <v>442</v>
      </c>
      <c r="Q84" s="21">
        <f t="shared" si="21"/>
        <v>5175</v>
      </c>
    </row>
    <row r="85" spans="1:17" outlineLevel="1" x14ac:dyDescent="0.25">
      <c r="A85" s="16" t="s">
        <v>35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Q85" s="21">
        <f t="shared" si="21"/>
        <v>0</v>
      </c>
    </row>
    <row r="86" spans="1:17" outlineLevel="1" x14ac:dyDescent="0.25">
      <c r="A86" s="16" t="s">
        <v>36</v>
      </c>
      <c r="D86" s="21">
        <v>368</v>
      </c>
      <c r="E86" s="21">
        <v>363</v>
      </c>
      <c r="F86" s="21">
        <v>370</v>
      </c>
      <c r="G86" s="21">
        <v>370</v>
      </c>
      <c r="H86" s="21">
        <v>368</v>
      </c>
      <c r="I86" s="21">
        <v>374</v>
      </c>
      <c r="J86" s="21">
        <v>374</v>
      </c>
      <c r="K86" s="21">
        <v>376</v>
      </c>
      <c r="L86" s="21">
        <v>373</v>
      </c>
      <c r="M86" s="21">
        <v>380</v>
      </c>
      <c r="N86" s="21">
        <v>378</v>
      </c>
      <c r="O86" s="21">
        <v>379</v>
      </c>
      <c r="Q86" s="21">
        <f t="shared" si="21"/>
        <v>4473</v>
      </c>
    </row>
    <row r="87" spans="1:17" outlineLevel="1" x14ac:dyDescent="0.25">
      <c r="A87" s="16" t="s">
        <v>37</v>
      </c>
      <c r="D87" s="21">
        <v>93</v>
      </c>
      <c r="E87" s="21">
        <v>93</v>
      </c>
      <c r="F87" s="21">
        <v>95</v>
      </c>
      <c r="G87" s="21">
        <v>96</v>
      </c>
      <c r="H87" s="21">
        <v>91</v>
      </c>
      <c r="I87" s="21">
        <v>95</v>
      </c>
      <c r="J87" s="21">
        <v>99</v>
      </c>
      <c r="K87" s="21">
        <v>101</v>
      </c>
      <c r="L87" s="21">
        <v>97</v>
      </c>
      <c r="M87" s="21">
        <v>98</v>
      </c>
      <c r="N87" s="21">
        <v>91</v>
      </c>
      <c r="O87" s="21">
        <v>89</v>
      </c>
      <c r="Q87" s="21">
        <f t="shared" si="21"/>
        <v>1138</v>
      </c>
    </row>
    <row r="88" spans="1:17" ht="13.5" outlineLevel="1" thickBot="1" x14ac:dyDescent="0.3">
      <c r="A88" s="16" t="s">
        <v>45</v>
      </c>
      <c r="D88" s="20">
        <f t="shared" ref="D88:O88" si="22">SUM(D75:D87)</f>
        <v>1225</v>
      </c>
      <c r="E88" s="20">
        <f t="shared" si="22"/>
        <v>1217</v>
      </c>
      <c r="F88" s="20">
        <f t="shared" si="22"/>
        <v>1230</v>
      </c>
      <c r="G88" s="20">
        <f t="shared" si="22"/>
        <v>1233</v>
      </c>
      <c r="H88" s="20">
        <f t="shared" si="22"/>
        <v>1221</v>
      </c>
      <c r="I88" s="20">
        <f t="shared" si="22"/>
        <v>1245</v>
      </c>
      <c r="J88" s="20">
        <f t="shared" si="22"/>
        <v>1253</v>
      </c>
      <c r="K88" s="20">
        <f t="shared" si="22"/>
        <v>1260</v>
      </c>
      <c r="L88" s="20">
        <f t="shared" si="22"/>
        <v>1258</v>
      </c>
      <c r="M88" s="20">
        <f t="shared" si="22"/>
        <v>1269</v>
      </c>
      <c r="N88" s="20">
        <f t="shared" si="22"/>
        <v>1256</v>
      </c>
      <c r="O88" s="20">
        <f t="shared" si="22"/>
        <v>1251</v>
      </c>
      <c r="Q88" s="20">
        <f t="shared" si="21"/>
        <v>14918</v>
      </c>
    </row>
    <row r="89" spans="1:17" ht="6" customHeight="1" outlineLevel="1" thickTop="1" x14ac:dyDescent="0.25">
      <c r="A89" s="16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Q89" s="19"/>
    </row>
    <row r="90" spans="1:17" outlineLevel="1" x14ac:dyDescent="0.25">
      <c r="A90" s="16" t="s">
        <v>46</v>
      </c>
      <c r="D90" s="19">
        <f t="shared" ref="D90:O90" si="23">D252</f>
        <v>1230</v>
      </c>
      <c r="E90" s="19">
        <f t="shared" si="23"/>
        <v>1222</v>
      </c>
      <c r="F90" s="19">
        <f t="shared" si="23"/>
        <v>1236</v>
      </c>
      <c r="G90" s="19">
        <f t="shared" si="23"/>
        <v>1239</v>
      </c>
      <c r="H90" s="19">
        <f t="shared" si="23"/>
        <v>1227</v>
      </c>
      <c r="I90" s="19">
        <f t="shared" si="23"/>
        <v>1251</v>
      </c>
      <c r="J90" s="19">
        <f t="shared" si="23"/>
        <v>1259</v>
      </c>
      <c r="K90" s="19">
        <f t="shared" si="23"/>
        <v>1267</v>
      </c>
      <c r="L90" s="19">
        <f t="shared" si="23"/>
        <v>1265</v>
      </c>
      <c r="M90" s="19">
        <f t="shared" si="23"/>
        <v>1276</v>
      </c>
      <c r="N90" s="19">
        <f t="shared" si="23"/>
        <v>1263</v>
      </c>
      <c r="O90" s="19">
        <f t="shared" si="23"/>
        <v>1258</v>
      </c>
      <c r="Q90" s="19">
        <f>SUM(D90:O90)</f>
        <v>14993</v>
      </c>
    </row>
    <row r="91" spans="1:17" outlineLevel="1" x14ac:dyDescent="0.25">
      <c r="A91" s="16" t="s">
        <v>47</v>
      </c>
      <c r="D91" s="19">
        <f>D231</f>
        <v>643</v>
      </c>
      <c r="E91" s="19">
        <f t="shared" ref="E91:O91" si="24">E231</f>
        <v>636</v>
      </c>
      <c r="F91" s="19">
        <f t="shared" si="24"/>
        <v>647</v>
      </c>
      <c r="G91" s="19">
        <f t="shared" si="24"/>
        <v>652</v>
      </c>
      <c r="H91" s="19">
        <f t="shared" si="24"/>
        <v>655</v>
      </c>
      <c r="I91" s="19">
        <f t="shared" si="24"/>
        <v>674</v>
      </c>
      <c r="J91" s="19">
        <f t="shared" si="24"/>
        <v>679</v>
      </c>
      <c r="K91" s="19">
        <f t="shared" si="24"/>
        <v>692</v>
      </c>
      <c r="L91" s="19">
        <f t="shared" si="24"/>
        <v>687</v>
      </c>
      <c r="M91" s="19">
        <f t="shared" si="24"/>
        <v>687</v>
      </c>
      <c r="N91" s="19">
        <f t="shared" si="24"/>
        <v>670</v>
      </c>
      <c r="O91" s="19">
        <f t="shared" si="24"/>
        <v>666</v>
      </c>
      <c r="Q91" s="31">
        <f>SUM(D91:O91)</f>
        <v>7988</v>
      </c>
    </row>
    <row r="92" spans="1:17" ht="6" customHeight="1" outlineLevel="1" x14ac:dyDescent="0.25">
      <c r="A92" s="16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Q92" s="19"/>
    </row>
    <row r="93" spans="1:17" outlineLevel="1" x14ac:dyDescent="0.25">
      <c r="A93" s="25" t="s">
        <v>48</v>
      </c>
      <c r="D93" s="6">
        <f>'[1]Recycle Tons'!D40</f>
        <v>43.960151960492716</v>
      </c>
      <c r="E93" s="6">
        <f>'[1]Recycle Tons'!E40</f>
        <v>29.82</v>
      </c>
      <c r="F93" s="6">
        <f>'[1]Recycle Tons'!F40</f>
        <v>48.2427889694398</v>
      </c>
      <c r="G93" s="6">
        <f>'[1]Recycle Tons'!G40</f>
        <v>28.122520144534352</v>
      </c>
      <c r="H93" s="6">
        <f>'[1]Recycle Tons'!H40</f>
        <v>34.108803852268068</v>
      </c>
      <c r="I93" s="6">
        <f>'[1]Recycle Tons'!I40</f>
        <v>37.48362806937854</v>
      </c>
      <c r="J93" s="6">
        <f>'[1]Recycle Tons'!J40</f>
        <v>48.086406037601684</v>
      </c>
      <c r="K93" s="6">
        <f>'[1]Recycle Tons'!K40</f>
        <v>47.359115845433536</v>
      </c>
      <c r="L93" s="6">
        <f>'[1]Recycle Tons'!L40</f>
        <v>34.653330260476594</v>
      </c>
      <c r="M93" s="6">
        <f>'[1]Recycle Tons'!M40</f>
        <v>33.12121211172439</v>
      </c>
      <c r="N93" s="6">
        <f>'[1]Recycle Tons'!N40</f>
        <v>32.822601048989505</v>
      </c>
      <c r="O93" s="6">
        <f>'[1]Recycle Tons'!O40</f>
        <v>35.327574864076361</v>
      </c>
      <c r="Q93" s="6">
        <f>SUM(D93:O93)</f>
        <v>453.10813316441556</v>
      </c>
    </row>
    <row r="94" spans="1:17" outlineLevel="1" x14ac:dyDescent="0.25">
      <c r="A94" s="25" t="s">
        <v>49</v>
      </c>
      <c r="D94" s="6">
        <f>'[1]YW Tons'!D40</f>
        <v>17.563517311265443</v>
      </c>
      <c r="E94" s="6">
        <f>'[1]YW Tons'!E40</f>
        <v>20.83</v>
      </c>
      <c r="F94" s="6">
        <f>'[1]YW Tons'!F40</f>
        <v>40.681968648993866</v>
      </c>
      <c r="G94" s="6">
        <f>'[1]YW Tons'!G40</f>
        <v>48.29219578585316</v>
      </c>
      <c r="H94" s="6">
        <f>'[1]YW Tons'!H40</f>
        <v>85.660467019620796</v>
      </c>
      <c r="I94" s="6">
        <f>'[1]YW Tons'!I40</f>
        <v>61.024152343627975</v>
      </c>
      <c r="J94" s="6">
        <f>'[1]YW Tons'!J40</f>
        <v>43.187376786625975</v>
      </c>
      <c r="K94" s="6">
        <f>'[1]YW Tons'!K40</f>
        <v>36.208140999465598</v>
      </c>
      <c r="L94" s="6">
        <f>'[1]YW Tons'!L40</f>
        <v>40.528433528402893</v>
      </c>
      <c r="M94" s="6">
        <f>'[1]YW Tons'!M40</f>
        <v>59.236521999259452</v>
      </c>
      <c r="N94" s="6">
        <f>'[1]YW Tons'!N40</f>
        <v>61.416617360215596</v>
      </c>
      <c r="O94" s="6">
        <f>'[1]YW Tons'!O40</f>
        <v>24.199678545679916</v>
      </c>
      <c r="Q94" s="6">
        <f>SUM(D94:O94)</f>
        <v>538.82907032901062</v>
      </c>
    </row>
    <row r="95" spans="1:17" outlineLevel="1" x14ac:dyDescent="0.25">
      <c r="A95" s="25" t="s">
        <v>50</v>
      </c>
      <c r="D95" s="6">
        <f>'[1]MSW Tons'!D40</f>
        <v>90.653072885173017</v>
      </c>
      <c r="E95" s="6">
        <f>'[1]MSW Tons'!E40</f>
        <v>64.83</v>
      </c>
      <c r="F95" s="6">
        <f>'[1]MSW Tons'!F40</f>
        <v>78.634824089841899</v>
      </c>
      <c r="G95" s="6">
        <f>'[1]MSW Tons'!G40</f>
        <v>66.169370387944156</v>
      </c>
      <c r="H95" s="6">
        <f>'[1]MSW Tons'!H40</f>
        <v>86.103949339505078</v>
      </c>
      <c r="I95" s="6">
        <f>'[1]MSW Tons'!I40</f>
        <v>85.135171025770205</v>
      </c>
      <c r="J95" s="6">
        <f>'[1]MSW Tons'!J40</f>
        <v>91.924813407874041</v>
      </c>
      <c r="K95" s="6">
        <f>'[1]MSW Tons'!K40</f>
        <v>92.624748166760952</v>
      </c>
      <c r="L95" s="6">
        <f>'[1]MSW Tons'!L40</f>
        <v>74.071722896678452</v>
      </c>
      <c r="M95" s="6">
        <f>'[1]MSW Tons'!M40</f>
        <v>82.710204932699639</v>
      </c>
      <c r="N95" s="6">
        <f>'[1]MSW Tons'!N40</f>
        <v>85.233000190238783</v>
      </c>
      <c r="O95" s="6">
        <f>'[1]MSW Tons'!O40</f>
        <v>75.201516087600282</v>
      </c>
      <c r="Q95" s="6">
        <f>SUM(D95:O95)</f>
        <v>973.29239341008656</v>
      </c>
    </row>
    <row r="96" spans="1:17" outlineLevel="1" x14ac:dyDescent="0.25">
      <c r="Q96" s="6">
        <f>SUM(D96:O96)</f>
        <v>0</v>
      </c>
    </row>
    <row r="97" spans="1:17" outlineLevel="1" x14ac:dyDescent="0.25">
      <c r="B97" s="8" t="str">
        <f>+B$49</f>
        <v>District</v>
      </c>
      <c r="C97" s="8" t="str">
        <f>+C$49</f>
        <v>Code</v>
      </c>
      <c r="D97" s="22">
        <v>43101</v>
      </c>
      <c r="E97" s="22">
        <f t="shared" ref="E97:O97" si="25">+E$2</f>
        <v>43132</v>
      </c>
      <c r="F97" s="22">
        <f t="shared" si="25"/>
        <v>43160</v>
      </c>
      <c r="G97" s="22">
        <f t="shared" si="25"/>
        <v>43191</v>
      </c>
      <c r="H97" s="22">
        <f t="shared" si="25"/>
        <v>43221</v>
      </c>
      <c r="I97" s="22">
        <f t="shared" si="25"/>
        <v>43252</v>
      </c>
      <c r="J97" s="22">
        <f t="shared" si="25"/>
        <v>43282</v>
      </c>
      <c r="K97" s="22">
        <f t="shared" si="25"/>
        <v>43313</v>
      </c>
      <c r="L97" s="22">
        <f t="shared" si="25"/>
        <v>43344</v>
      </c>
      <c r="M97" s="22">
        <f t="shared" si="25"/>
        <v>43374</v>
      </c>
      <c r="N97" s="22">
        <f t="shared" si="25"/>
        <v>43405</v>
      </c>
      <c r="O97" s="22">
        <f t="shared" si="25"/>
        <v>43435</v>
      </c>
      <c r="Q97" s="22" t="str">
        <f>+Q$2</f>
        <v>Total</v>
      </c>
    </row>
    <row r="98" spans="1:17" outlineLevel="1" x14ac:dyDescent="0.25">
      <c r="A98" s="23" t="s">
        <v>52</v>
      </c>
      <c r="B98" s="8" t="s">
        <v>53</v>
      </c>
    </row>
    <row r="99" spans="1:17" outlineLevel="1" x14ac:dyDescent="0.25">
      <c r="A99" s="16" t="s">
        <v>25</v>
      </c>
      <c r="D99" s="21">
        <v>310</v>
      </c>
      <c r="E99" s="21">
        <v>309</v>
      </c>
      <c r="F99" s="21">
        <v>306</v>
      </c>
      <c r="G99" s="21">
        <v>310</v>
      </c>
      <c r="H99" s="21">
        <v>304</v>
      </c>
      <c r="I99" s="21">
        <v>305</v>
      </c>
      <c r="J99" s="21">
        <v>299</v>
      </c>
      <c r="K99" s="21">
        <v>299</v>
      </c>
      <c r="L99" s="21">
        <v>298</v>
      </c>
      <c r="M99" s="21">
        <v>301</v>
      </c>
      <c r="N99" s="21">
        <v>301</v>
      </c>
      <c r="O99" s="21">
        <v>302</v>
      </c>
      <c r="Q99" s="21">
        <f t="shared" ref="Q99:Q112" si="26">SUM(D99:O99)</f>
        <v>3644</v>
      </c>
    </row>
    <row r="100" spans="1:17" outlineLevel="1" x14ac:dyDescent="0.25">
      <c r="A100" s="16" t="s">
        <v>26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Q100" s="21">
        <f t="shared" si="26"/>
        <v>0</v>
      </c>
    </row>
    <row r="101" spans="1:17" outlineLevel="1" x14ac:dyDescent="0.25">
      <c r="A101" s="16" t="s">
        <v>27</v>
      </c>
      <c r="D101" s="21">
        <v>1393</v>
      </c>
      <c r="E101" s="21">
        <v>1390</v>
      </c>
      <c r="F101" s="21">
        <v>1412</v>
      </c>
      <c r="G101" s="21">
        <v>1426</v>
      </c>
      <c r="H101" s="21">
        <v>1429</v>
      </c>
      <c r="I101" s="21">
        <v>1456</v>
      </c>
      <c r="J101" s="21">
        <v>1460</v>
      </c>
      <c r="K101" s="21">
        <v>1472</v>
      </c>
      <c r="L101" s="21">
        <v>1480</v>
      </c>
      <c r="M101" s="21">
        <v>1481</v>
      </c>
      <c r="N101" s="21">
        <v>1498</v>
      </c>
      <c r="O101" s="21">
        <v>1503</v>
      </c>
      <c r="Q101" s="21">
        <f t="shared" si="26"/>
        <v>17400</v>
      </c>
    </row>
    <row r="102" spans="1:17" outlineLevel="1" x14ac:dyDescent="0.25">
      <c r="A102" s="16" t="s">
        <v>28</v>
      </c>
      <c r="D102" s="21">
        <v>3891</v>
      </c>
      <c r="E102" s="21">
        <v>3848</v>
      </c>
      <c r="F102" s="21">
        <v>3839</v>
      </c>
      <c r="G102" s="21">
        <v>3807</v>
      </c>
      <c r="H102" s="21">
        <v>3777</v>
      </c>
      <c r="I102" s="21">
        <v>3758</v>
      </c>
      <c r="J102" s="21">
        <v>3741</v>
      </c>
      <c r="K102" s="21">
        <v>3710</v>
      </c>
      <c r="L102" s="21">
        <v>3685</v>
      </c>
      <c r="M102" s="21">
        <v>3670</v>
      </c>
      <c r="N102" s="21">
        <v>3656</v>
      </c>
      <c r="O102" s="21">
        <v>3647</v>
      </c>
      <c r="Q102" s="21">
        <f t="shared" si="26"/>
        <v>45029</v>
      </c>
    </row>
    <row r="103" spans="1:17" outlineLevel="1" x14ac:dyDescent="0.25">
      <c r="A103" s="16" t="s">
        <v>29</v>
      </c>
      <c r="D103" s="21">
        <v>296</v>
      </c>
      <c r="E103" s="21">
        <v>291</v>
      </c>
      <c r="F103" s="21">
        <v>289</v>
      </c>
      <c r="G103" s="21">
        <v>289</v>
      </c>
      <c r="H103" s="21">
        <v>285</v>
      </c>
      <c r="I103" s="21">
        <v>282</v>
      </c>
      <c r="J103" s="21">
        <v>279</v>
      </c>
      <c r="K103" s="21">
        <v>274</v>
      </c>
      <c r="L103" s="21">
        <v>268</v>
      </c>
      <c r="M103" s="21">
        <v>265</v>
      </c>
      <c r="N103" s="21">
        <v>265</v>
      </c>
      <c r="O103" s="21">
        <v>264</v>
      </c>
      <c r="Q103" s="21">
        <f t="shared" si="26"/>
        <v>3347</v>
      </c>
    </row>
    <row r="104" spans="1:17" outlineLevel="1" x14ac:dyDescent="0.25">
      <c r="A104" s="16" t="s">
        <v>30</v>
      </c>
      <c r="D104" s="21">
        <v>10</v>
      </c>
      <c r="E104" s="21">
        <v>10</v>
      </c>
      <c r="F104" s="21">
        <v>10</v>
      </c>
      <c r="G104" s="21">
        <v>10</v>
      </c>
      <c r="H104" s="21">
        <v>10</v>
      </c>
      <c r="I104" s="21">
        <v>10</v>
      </c>
      <c r="J104" s="21">
        <v>10</v>
      </c>
      <c r="K104" s="21">
        <v>9</v>
      </c>
      <c r="L104" s="21">
        <v>9</v>
      </c>
      <c r="M104" s="21">
        <v>9</v>
      </c>
      <c r="N104" s="21">
        <v>9</v>
      </c>
      <c r="O104" s="21">
        <v>9</v>
      </c>
      <c r="Q104" s="21">
        <f t="shared" si="26"/>
        <v>115</v>
      </c>
    </row>
    <row r="105" spans="1:17" outlineLevel="1" x14ac:dyDescent="0.25">
      <c r="A105" s="16" t="s">
        <v>31</v>
      </c>
      <c r="D105" s="21">
        <v>2</v>
      </c>
      <c r="E105" s="21">
        <v>2</v>
      </c>
      <c r="F105" s="21">
        <v>2</v>
      </c>
      <c r="G105" s="21">
        <v>2</v>
      </c>
      <c r="H105" s="21">
        <v>2</v>
      </c>
      <c r="I105" s="21">
        <v>2</v>
      </c>
      <c r="J105" s="21">
        <v>2</v>
      </c>
      <c r="K105" s="21">
        <v>2</v>
      </c>
      <c r="L105" s="21">
        <v>2</v>
      </c>
      <c r="M105" s="21">
        <v>2</v>
      </c>
      <c r="N105" s="21">
        <v>2</v>
      </c>
      <c r="O105" s="21">
        <v>2</v>
      </c>
      <c r="Q105" s="21">
        <f t="shared" si="26"/>
        <v>24</v>
      </c>
    </row>
    <row r="106" spans="1:17" outlineLevel="1" x14ac:dyDescent="0.25">
      <c r="A106" s="16" t="s">
        <v>32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Q106" s="21">
        <f t="shared" si="26"/>
        <v>0</v>
      </c>
    </row>
    <row r="107" spans="1:17" outlineLevel="1" x14ac:dyDescent="0.25">
      <c r="A107" s="16" t="s">
        <v>33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Q107" s="21">
        <f t="shared" si="26"/>
        <v>0</v>
      </c>
    </row>
    <row r="108" spans="1:17" outlineLevel="1" x14ac:dyDescent="0.25">
      <c r="A108" s="16" t="s">
        <v>34</v>
      </c>
      <c r="D108" s="21">
        <v>6569</v>
      </c>
      <c r="E108" s="21">
        <v>6564</v>
      </c>
      <c r="F108" s="21">
        <v>6623</v>
      </c>
      <c r="G108" s="21">
        <v>6674</v>
      </c>
      <c r="H108" s="21">
        <v>6676</v>
      </c>
      <c r="I108" s="21">
        <v>6754</v>
      </c>
      <c r="J108" s="21">
        <v>6793</v>
      </c>
      <c r="K108" s="21">
        <v>6803</v>
      </c>
      <c r="L108" s="21">
        <v>6830</v>
      </c>
      <c r="M108" s="21">
        <v>6832</v>
      </c>
      <c r="N108" s="21">
        <v>6893</v>
      </c>
      <c r="O108" s="21">
        <v>6912</v>
      </c>
      <c r="Q108" s="21">
        <f t="shared" si="26"/>
        <v>80923</v>
      </c>
    </row>
    <row r="109" spans="1:17" outlineLevel="1" x14ac:dyDescent="0.25">
      <c r="A109" s="16" t="s">
        <v>35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Q109" s="21">
        <f t="shared" si="26"/>
        <v>0</v>
      </c>
    </row>
    <row r="110" spans="1:17" outlineLevel="1" x14ac:dyDescent="0.25">
      <c r="A110" s="16" t="s">
        <v>36</v>
      </c>
      <c r="D110" s="21">
        <v>5316</v>
      </c>
      <c r="E110" s="21">
        <v>5301</v>
      </c>
      <c r="F110" s="21">
        <v>5337</v>
      </c>
      <c r="G110" s="21">
        <v>5351</v>
      </c>
      <c r="H110" s="21">
        <v>5308</v>
      </c>
      <c r="I110" s="21">
        <v>5345</v>
      </c>
      <c r="J110" s="21">
        <v>5346</v>
      </c>
      <c r="K110" s="21">
        <v>5334</v>
      </c>
      <c r="L110" s="21">
        <v>5335</v>
      </c>
      <c r="M110" s="21">
        <v>5340</v>
      </c>
      <c r="N110" s="21">
        <v>5377</v>
      </c>
      <c r="O110" s="21">
        <v>5389</v>
      </c>
      <c r="Q110" s="21">
        <f t="shared" si="26"/>
        <v>64079</v>
      </c>
    </row>
    <row r="111" spans="1:17" outlineLevel="1" x14ac:dyDescent="0.25">
      <c r="A111" s="16" t="s">
        <v>37</v>
      </c>
      <c r="D111" s="21">
        <v>1522</v>
      </c>
      <c r="E111" s="21">
        <v>1520</v>
      </c>
      <c r="F111" s="21">
        <v>1534</v>
      </c>
      <c r="G111" s="21">
        <v>1536</v>
      </c>
      <c r="H111" s="21">
        <v>1527</v>
      </c>
      <c r="I111" s="21">
        <v>1549</v>
      </c>
      <c r="J111" s="21">
        <v>1566</v>
      </c>
      <c r="K111" s="21">
        <v>1569</v>
      </c>
      <c r="L111" s="21">
        <v>1572</v>
      </c>
      <c r="M111" s="21">
        <v>1587</v>
      </c>
      <c r="N111" s="21">
        <v>1595</v>
      </c>
      <c r="O111" s="21">
        <v>1599</v>
      </c>
      <c r="Q111" s="21">
        <f t="shared" si="26"/>
        <v>18676</v>
      </c>
    </row>
    <row r="112" spans="1:17" ht="13.5" outlineLevel="1" thickBot="1" x14ac:dyDescent="0.3">
      <c r="A112" s="16" t="s">
        <v>45</v>
      </c>
      <c r="D112" s="20">
        <f t="shared" ref="D112:O112" si="27">SUM(D99:D111)</f>
        <v>19309</v>
      </c>
      <c r="E112" s="20">
        <f t="shared" si="27"/>
        <v>19235</v>
      </c>
      <c r="F112" s="20">
        <f t="shared" si="27"/>
        <v>19352</v>
      </c>
      <c r="G112" s="20">
        <f t="shared" si="27"/>
        <v>19405</v>
      </c>
      <c r="H112" s="20">
        <f t="shared" si="27"/>
        <v>19318</v>
      </c>
      <c r="I112" s="20">
        <f t="shared" si="27"/>
        <v>19461</v>
      </c>
      <c r="J112" s="20">
        <f t="shared" si="27"/>
        <v>19496</v>
      </c>
      <c r="K112" s="20">
        <f t="shared" si="27"/>
        <v>19472</v>
      </c>
      <c r="L112" s="20">
        <f t="shared" si="27"/>
        <v>19479</v>
      </c>
      <c r="M112" s="20">
        <f t="shared" si="27"/>
        <v>19487</v>
      </c>
      <c r="N112" s="20">
        <f t="shared" si="27"/>
        <v>19596</v>
      </c>
      <c r="O112" s="20">
        <f t="shared" si="27"/>
        <v>19627</v>
      </c>
      <c r="Q112" s="20">
        <f t="shared" si="26"/>
        <v>233237</v>
      </c>
    </row>
    <row r="113" spans="1:17" ht="6" customHeight="1" outlineLevel="1" thickTop="1" x14ac:dyDescent="0.25">
      <c r="A113" s="16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Q113" s="19"/>
    </row>
    <row r="114" spans="1:17" outlineLevel="1" x14ac:dyDescent="0.25">
      <c r="A114" s="16" t="s">
        <v>46</v>
      </c>
      <c r="D114" s="19">
        <f t="shared" ref="D114:O114" si="28">D253</f>
        <v>19388</v>
      </c>
      <c r="E114" s="19">
        <f t="shared" si="28"/>
        <v>19318</v>
      </c>
      <c r="F114" s="19">
        <f t="shared" si="28"/>
        <v>19436</v>
      </c>
      <c r="G114" s="19">
        <f t="shared" si="28"/>
        <v>19490</v>
      </c>
      <c r="H114" s="19">
        <f t="shared" si="28"/>
        <v>19406</v>
      </c>
      <c r="I114" s="19">
        <f t="shared" si="28"/>
        <v>19550</v>
      </c>
      <c r="J114" s="19">
        <f t="shared" si="28"/>
        <v>19584</v>
      </c>
      <c r="K114" s="19">
        <f t="shared" si="28"/>
        <v>19558</v>
      </c>
      <c r="L114" s="19">
        <f t="shared" si="28"/>
        <v>19562</v>
      </c>
      <c r="M114" s="19">
        <f t="shared" si="28"/>
        <v>19573</v>
      </c>
      <c r="N114" s="19">
        <f t="shared" si="28"/>
        <v>19682</v>
      </c>
      <c r="O114" s="19">
        <f t="shared" si="28"/>
        <v>19708</v>
      </c>
      <c r="Q114" s="19">
        <f>SUM(D114:O114)</f>
        <v>234255</v>
      </c>
    </row>
    <row r="115" spans="1:17" outlineLevel="1" x14ac:dyDescent="0.25">
      <c r="A115" s="16" t="s">
        <v>47</v>
      </c>
      <c r="D115" s="19">
        <f t="shared" ref="D115:O115" si="29">D232</f>
        <v>7096</v>
      </c>
      <c r="E115" s="19">
        <f t="shared" si="29"/>
        <v>7081</v>
      </c>
      <c r="F115" s="19">
        <f t="shared" si="29"/>
        <v>7184</v>
      </c>
      <c r="G115" s="19">
        <f t="shared" si="29"/>
        <v>7273</v>
      </c>
      <c r="H115" s="19">
        <f t="shared" si="29"/>
        <v>7351</v>
      </c>
      <c r="I115" s="19">
        <f t="shared" si="29"/>
        <v>7465</v>
      </c>
      <c r="J115" s="19">
        <f t="shared" si="29"/>
        <v>7556</v>
      </c>
      <c r="K115" s="19">
        <f t="shared" si="29"/>
        <v>7571</v>
      </c>
      <c r="L115" s="19">
        <f t="shared" si="29"/>
        <v>7561</v>
      </c>
      <c r="M115" s="19">
        <f t="shared" si="29"/>
        <v>7541</v>
      </c>
      <c r="N115" s="19">
        <f t="shared" si="29"/>
        <v>7548</v>
      </c>
      <c r="O115" s="19">
        <f t="shared" si="29"/>
        <v>7486</v>
      </c>
      <c r="Q115" s="31">
        <f>SUM(D115:O115)</f>
        <v>88713</v>
      </c>
    </row>
    <row r="116" spans="1:17" ht="6" customHeight="1" outlineLevel="1" x14ac:dyDescent="0.25">
      <c r="A116" s="16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Q116" s="19"/>
    </row>
    <row r="117" spans="1:17" outlineLevel="1" x14ac:dyDescent="0.25">
      <c r="A117" s="25" t="s">
        <v>48</v>
      </c>
      <c r="D117" s="6">
        <f>'[1]Recycle Tons'!D41</f>
        <v>736.88056677446968</v>
      </c>
      <c r="E117" s="6">
        <f>'[1]Recycle Tons'!E41</f>
        <v>501.73</v>
      </c>
      <c r="F117" s="6">
        <f>'[1]Recycle Tons'!F41</f>
        <v>567.01732861483106</v>
      </c>
      <c r="G117" s="6">
        <f>'[1]Recycle Tons'!G41</f>
        <v>569.45226769172632</v>
      </c>
      <c r="H117" s="6">
        <f>'[1]Recycle Tons'!H41</f>
        <v>589.05519752198393</v>
      </c>
      <c r="I117" s="6">
        <f>'[1]Recycle Tons'!I41</f>
        <v>583.13810651140238</v>
      </c>
      <c r="J117" s="6">
        <f>'[1]Recycle Tons'!J41</f>
        <v>600.5352829794939</v>
      </c>
      <c r="K117" s="6">
        <f>'[1]Recycle Tons'!K41</f>
        <v>627.61855432814025</v>
      </c>
      <c r="L117" s="6">
        <f>'[1]Recycle Tons'!L41</f>
        <v>515.53782510231883</v>
      </c>
      <c r="M117" s="6">
        <f>'[1]Recycle Tons'!M41</f>
        <v>623.97027087249569</v>
      </c>
      <c r="N117" s="6">
        <f>'[1]Recycle Tons'!N41</f>
        <v>607.39175083548901</v>
      </c>
      <c r="O117" s="6">
        <f>'[1]Recycle Tons'!O41</f>
        <v>611.06400290979593</v>
      </c>
      <c r="Q117" s="6">
        <f>SUM(D117:O117)</f>
        <v>7133.3911541421458</v>
      </c>
    </row>
    <row r="118" spans="1:17" outlineLevel="1" x14ac:dyDescent="0.25">
      <c r="A118" s="25" t="s">
        <v>49</v>
      </c>
      <c r="D118" s="6">
        <f>'[1]YW Tons'!D41</f>
        <v>288.75127604882573</v>
      </c>
      <c r="E118" s="6">
        <f>'[1]YW Tons'!E41</f>
        <v>228.84</v>
      </c>
      <c r="F118" s="6">
        <f>'[1]YW Tons'!F41</f>
        <v>423.0153664378534</v>
      </c>
      <c r="G118" s="6">
        <f>'[1]YW Tons'!G41</f>
        <v>510.83455782623309</v>
      </c>
      <c r="H118" s="6">
        <f>'[1]YW Tons'!H41</f>
        <v>834.12948675347627</v>
      </c>
      <c r="I118" s="6">
        <f>'[1]YW Tons'!I41</f>
        <v>563.8640174130237</v>
      </c>
      <c r="J118" s="6">
        <f>'[1]YW Tons'!J41</f>
        <v>485.288378648356</v>
      </c>
      <c r="K118" s="6">
        <f>'[1]YW Tons'!K41</f>
        <v>356.28726733886577</v>
      </c>
      <c r="L118" s="6">
        <f>'[1]YW Tons'!L41</f>
        <v>334.32131789734564</v>
      </c>
      <c r="M118" s="6">
        <f>'[1]YW Tons'!M41</f>
        <v>479.7505574701633</v>
      </c>
      <c r="N118" s="6">
        <f>'[1]YW Tons'!N41</f>
        <v>579.82680562072164</v>
      </c>
      <c r="O118" s="6">
        <f>'[1]YW Tons'!O41</f>
        <v>316.53305083192555</v>
      </c>
      <c r="Q118" s="6">
        <f>SUM(D118:O118)</f>
        <v>5401.4420822867905</v>
      </c>
    </row>
    <row r="119" spans="1:17" outlineLevel="1" x14ac:dyDescent="0.25">
      <c r="A119" s="25" t="s">
        <v>50</v>
      </c>
      <c r="D119" s="6">
        <f>'[1]MSW Tons'!D41</f>
        <v>1392.3561785507557</v>
      </c>
      <c r="E119" s="6">
        <f>'[1]MSW Tons'!E41</f>
        <v>1059.9000000000001</v>
      </c>
      <c r="F119" s="6">
        <f>'[1]MSW Tons'!F41</f>
        <v>1240.2021216997139</v>
      </c>
      <c r="G119" s="6">
        <f>'[1]MSW Tons'!G41</f>
        <v>1195.9076977784187</v>
      </c>
      <c r="H119" s="6">
        <f>'[1]MSW Tons'!H41</f>
        <v>1335.5851213239996</v>
      </c>
      <c r="I119" s="6">
        <f>'[1]MSW Tons'!I41</f>
        <v>1264.1393707578331</v>
      </c>
      <c r="J119" s="6">
        <f>'[1]MSW Tons'!J41</f>
        <v>1341.3427545342454</v>
      </c>
      <c r="K119" s="6">
        <f>'[1]MSW Tons'!K41</f>
        <v>1357.3223445591475</v>
      </c>
      <c r="L119" s="6">
        <f>'[1]MSW Tons'!L41</f>
        <v>1191.1163310177772</v>
      </c>
      <c r="M119" s="6">
        <f>'[1]MSW Tons'!M41</f>
        <v>1325.9963124921223</v>
      </c>
      <c r="N119" s="6">
        <f>'[1]MSW Tons'!N41</f>
        <v>1308.3024113316558</v>
      </c>
      <c r="O119" s="6">
        <f>'[1]MSW Tons'!O41</f>
        <v>1220.0344572658901</v>
      </c>
      <c r="Q119" s="6">
        <f>SUM(D119:O119)</f>
        <v>15232.205101311558</v>
      </c>
    </row>
    <row r="120" spans="1:17" outlineLevel="1" x14ac:dyDescent="0.25"/>
    <row r="121" spans="1:17" outlineLevel="1" x14ac:dyDescent="0.25">
      <c r="B121" s="8" t="str">
        <f>+B$49</f>
        <v>District</v>
      </c>
      <c r="C121" s="8" t="str">
        <f>+C$49</f>
        <v>Code</v>
      </c>
      <c r="D121" s="22">
        <v>43101</v>
      </c>
      <c r="E121" s="22">
        <f t="shared" ref="E121:O121" si="30">+E$2</f>
        <v>43132</v>
      </c>
      <c r="F121" s="22">
        <f t="shared" si="30"/>
        <v>43160</v>
      </c>
      <c r="G121" s="22">
        <f t="shared" si="30"/>
        <v>43191</v>
      </c>
      <c r="H121" s="22">
        <f t="shared" si="30"/>
        <v>43221</v>
      </c>
      <c r="I121" s="22">
        <f t="shared" si="30"/>
        <v>43252</v>
      </c>
      <c r="J121" s="22">
        <f t="shared" si="30"/>
        <v>43282</v>
      </c>
      <c r="K121" s="22">
        <f t="shared" si="30"/>
        <v>43313</v>
      </c>
      <c r="L121" s="22">
        <f t="shared" si="30"/>
        <v>43344</v>
      </c>
      <c r="M121" s="22">
        <f t="shared" si="30"/>
        <v>43374</v>
      </c>
      <c r="N121" s="22">
        <f t="shared" si="30"/>
        <v>43405</v>
      </c>
      <c r="O121" s="22">
        <f t="shared" si="30"/>
        <v>43435</v>
      </c>
      <c r="Q121" s="22" t="str">
        <f>+Q$2</f>
        <v>Total</v>
      </c>
    </row>
    <row r="122" spans="1:17" outlineLevel="1" x14ac:dyDescent="0.25">
      <c r="A122" s="23" t="s">
        <v>54</v>
      </c>
      <c r="B122" s="8">
        <v>29</v>
      </c>
    </row>
    <row r="123" spans="1:17" outlineLevel="1" x14ac:dyDescent="0.25">
      <c r="A123" s="16" t="s">
        <v>25</v>
      </c>
      <c r="D123" s="21">
        <v>28</v>
      </c>
      <c r="E123" s="21">
        <v>29</v>
      </c>
      <c r="F123" s="21">
        <v>30</v>
      </c>
      <c r="G123" s="21">
        <v>29</v>
      </c>
      <c r="H123" s="21">
        <v>29</v>
      </c>
      <c r="I123" s="21">
        <v>28</v>
      </c>
      <c r="J123" s="21">
        <v>28</v>
      </c>
      <c r="K123" s="21">
        <v>28</v>
      </c>
      <c r="L123" s="21">
        <v>28</v>
      </c>
      <c r="M123" s="21">
        <v>28</v>
      </c>
      <c r="N123" s="21">
        <v>28</v>
      </c>
      <c r="O123" s="21">
        <v>27</v>
      </c>
      <c r="Q123" s="21">
        <f t="shared" ref="Q123:Q136" si="31">SUM(D123:O123)</f>
        <v>340</v>
      </c>
    </row>
    <row r="124" spans="1:17" outlineLevel="1" x14ac:dyDescent="0.25">
      <c r="A124" s="16" t="s">
        <v>26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Q124" s="21">
        <f t="shared" si="31"/>
        <v>0</v>
      </c>
    </row>
    <row r="125" spans="1:17" outlineLevel="1" x14ac:dyDescent="0.25">
      <c r="A125" s="16" t="s">
        <v>27</v>
      </c>
      <c r="D125" s="21">
        <v>797</v>
      </c>
      <c r="E125" s="21">
        <v>791</v>
      </c>
      <c r="F125" s="21">
        <v>794</v>
      </c>
      <c r="G125" s="21">
        <v>794</v>
      </c>
      <c r="H125" s="21">
        <v>803</v>
      </c>
      <c r="I125" s="21">
        <v>812</v>
      </c>
      <c r="J125" s="21">
        <v>804</v>
      </c>
      <c r="K125" s="21">
        <v>798</v>
      </c>
      <c r="L125" s="21">
        <v>803</v>
      </c>
      <c r="M125" s="21">
        <v>805</v>
      </c>
      <c r="N125" s="21">
        <v>806</v>
      </c>
      <c r="O125" s="21">
        <v>806</v>
      </c>
      <c r="Q125" s="21">
        <f t="shared" si="31"/>
        <v>9613</v>
      </c>
    </row>
    <row r="126" spans="1:17" outlineLevel="1" x14ac:dyDescent="0.25">
      <c r="A126" s="16" t="s">
        <v>28</v>
      </c>
      <c r="D126" s="21">
        <v>20</v>
      </c>
      <c r="E126" s="21">
        <v>20</v>
      </c>
      <c r="F126" s="21">
        <v>20</v>
      </c>
      <c r="G126" s="21">
        <v>20</v>
      </c>
      <c r="H126" s="21">
        <v>21</v>
      </c>
      <c r="I126" s="21">
        <v>21</v>
      </c>
      <c r="J126" s="21">
        <v>21</v>
      </c>
      <c r="K126" s="21">
        <v>21</v>
      </c>
      <c r="L126" s="21">
        <v>20</v>
      </c>
      <c r="M126" s="21">
        <v>20</v>
      </c>
      <c r="N126" s="21">
        <v>22</v>
      </c>
      <c r="O126" s="21">
        <v>22</v>
      </c>
      <c r="Q126" s="21">
        <f t="shared" si="31"/>
        <v>248</v>
      </c>
    </row>
    <row r="127" spans="1:17" outlineLevel="1" x14ac:dyDescent="0.25">
      <c r="A127" s="16" t="s">
        <v>29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Q127" s="21">
        <f t="shared" si="31"/>
        <v>0</v>
      </c>
    </row>
    <row r="128" spans="1:17" outlineLevel="1" x14ac:dyDescent="0.25">
      <c r="A128" s="16" t="s">
        <v>30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Q128" s="21">
        <f t="shared" si="31"/>
        <v>0</v>
      </c>
    </row>
    <row r="129" spans="1:17" outlineLevel="1" x14ac:dyDescent="0.25">
      <c r="A129" s="16" t="s">
        <v>31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Q129" s="21">
        <f t="shared" si="31"/>
        <v>0</v>
      </c>
    </row>
    <row r="130" spans="1:17" outlineLevel="1" x14ac:dyDescent="0.25">
      <c r="A130" s="16" t="s">
        <v>32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Q130" s="21">
        <f t="shared" si="31"/>
        <v>0</v>
      </c>
    </row>
    <row r="131" spans="1:17" outlineLevel="1" x14ac:dyDescent="0.25">
      <c r="A131" s="16" t="s">
        <v>33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Q131" s="21">
        <f t="shared" si="31"/>
        <v>0</v>
      </c>
    </row>
    <row r="132" spans="1:17" outlineLevel="1" x14ac:dyDescent="0.25">
      <c r="A132" s="16" t="s">
        <v>34</v>
      </c>
      <c r="D132" s="21">
        <v>2976</v>
      </c>
      <c r="E132" s="21">
        <v>2977</v>
      </c>
      <c r="F132" s="21">
        <v>2996</v>
      </c>
      <c r="G132" s="21">
        <v>2995</v>
      </c>
      <c r="H132" s="21">
        <v>2988</v>
      </c>
      <c r="I132" s="21">
        <v>3002</v>
      </c>
      <c r="J132" s="21">
        <v>2994</v>
      </c>
      <c r="K132" s="21">
        <v>3005</v>
      </c>
      <c r="L132" s="21">
        <v>2990</v>
      </c>
      <c r="M132" s="21">
        <v>2995</v>
      </c>
      <c r="N132" s="21">
        <v>3009</v>
      </c>
      <c r="O132" s="21">
        <v>3000</v>
      </c>
      <c r="Q132" s="21">
        <f t="shared" si="31"/>
        <v>35927</v>
      </c>
    </row>
    <row r="133" spans="1:17" outlineLevel="1" x14ac:dyDescent="0.25">
      <c r="A133" s="16" t="s">
        <v>35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Q133" s="21">
        <f t="shared" si="31"/>
        <v>0</v>
      </c>
    </row>
    <row r="134" spans="1:17" outlineLevel="1" x14ac:dyDescent="0.25">
      <c r="A134" s="16" t="s">
        <v>36</v>
      </c>
      <c r="D134" s="21">
        <v>1487</v>
      </c>
      <c r="E134" s="21">
        <v>1487</v>
      </c>
      <c r="F134" s="21">
        <v>1509</v>
      </c>
      <c r="G134" s="21">
        <v>1505</v>
      </c>
      <c r="H134" s="21">
        <v>1480</v>
      </c>
      <c r="I134" s="21">
        <v>1473</v>
      </c>
      <c r="J134" s="21">
        <v>1466</v>
      </c>
      <c r="K134" s="21">
        <v>1459</v>
      </c>
      <c r="L134" s="21">
        <v>1452</v>
      </c>
      <c r="M134" s="21">
        <v>1450</v>
      </c>
      <c r="N134" s="21">
        <v>1459</v>
      </c>
      <c r="O134" s="21">
        <v>1469</v>
      </c>
      <c r="Q134" s="21">
        <f t="shared" si="31"/>
        <v>17696</v>
      </c>
    </row>
    <row r="135" spans="1:17" outlineLevel="1" x14ac:dyDescent="0.25">
      <c r="A135" s="16" t="s">
        <v>37</v>
      </c>
      <c r="D135" s="21">
        <v>354</v>
      </c>
      <c r="E135" s="21">
        <v>357</v>
      </c>
      <c r="F135" s="21">
        <v>366</v>
      </c>
      <c r="G135" s="21">
        <v>368</v>
      </c>
      <c r="H135" s="21">
        <v>366</v>
      </c>
      <c r="I135" s="21">
        <v>374</v>
      </c>
      <c r="J135" s="21">
        <v>371</v>
      </c>
      <c r="K135" s="21">
        <v>380</v>
      </c>
      <c r="L135" s="21">
        <v>376</v>
      </c>
      <c r="M135" s="21">
        <v>382</v>
      </c>
      <c r="N135" s="21">
        <v>388</v>
      </c>
      <c r="O135" s="21">
        <v>388</v>
      </c>
      <c r="Q135" s="21">
        <f t="shared" si="31"/>
        <v>4470</v>
      </c>
    </row>
    <row r="136" spans="1:17" ht="13.5" outlineLevel="1" thickBot="1" x14ac:dyDescent="0.3">
      <c r="A136" s="16" t="s">
        <v>45</v>
      </c>
      <c r="D136" s="20">
        <f t="shared" ref="D136:O136" si="32">SUM(D123:D135)</f>
        <v>5662</v>
      </c>
      <c r="E136" s="20">
        <f t="shared" si="32"/>
        <v>5661</v>
      </c>
      <c r="F136" s="20">
        <f t="shared" si="32"/>
        <v>5715</v>
      </c>
      <c r="G136" s="20">
        <f t="shared" si="32"/>
        <v>5711</v>
      </c>
      <c r="H136" s="20">
        <f t="shared" si="32"/>
        <v>5687</v>
      </c>
      <c r="I136" s="20">
        <f t="shared" si="32"/>
        <v>5710</v>
      </c>
      <c r="J136" s="20">
        <f t="shared" si="32"/>
        <v>5684</v>
      </c>
      <c r="K136" s="20">
        <f t="shared" si="32"/>
        <v>5691</v>
      </c>
      <c r="L136" s="20">
        <f t="shared" si="32"/>
        <v>5669</v>
      </c>
      <c r="M136" s="20">
        <f t="shared" si="32"/>
        <v>5680</v>
      </c>
      <c r="N136" s="20">
        <f t="shared" si="32"/>
        <v>5712</v>
      </c>
      <c r="O136" s="20">
        <f t="shared" si="32"/>
        <v>5712</v>
      </c>
      <c r="Q136" s="20">
        <f t="shared" si="31"/>
        <v>68294</v>
      </c>
    </row>
    <row r="137" spans="1:17" ht="6" customHeight="1" outlineLevel="1" thickTop="1" x14ac:dyDescent="0.25">
      <c r="A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Q137" s="19"/>
    </row>
    <row r="138" spans="1:17" outlineLevel="1" x14ac:dyDescent="0.25">
      <c r="A138" s="16" t="s">
        <v>46</v>
      </c>
      <c r="D138" s="19">
        <f t="shared" ref="D138:O138" si="33">D254</f>
        <v>5693</v>
      </c>
      <c r="E138" s="19">
        <f t="shared" si="33"/>
        <v>5693</v>
      </c>
      <c r="F138" s="19">
        <f t="shared" si="33"/>
        <v>5747</v>
      </c>
      <c r="G138" s="19">
        <f t="shared" si="33"/>
        <v>5746</v>
      </c>
      <c r="H138" s="19">
        <f t="shared" si="33"/>
        <v>5724</v>
      </c>
      <c r="I138" s="19">
        <f t="shared" si="33"/>
        <v>5750</v>
      </c>
      <c r="J138" s="19">
        <f t="shared" si="33"/>
        <v>5722</v>
      </c>
      <c r="K138" s="19">
        <f t="shared" si="33"/>
        <v>5726</v>
      </c>
      <c r="L138" s="19">
        <f t="shared" si="33"/>
        <v>5705</v>
      </c>
      <c r="M138" s="19">
        <f t="shared" si="33"/>
        <v>5713</v>
      </c>
      <c r="N138" s="19">
        <f t="shared" si="33"/>
        <v>5747</v>
      </c>
      <c r="O138" s="19">
        <f t="shared" si="33"/>
        <v>5749</v>
      </c>
      <c r="Q138" s="19">
        <f>SUM(D138:O138)</f>
        <v>68715</v>
      </c>
    </row>
    <row r="139" spans="1:17" outlineLevel="1" x14ac:dyDescent="0.25">
      <c r="A139" s="16" t="s">
        <v>47</v>
      </c>
      <c r="D139" s="19">
        <f t="shared" ref="D139:O139" si="34">D233</f>
        <v>3385</v>
      </c>
      <c r="E139" s="19">
        <f t="shared" si="34"/>
        <v>3369</v>
      </c>
      <c r="F139" s="19">
        <f t="shared" si="34"/>
        <v>3425</v>
      </c>
      <c r="G139" s="19">
        <f t="shared" si="34"/>
        <v>3461</v>
      </c>
      <c r="H139" s="19">
        <f t="shared" si="34"/>
        <v>3499</v>
      </c>
      <c r="I139" s="19">
        <f t="shared" si="34"/>
        <v>3540</v>
      </c>
      <c r="J139" s="19">
        <f t="shared" si="34"/>
        <v>3541</v>
      </c>
      <c r="K139" s="19">
        <f t="shared" si="34"/>
        <v>3567</v>
      </c>
      <c r="L139" s="19">
        <f t="shared" si="34"/>
        <v>3540</v>
      </c>
      <c r="M139" s="19">
        <f t="shared" si="34"/>
        <v>3533</v>
      </c>
      <c r="N139" s="19">
        <f t="shared" si="34"/>
        <v>3540</v>
      </c>
      <c r="O139" s="19">
        <f t="shared" si="34"/>
        <v>3507</v>
      </c>
      <c r="Q139" s="19">
        <f>SUM(D139:O139)</f>
        <v>41907</v>
      </c>
    </row>
    <row r="140" spans="1:17" ht="6" customHeight="1" outlineLevel="1" x14ac:dyDescent="0.25">
      <c r="A140" s="16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Q140" s="19"/>
    </row>
    <row r="141" spans="1:17" outlineLevel="1" x14ac:dyDescent="0.25">
      <c r="A141" s="25" t="s">
        <v>48</v>
      </c>
      <c r="D141" s="6">
        <f>'[1]Recycle Tons'!D42</f>
        <v>183.85667037483029</v>
      </c>
      <c r="E141" s="6">
        <f>'[1]Recycle Tons'!E42</f>
        <v>135.41999999999999</v>
      </c>
      <c r="F141" s="6">
        <f>'[1]Recycle Tons'!F42</f>
        <v>156.12629699225795</v>
      </c>
      <c r="G141" s="6">
        <f>'[1]Recycle Tons'!G42</f>
        <v>142.26725415757966</v>
      </c>
      <c r="H141" s="6">
        <f>'[1]Recycle Tons'!H42</f>
        <v>180.24124496510251</v>
      </c>
      <c r="I141" s="6">
        <f>'[1]Recycle Tons'!I42</f>
        <v>151.28651944975567</v>
      </c>
      <c r="J141" s="6">
        <f>'[1]Recycle Tons'!J42</f>
        <v>154.91708727995265</v>
      </c>
      <c r="K141" s="6">
        <f>'[1]Recycle Tons'!K42</f>
        <v>138.95738012680823</v>
      </c>
      <c r="L141" s="6">
        <f>'[1]Recycle Tons'!L42</f>
        <v>131.72157343014089</v>
      </c>
      <c r="M141" s="6">
        <f>'[1]Recycle Tons'!M42</f>
        <v>170.86131825034855</v>
      </c>
      <c r="N141" s="6">
        <f>'[1]Recycle Tons'!N42</f>
        <v>176.55326001388491</v>
      </c>
      <c r="O141" s="6">
        <f>'[1]Recycle Tons'!O42</f>
        <v>152.21195918954695</v>
      </c>
      <c r="Q141" s="6">
        <f>SUM(D141:O141)</f>
        <v>1874.4205642302084</v>
      </c>
    </row>
    <row r="142" spans="1:17" outlineLevel="1" x14ac:dyDescent="0.25">
      <c r="A142" s="25" t="s">
        <v>49</v>
      </c>
      <c r="D142" s="6">
        <f>'[1]YW Tons'!D42</f>
        <v>75.964104544069443</v>
      </c>
      <c r="E142" s="6">
        <f>'[1]YW Tons'!E42</f>
        <v>55.51</v>
      </c>
      <c r="F142" s="6">
        <f>'[1]YW Tons'!F42</f>
        <v>144.77379527588249</v>
      </c>
      <c r="G142" s="6">
        <f>'[1]YW Tons'!G42</f>
        <v>224.18958861985544</v>
      </c>
      <c r="H142" s="6">
        <f>'[1]YW Tons'!H42</f>
        <v>282.22741070088512</v>
      </c>
      <c r="I142" s="6">
        <f>'[1]YW Tons'!I42</f>
        <v>215.16662796518546</v>
      </c>
      <c r="J142" s="6">
        <f>'[1]YW Tons'!J42</f>
        <v>194.93517334841818</v>
      </c>
      <c r="K142" s="6">
        <f>'[1]YW Tons'!K42</f>
        <v>154.9224364516312</v>
      </c>
      <c r="L142" s="6">
        <f>'[1]YW Tons'!L42</f>
        <v>146.50900511377154</v>
      </c>
      <c r="M142" s="6">
        <f>'[1]YW Tons'!M42</f>
        <v>156.89890656147466</v>
      </c>
      <c r="N142" s="6">
        <f>'[1]YW Tons'!N42</f>
        <v>196.24049677134738</v>
      </c>
      <c r="O142" s="6">
        <v>169.66</v>
      </c>
      <c r="Q142" s="6">
        <f>SUM(D142:O142)</f>
        <v>2016.997545352521</v>
      </c>
    </row>
    <row r="143" spans="1:17" outlineLevel="1" x14ac:dyDescent="0.25">
      <c r="A143" s="25" t="s">
        <v>50</v>
      </c>
      <c r="D143" s="6">
        <f>'[1]MSW Tons'!D42</f>
        <v>379.75133687083354</v>
      </c>
      <c r="E143" s="6">
        <f>'[1]MSW Tons'!E42</f>
        <v>284.76</v>
      </c>
      <c r="F143" s="6">
        <f>'[1]MSW Tons'!F42</f>
        <v>343.75191138252029</v>
      </c>
      <c r="G143" s="6">
        <f>'[1]MSW Tons'!G42</f>
        <v>348.54821865853035</v>
      </c>
      <c r="H143" s="6">
        <f>'[1]MSW Tons'!H42</f>
        <v>398.27162083918228</v>
      </c>
      <c r="I143" s="6">
        <f>'[1]MSW Tons'!I42</f>
        <v>361.08184142943981</v>
      </c>
      <c r="J143" s="6">
        <f>'[1]MSW Tons'!J42</f>
        <v>388.73675967115963</v>
      </c>
      <c r="K143" s="6">
        <f>'[1]MSW Tons'!K42</f>
        <v>373.75970982793586</v>
      </c>
      <c r="L143" s="6">
        <f>'[1]MSW Tons'!L42</f>
        <v>341.60885230616356</v>
      </c>
      <c r="M143" s="6">
        <f>'[1]MSW Tons'!M42</f>
        <v>391.74922648923103</v>
      </c>
      <c r="N143" s="6">
        <f>'[1]MSW Tons'!N42</f>
        <v>367.88089985614516</v>
      </c>
      <c r="O143" s="6">
        <f>'[1]MSW Tons'!O42</f>
        <v>344.83796634425221</v>
      </c>
      <c r="Q143" s="6">
        <f>SUM(D143:O143)</f>
        <v>4324.7383436753935</v>
      </c>
    </row>
    <row r="144" spans="1:17" outlineLevel="1" x14ac:dyDescent="0.25"/>
    <row r="145" spans="1:17" outlineLevel="1" x14ac:dyDescent="0.25">
      <c r="B145" s="8" t="str">
        <f>+B$49</f>
        <v>District</v>
      </c>
      <c r="C145" s="8" t="str">
        <f>+C$49</f>
        <v>Code</v>
      </c>
      <c r="D145" s="22">
        <v>43101</v>
      </c>
      <c r="E145" s="22">
        <f t="shared" ref="E145:O145" si="35">+E$2</f>
        <v>43132</v>
      </c>
      <c r="F145" s="22">
        <f t="shared" si="35"/>
        <v>43160</v>
      </c>
      <c r="G145" s="22">
        <f t="shared" si="35"/>
        <v>43191</v>
      </c>
      <c r="H145" s="22">
        <f t="shared" si="35"/>
        <v>43221</v>
      </c>
      <c r="I145" s="22">
        <f t="shared" si="35"/>
        <v>43252</v>
      </c>
      <c r="J145" s="22">
        <f t="shared" si="35"/>
        <v>43282</v>
      </c>
      <c r="K145" s="22">
        <f t="shared" si="35"/>
        <v>43313</v>
      </c>
      <c r="L145" s="22">
        <f t="shared" si="35"/>
        <v>43344</v>
      </c>
      <c r="M145" s="22">
        <f t="shared" si="35"/>
        <v>43374</v>
      </c>
      <c r="N145" s="22">
        <f t="shared" si="35"/>
        <v>43405</v>
      </c>
      <c r="O145" s="22">
        <f t="shared" si="35"/>
        <v>43435</v>
      </c>
      <c r="Q145" s="22" t="str">
        <f>+Q$2</f>
        <v>Total</v>
      </c>
    </row>
    <row r="146" spans="1:17" ht="25.5" outlineLevel="1" x14ac:dyDescent="0.25">
      <c r="A146" s="23" t="s">
        <v>55</v>
      </c>
      <c r="B146" s="32" t="s">
        <v>56</v>
      </c>
    </row>
    <row r="147" spans="1:17" outlineLevel="1" x14ac:dyDescent="0.25">
      <c r="A147" s="16" t="s">
        <v>25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Q147" s="21">
        <f t="shared" ref="Q147:Q160" si="36">SUM(D147:O147)</f>
        <v>0</v>
      </c>
    </row>
    <row r="148" spans="1:17" outlineLevel="1" x14ac:dyDescent="0.25">
      <c r="A148" s="16" t="s">
        <v>26</v>
      </c>
      <c r="D148" s="21">
        <v>1768</v>
      </c>
      <c r="E148" s="21">
        <v>1774</v>
      </c>
      <c r="F148" s="21">
        <v>1774</v>
      </c>
      <c r="G148" s="21">
        <v>1780</v>
      </c>
      <c r="H148" s="21">
        <v>1778</v>
      </c>
      <c r="I148" s="21">
        <v>1770</v>
      </c>
      <c r="J148" s="21">
        <v>1771</v>
      </c>
      <c r="K148" s="21">
        <v>1766</v>
      </c>
      <c r="L148" s="21">
        <v>1754</v>
      </c>
      <c r="M148" s="21">
        <v>1761</v>
      </c>
      <c r="N148" s="21">
        <v>1768</v>
      </c>
      <c r="O148" s="21">
        <v>1761</v>
      </c>
      <c r="Q148" s="21">
        <f t="shared" si="36"/>
        <v>21225</v>
      </c>
    </row>
    <row r="149" spans="1:17" outlineLevel="1" x14ac:dyDescent="0.25">
      <c r="A149" s="16" t="s">
        <v>27</v>
      </c>
      <c r="D149" s="21">
        <v>4764</v>
      </c>
      <c r="E149" s="21">
        <v>4787</v>
      </c>
      <c r="F149" s="21">
        <v>4785</v>
      </c>
      <c r="G149" s="21">
        <v>4783</v>
      </c>
      <c r="H149" s="21">
        <v>4794</v>
      </c>
      <c r="I149" s="21">
        <v>4810</v>
      </c>
      <c r="J149" s="21">
        <v>4805</v>
      </c>
      <c r="K149" s="21">
        <v>4816</v>
      </c>
      <c r="L149" s="21">
        <v>4812</v>
      </c>
      <c r="M149" s="21">
        <v>4798</v>
      </c>
      <c r="N149" s="21">
        <v>4799</v>
      </c>
      <c r="O149" s="21">
        <v>4823</v>
      </c>
      <c r="Q149" s="21">
        <f t="shared" si="36"/>
        <v>57576</v>
      </c>
    </row>
    <row r="150" spans="1:17" outlineLevel="1" x14ac:dyDescent="0.25">
      <c r="A150" s="16" t="s">
        <v>28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Q150" s="21">
        <f t="shared" si="36"/>
        <v>0</v>
      </c>
    </row>
    <row r="151" spans="1:17" outlineLevel="1" x14ac:dyDescent="0.25">
      <c r="A151" s="16" t="s">
        <v>29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Q151" s="21">
        <f t="shared" si="36"/>
        <v>0</v>
      </c>
    </row>
    <row r="152" spans="1:17" outlineLevel="1" x14ac:dyDescent="0.25">
      <c r="A152" s="16" t="s">
        <v>30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Q152" s="21">
        <f t="shared" si="36"/>
        <v>0</v>
      </c>
    </row>
    <row r="153" spans="1:17" outlineLevel="1" x14ac:dyDescent="0.25">
      <c r="A153" s="16" t="s">
        <v>31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Q153" s="21">
        <f t="shared" si="36"/>
        <v>0</v>
      </c>
    </row>
    <row r="154" spans="1:17" outlineLevel="1" x14ac:dyDescent="0.25">
      <c r="A154" s="16" t="s">
        <v>32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Q154" s="21">
        <f t="shared" si="36"/>
        <v>0</v>
      </c>
    </row>
    <row r="155" spans="1:17" outlineLevel="1" x14ac:dyDescent="0.25">
      <c r="A155" s="16" t="s">
        <v>33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Q155" s="21">
        <f t="shared" si="36"/>
        <v>0</v>
      </c>
    </row>
    <row r="156" spans="1:17" outlineLevel="1" x14ac:dyDescent="0.25">
      <c r="A156" s="16" t="s">
        <v>34</v>
      </c>
      <c r="D156" s="21">
        <v>11386</v>
      </c>
      <c r="E156" s="21">
        <v>11398</v>
      </c>
      <c r="F156" s="21">
        <v>11415</v>
      </c>
      <c r="G156" s="21">
        <v>11419</v>
      </c>
      <c r="H156" s="21">
        <v>11415</v>
      </c>
      <c r="I156" s="21">
        <v>11422</v>
      </c>
      <c r="J156" s="21">
        <v>11396</v>
      </c>
      <c r="K156" s="21">
        <v>11422</v>
      </c>
      <c r="L156" s="21">
        <v>11365</v>
      </c>
      <c r="M156" s="21">
        <v>11381</v>
      </c>
      <c r="N156" s="21">
        <v>11440</v>
      </c>
      <c r="O156" s="21">
        <v>11471</v>
      </c>
      <c r="Q156" s="21">
        <f t="shared" si="36"/>
        <v>136930</v>
      </c>
    </row>
    <row r="157" spans="1:17" outlineLevel="1" x14ac:dyDescent="0.25">
      <c r="A157" s="16" t="s">
        <v>35</v>
      </c>
      <c r="D157" s="21">
        <v>3481</v>
      </c>
      <c r="E157" s="21">
        <v>3499</v>
      </c>
      <c r="F157" s="21">
        <v>3525</v>
      </c>
      <c r="G157" s="21">
        <v>3536</v>
      </c>
      <c r="H157" s="21">
        <v>3529</v>
      </c>
      <c r="I157" s="21">
        <v>3528</v>
      </c>
      <c r="J157" s="21">
        <v>3531</v>
      </c>
      <c r="K157" s="21">
        <v>3584</v>
      </c>
      <c r="L157" s="21">
        <v>3540</v>
      </c>
      <c r="M157" s="21">
        <v>3579</v>
      </c>
      <c r="N157" s="21">
        <v>3632</v>
      </c>
      <c r="O157" s="21">
        <v>3665</v>
      </c>
      <c r="Q157" s="21">
        <f t="shared" si="36"/>
        <v>42629</v>
      </c>
    </row>
    <row r="158" spans="1:17" outlineLevel="1" x14ac:dyDescent="0.25">
      <c r="A158" s="16" t="s">
        <v>36</v>
      </c>
      <c r="D158" s="21">
        <v>2874</v>
      </c>
      <c r="E158" s="21">
        <v>2873</v>
      </c>
      <c r="F158" s="21">
        <v>2882</v>
      </c>
      <c r="G158" s="21">
        <v>2873</v>
      </c>
      <c r="H158" s="21">
        <v>2873</v>
      </c>
      <c r="I158" s="21">
        <v>2892</v>
      </c>
      <c r="J158" s="21">
        <v>2865</v>
      </c>
      <c r="K158" s="21">
        <v>2891</v>
      </c>
      <c r="L158" s="21">
        <v>2859</v>
      </c>
      <c r="M158" s="21">
        <v>2870</v>
      </c>
      <c r="N158" s="21">
        <v>2930</v>
      </c>
      <c r="O158" s="21">
        <v>2941</v>
      </c>
      <c r="Q158" s="21">
        <f t="shared" si="36"/>
        <v>34623</v>
      </c>
    </row>
    <row r="159" spans="1:17" outlineLevel="1" x14ac:dyDescent="0.25">
      <c r="A159" s="16" t="s">
        <v>37</v>
      </c>
      <c r="D159" s="21">
        <v>732</v>
      </c>
      <c r="E159" s="21">
        <v>726</v>
      </c>
      <c r="F159" s="21">
        <v>740</v>
      </c>
      <c r="G159" s="21">
        <v>732</v>
      </c>
      <c r="H159" s="21">
        <v>732</v>
      </c>
      <c r="I159" s="21">
        <v>749</v>
      </c>
      <c r="J159" s="21">
        <v>749</v>
      </c>
      <c r="K159" s="21">
        <v>747</v>
      </c>
      <c r="L159" s="21">
        <v>729</v>
      </c>
      <c r="M159" s="21">
        <v>735</v>
      </c>
      <c r="N159" s="21">
        <v>748</v>
      </c>
      <c r="O159" s="21">
        <v>756</v>
      </c>
      <c r="Q159" s="21">
        <f t="shared" si="36"/>
        <v>8875</v>
      </c>
    </row>
    <row r="160" spans="1:17" ht="13.5" outlineLevel="1" thickBot="1" x14ac:dyDescent="0.3">
      <c r="A160" s="16" t="s">
        <v>45</v>
      </c>
      <c r="D160" s="20">
        <f t="shared" ref="D160:O160" si="37">SUM(D147:D159)</f>
        <v>25005</v>
      </c>
      <c r="E160" s="20">
        <f t="shared" si="37"/>
        <v>25057</v>
      </c>
      <c r="F160" s="20">
        <f t="shared" si="37"/>
        <v>25121</v>
      </c>
      <c r="G160" s="20">
        <f t="shared" si="37"/>
        <v>25123</v>
      </c>
      <c r="H160" s="20">
        <f t="shared" si="37"/>
        <v>25121</v>
      </c>
      <c r="I160" s="20">
        <f t="shared" si="37"/>
        <v>25171</v>
      </c>
      <c r="J160" s="20">
        <f t="shared" si="37"/>
        <v>25117</v>
      </c>
      <c r="K160" s="20">
        <f t="shared" si="37"/>
        <v>25226</v>
      </c>
      <c r="L160" s="20">
        <f t="shared" si="37"/>
        <v>25059</v>
      </c>
      <c r="M160" s="20">
        <f t="shared" si="37"/>
        <v>25124</v>
      </c>
      <c r="N160" s="20">
        <f t="shared" si="37"/>
        <v>25317</v>
      </c>
      <c r="O160" s="20">
        <f t="shared" si="37"/>
        <v>25417</v>
      </c>
      <c r="Q160" s="20">
        <f t="shared" si="36"/>
        <v>301858</v>
      </c>
    </row>
    <row r="161" spans="1:17" ht="6" customHeight="1" outlineLevel="1" thickTop="1" x14ac:dyDescent="0.25">
      <c r="A161" s="16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Q161" s="19"/>
    </row>
    <row r="162" spans="1:17" outlineLevel="1" x14ac:dyDescent="0.25">
      <c r="A162" s="16" t="s">
        <v>46</v>
      </c>
      <c r="D162" s="19">
        <f t="shared" ref="D162:O162" si="38">D255</f>
        <v>25136</v>
      </c>
      <c r="E162" s="19">
        <f t="shared" si="38"/>
        <v>25190</v>
      </c>
      <c r="F162" s="19">
        <f t="shared" si="38"/>
        <v>25259</v>
      </c>
      <c r="G162" s="19">
        <f t="shared" si="38"/>
        <v>25262</v>
      </c>
      <c r="H162" s="19">
        <f t="shared" si="38"/>
        <v>25254</v>
      </c>
      <c r="I162" s="19">
        <f t="shared" si="38"/>
        <v>25309</v>
      </c>
      <c r="J162" s="19">
        <f t="shared" si="38"/>
        <v>25257</v>
      </c>
      <c r="K162" s="19">
        <f t="shared" si="38"/>
        <v>25370</v>
      </c>
      <c r="L162" s="19">
        <f t="shared" si="38"/>
        <v>25208</v>
      </c>
      <c r="M162" s="19">
        <f t="shared" si="38"/>
        <v>25280</v>
      </c>
      <c r="N162" s="19">
        <f t="shared" si="38"/>
        <v>25474</v>
      </c>
      <c r="O162" s="19">
        <f t="shared" si="38"/>
        <v>25577</v>
      </c>
      <c r="Q162" s="19">
        <f>SUM(D162:O162)</f>
        <v>303576</v>
      </c>
    </row>
    <row r="163" spans="1:17" outlineLevel="1" x14ac:dyDescent="0.25">
      <c r="A163" s="16" t="s">
        <v>47</v>
      </c>
      <c r="D163" s="19">
        <f t="shared" ref="D163:O163" si="39">D234</f>
        <v>23725</v>
      </c>
      <c r="E163" s="19">
        <f t="shared" si="39"/>
        <v>23772</v>
      </c>
      <c r="F163" s="19">
        <f t="shared" si="39"/>
        <v>23833</v>
      </c>
      <c r="G163" s="19">
        <f t="shared" si="39"/>
        <v>23848</v>
      </c>
      <c r="H163" s="19">
        <f t="shared" si="39"/>
        <v>23856</v>
      </c>
      <c r="I163" s="19">
        <f t="shared" si="39"/>
        <v>23918</v>
      </c>
      <c r="J163" s="19">
        <f t="shared" si="39"/>
        <v>23868</v>
      </c>
      <c r="K163" s="19">
        <f t="shared" si="39"/>
        <v>23972</v>
      </c>
      <c r="L163" s="19">
        <f t="shared" si="39"/>
        <v>23829</v>
      </c>
      <c r="M163" s="19">
        <f t="shared" si="39"/>
        <v>23875</v>
      </c>
      <c r="N163" s="19">
        <f t="shared" si="39"/>
        <v>24046</v>
      </c>
      <c r="O163" s="19">
        <f t="shared" si="39"/>
        <v>24118</v>
      </c>
      <c r="Q163" s="19">
        <f>SUM(D163:O163)</f>
        <v>286660</v>
      </c>
    </row>
    <row r="164" spans="1:17" ht="6" customHeight="1" outlineLevel="1" x14ac:dyDescent="0.25">
      <c r="A164" s="16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Q164" s="19"/>
    </row>
    <row r="165" spans="1:17" outlineLevel="1" x14ac:dyDescent="0.25">
      <c r="A165" s="25" t="s">
        <v>48</v>
      </c>
      <c r="D165" s="6">
        <f>'[1]Recycle Tons'!D43</f>
        <v>739.38841520602625</v>
      </c>
      <c r="E165" s="6">
        <f>'[1]Recycle Tons'!E43</f>
        <v>515.63</v>
      </c>
      <c r="F165" s="6">
        <f>'[1]Recycle Tons'!F43</f>
        <v>664.39106899606236</v>
      </c>
      <c r="G165" s="6">
        <f>'[1]Recycle Tons'!G43</f>
        <v>615.06915127253478</v>
      </c>
      <c r="H165" s="6">
        <f>'[1]Recycle Tons'!H43</f>
        <v>651.12900645288573</v>
      </c>
      <c r="I165" s="6">
        <f>'[1]Recycle Tons'!I43</f>
        <v>653.33909863588815</v>
      </c>
      <c r="J165" s="6">
        <f>'[1]Recycle Tons'!J43</f>
        <v>666.85632204883143</v>
      </c>
      <c r="K165" s="6">
        <f>'[1]Recycle Tons'!K43</f>
        <v>666.44225470001641</v>
      </c>
      <c r="L165" s="6">
        <f>'[1]Recycle Tons'!L43</f>
        <v>595.2809824105982</v>
      </c>
      <c r="M165" s="6">
        <f>'[1]Recycle Tons'!M43</f>
        <v>644.86450003774689</v>
      </c>
      <c r="N165" s="6">
        <f>'[1]Recycle Tons'!N43</f>
        <v>723.41624740661427</v>
      </c>
      <c r="O165" s="6">
        <f>'[1]Recycle Tons'!O43</f>
        <v>657.59947405172443</v>
      </c>
      <c r="Q165" s="6">
        <f>SUM(D165:O165)</f>
        <v>7793.4065212189298</v>
      </c>
    </row>
    <row r="166" spans="1:17" outlineLevel="1" x14ac:dyDescent="0.25">
      <c r="A166" s="25" t="s">
        <v>49</v>
      </c>
      <c r="D166" s="6">
        <f>'[1]YW Tons'!D43</f>
        <v>588.83747729085235</v>
      </c>
      <c r="E166" s="6">
        <f>'[1]YW Tons'!E43</f>
        <v>463.28</v>
      </c>
      <c r="F166" s="6">
        <f>'[1]YW Tons'!F43</f>
        <v>832.38310522327026</v>
      </c>
      <c r="G166" s="6">
        <f>'[1]YW Tons'!G43</f>
        <v>1053.2134939751545</v>
      </c>
      <c r="H166" s="6">
        <f>'[1]YW Tons'!H43</f>
        <v>1681.7124351146435</v>
      </c>
      <c r="I166" s="6">
        <f>'[1]YW Tons'!I43</f>
        <v>1126.8593407711901</v>
      </c>
      <c r="J166" s="6">
        <f>'[1]YW Tons'!J43</f>
        <v>932.253959497609</v>
      </c>
      <c r="K166" s="6">
        <f>'[1]YW Tons'!K43</f>
        <v>833.2182783776766</v>
      </c>
      <c r="L166" s="6">
        <f>'[1]YW Tons'!L43</f>
        <v>727.07940486679286</v>
      </c>
      <c r="M166" s="6">
        <f>'[1]YW Tons'!M43</f>
        <v>924.03134548183652</v>
      </c>
      <c r="N166" s="6">
        <f>'[1]YW Tons'!N43</f>
        <v>1046.7374154909542</v>
      </c>
      <c r="O166" s="6">
        <f>'[1]YW Tons'!O43</f>
        <v>536.92171132669785</v>
      </c>
      <c r="Q166" s="6">
        <f>SUM(D166:O166)</f>
        <v>10746.527967416678</v>
      </c>
    </row>
    <row r="167" spans="1:17" outlineLevel="1" x14ac:dyDescent="0.25">
      <c r="A167" s="25" t="s">
        <v>50</v>
      </c>
      <c r="D167" s="6">
        <f>'[1]MSW Tons'!D43</f>
        <v>1385.4506255287827</v>
      </c>
      <c r="E167" s="6">
        <f>'[1]MSW Tons'!E43</f>
        <v>1097.95</v>
      </c>
      <c r="F167" s="6">
        <f>'[1]MSW Tons'!F43</f>
        <v>1345.8875814401922</v>
      </c>
      <c r="G167" s="6">
        <f>'[1]MSW Tons'!G43</f>
        <v>1287.8129121966542</v>
      </c>
      <c r="H167" s="6">
        <f>'[1]MSW Tons'!H43</f>
        <v>1427.9925407379974</v>
      </c>
      <c r="I167" s="6">
        <f>'[1]MSW Tons'!I43</f>
        <v>1367.2552819064631</v>
      </c>
      <c r="J167" s="6">
        <f>'[1]MSW Tons'!J43</f>
        <v>1398.3488755380761</v>
      </c>
      <c r="K167" s="6">
        <f>'[1]MSW Tons'!K43</f>
        <v>1496.810422546894</v>
      </c>
      <c r="L167" s="6">
        <f>'[1]MSW Tons'!L43</f>
        <v>1276.4421291959627</v>
      </c>
      <c r="M167" s="6">
        <f>'[1]MSW Tons'!M43</f>
        <v>1359.6034927538915</v>
      </c>
      <c r="N167" s="6">
        <f>'[1]MSW Tons'!N43</f>
        <v>1446.8272243426661</v>
      </c>
      <c r="O167" s="6">
        <f>'[1]MSW Tons'!O43</f>
        <v>1306.7686677626116</v>
      </c>
      <c r="Q167" s="6">
        <f>SUM(D167:O167)</f>
        <v>16197.149753950191</v>
      </c>
    </row>
    <row r="168" spans="1:17" outlineLevel="1" x14ac:dyDescent="0.25">
      <c r="A168" s="25"/>
    </row>
    <row r="169" spans="1:17" outlineLevel="1" x14ac:dyDescent="0.25">
      <c r="B169" s="8" t="str">
        <f>+B$49</f>
        <v>District</v>
      </c>
      <c r="C169" s="8" t="str">
        <f>+C$49</f>
        <v>Code</v>
      </c>
      <c r="D169" s="22">
        <v>43101</v>
      </c>
      <c r="E169" s="22">
        <f t="shared" ref="E169:O169" si="40">+E$2</f>
        <v>43132</v>
      </c>
      <c r="F169" s="22">
        <f t="shared" si="40"/>
        <v>43160</v>
      </c>
      <c r="G169" s="22">
        <f t="shared" si="40"/>
        <v>43191</v>
      </c>
      <c r="H169" s="22">
        <f t="shared" si="40"/>
        <v>43221</v>
      </c>
      <c r="I169" s="22">
        <f t="shared" si="40"/>
        <v>43252</v>
      </c>
      <c r="J169" s="22">
        <f t="shared" si="40"/>
        <v>43282</v>
      </c>
      <c r="K169" s="22">
        <f t="shared" si="40"/>
        <v>43313</v>
      </c>
      <c r="L169" s="22">
        <f t="shared" si="40"/>
        <v>43344</v>
      </c>
      <c r="M169" s="22">
        <f t="shared" si="40"/>
        <v>43374</v>
      </c>
      <c r="N169" s="22">
        <f t="shared" si="40"/>
        <v>43405</v>
      </c>
      <c r="O169" s="22">
        <f t="shared" si="40"/>
        <v>43435</v>
      </c>
      <c r="Q169" s="22" t="str">
        <f>+Q$2</f>
        <v>Total</v>
      </c>
    </row>
    <row r="170" spans="1:17" outlineLevel="1" x14ac:dyDescent="0.25">
      <c r="A170" s="23" t="s">
        <v>57</v>
      </c>
      <c r="B170" s="8">
        <v>38</v>
      </c>
    </row>
    <row r="171" spans="1:17" outlineLevel="1" x14ac:dyDescent="0.25">
      <c r="A171" s="16" t="s">
        <v>25</v>
      </c>
      <c r="D171" s="21">
        <v>2</v>
      </c>
      <c r="E171" s="21">
        <v>2</v>
      </c>
      <c r="F171" s="21">
        <v>2</v>
      </c>
      <c r="G171" s="21">
        <v>2</v>
      </c>
      <c r="H171" s="21">
        <v>2</v>
      </c>
      <c r="I171" s="21">
        <v>2</v>
      </c>
      <c r="J171" s="21">
        <v>2</v>
      </c>
      <c r="K171" s="21">
        <v>2</v>
      </c>
      <c r="L171" s="21">
        <v>2</v>
      </c>
      <c r="M171" s="21">
        <v>2</v>
      </c>
      <c r="N171" s="21">
        <v>2</v>
      </c>
      <c r="O171" s="21">
        <v>2</v>
      </c>
      <c r="Q171" s="21">
        <f t="shared" ref="Q171:Q184" si="41">SUM(D171:O171)</f>
        <v>24</v>
      </c>
    </row>
    <row r="172" spans="1:17" outlineLevel="1" x14ac:dyDescent="0.25">
      <c r="A172" s="16" t="s">
        <v>26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Q172" s="21">
        <f t="shared" si="41"/>
        <v>0</v>
      </c>
    </row>
    <row r="173" spans="1:17" outlineLevel="1" x14ac:dyDescent="0.25">
      <c r="A173" s="16" t="s">
        <v>27</v>
      </c>
      <c r="D173" s="21">
        <v>23</v>
      </c>
      <c r="E173" s="21">
        <v>23</v>
      </c>
      <c r="F173" s="21">
        <v>23</v>
      </c>
      <c r="G173" s="21">
        <v>22</v>
      </c>
      <c r="H173" s="21">
        <v>24</v>
      </c>
      <c r="I173" s="21">
        <v>24</v>
      </c>
      <c r="J173" s="21">
        <v>23</v>
      </c>
      <c r="K173" s="21">
        <v>24</v>
      </c>
      <c r="L173" s="21">
        <v>23</v>
      </c>
      <c r="M173" s="21">
        <v>23</v>
      </c>
      <c r="N173" s="21">
        <v>24</v>
      </c>
      <c r="O173" s="21">
        <v>24</v>
      </c>
      <c r="Q173" s="21">
        <f t="shared" si="41"/>
        <v>280</v>
      </c>
    </row>
    <row r="174" spans="1:17" outlineLevel="1" x14ac:dyDescent="0.25">
      <c r="A174" s="16" t="s">
        <v>28</v>
      </c>
      <c r="D174" s="21">
        <v>53</v>
      </c>
      <c r="E174" s="21">
        <v>53</v>
      </c>
      <c r="F174" s="21">
        <v>53</v>
      </c>
      <c r="G174" s="21">
        <v>53</v>
      </c>
      <c r="H174" s="21">
        <v>52</v>
      </c>
      <c r="I174" s="21">
        <v>52</v>
      </c>
      <c r="J174" s="21">
        <v>52</v>
      </c>
      <c r="K174" s="21">
        <v>52</v>
      </c>
      <c r="L174" s="21">
        <v>52</v>
      </c>
      <c r="M174" s="21">
        <v>50</v>
      </c>
      <c r="N174" s="21">
        <v>50</v>
      </c>
      <c r="O174" s="21">
        <v>51</v>
      </c>
      <c r="Q174" s="21">
        <f t="shared" si="41"/>
        <v>623</v>
      </c>
    </row>
    <row r="175" spans="1:17" outlineLevel="1" x14ac:dyDescent="0.25">
      <c r="A175" s="16" t="s">
        <v>29</v>
      </c>
      <c r="D175" s="21">
        <v>3</v>
      </c>
      <c r="E175" s="21">
        <v>3</v>
      </c>
      <c r="F175" s="21">
        <v>3</v>
      </c>
      <c r="G175" s="21">
        <v>3</v>
      </c>
      <c r="H175" s="21">
        <v>3</v>
      </c>
      <c r="I175" s="21">
        <v>3</v>
      </c>
      <c r="J175" s="21">
        <v>3</v>
      </c>
      <c r="K175" s="21">
        <v>3</v>
      </c>
      <c r="L175" s="21">
        <v>3</v>
      </c>
      <c r="M175" s="21">
        <v>3</v>
      </c>
      <c r="N175" s="21">
        <v>3</v>
      </c>
      <c r="O175" s="21">
        <v>3</v>
      </c>
      <c r="Q175" s="21">
        <f t="shared" si="41"/>
        <v>36</v>
      </c>
    </row>
    <row r="176" spans="1:17" outlineLevel="1" x14ac:dyDescent="0.25">
      <c r="A176" s="16" t="s">
        <v>30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Q176" s="21">
        <f t="shared" si="41"/>
        <v>0</v>
      </c>
    </row>
    <row r="177" spans="1:17" outlineLevel="1" x14ac:dyDescent="0.25">
      <c r="A177" s="16" t="s">
        <v>31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Q177" s="21">
        <f t="shared" si="41"/>
        <v>0</v>
      </c>
    </row>
    <row r="178" spans="1:17" outlineLevel="1" x14ac:dyDescent="0.25">
      <c r="A178" s="16" t="s">
        <v>32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Q178" s="21">
        <f t="shared" si="41"/>
        <v>0</v>
      </c>
    </row>
    <row r="179" spans="1:17" outlineLevel="1" x14ac:dyDescent="0.25">
      <c r="A179" s="16" t="s">
        <v>33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Q179" s="21">
        <f t="shared" si="41"/>
        <v>0</v>
      </c>
    </row>
    <row r="180" spans="1:17" outlineLevel="1" x14ac:dyDescent="0.25">
      <c r="A180" s="16" t="s">
        <v>34</v>
      </c>
      <c r="D180" s="21">
        <v>189</v>
      </c>
      <c r="E180" s="21">
        <v>185</v>
      </c>
      <c r="F180" s="21">
        <v>187</v>
      </c>
      <c r="G180" s="21">
        <v>189</v>
      </c>
      <c r="H180" s="21">
        <v>184</v>
      </c>
      <c r="I180" s="21">
        <v>188</v>
      </c>
      <c r="J180" s="21">
        <v>193</v>
      </c>
      <c r="K180" s="21">
        <v>194</v>
      </c>
      <c r="L180" s="21">
        <v>194</v>
      </c>
      <c r="M180" s="21">
        <v>198</v>
      </c>
      <c r="N180" s="21">
        <v>200</v>
      </c>
      <c r="O180" s="21">
        <v>201</v>
      </c>
      <c r="Q180" s="21">
        <f t="shared" si="41"/>
        <v>2302</v>
      </c>
    </row>
    <row r="181" spans="1:17" outlineLevel="1" x14ac:dyDescent="0.25">
      <c r="A181" s="16" t="s">
        <v>35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Q181" s="21">
        <f t="shared" si="41"/>
        <v>0</v>
      </c>
    </row>
    <row r="182" spans="1:17" outlineLevel="1" x14ac:dyDescent="0.25">
      <c r="A182" s="16" t="s">
        <v>36</v>
      </c>
      <c r="D182" s="21">
        <v>206</v>
      </c>
      <c r="E182" s="21">
        <v>202</v>
      </c>
      <c r="F182" s="21">
        <v>207</v>
      </c>
      <c r="G182" s="21">
        <v>204</v>
      </c>
      <c r="H182" s="21">
        <v>200</v>
      </c>
      <c r="I182" s="21">
        <v>197</v>
      </c>
      <c r="J182" s="21">
        <v>195</v>
      </c>
      <c r="K182" s="21">
        <v>196</v>
      </c>
      <c r="L182" s="21">
        <v>198</v>
      </c>
      <c r="M182" s="21">
        <v>195</v>
      </c>
      <c r="N182" s="21">
        <v>194</v>
      </c>
      <c r="O182" s="21">
        <v>190</v>
      </c>
      <c r="Q182" s="21">
        <f t="shared" si="41"/>
        <v>2384</v>
      </c>
    </row>
    <row r="183" spans="1:17" outlineLevel="1" x14ac:dyDescent="0.25">
      <c r="A183" s="16" t="s">
        <v>37</v>
      </c>
      <c r="D183" s="21">
        <v>56</v>
      </c>
      <c r="E183" s="21">
        <v>55</v>
      </c>
      <c r="F183" s="21">
        <v>56</v>
      </c>
      <c r="G183" s="21">
        <v>56</v>
      </c>
      <c r="H183" s="21">
        <v>56</v>
      </c>
      <c r="I183" s="21">
        <v>60</v>
      </c>
      <c r="J183" s="21">
        <v>61</v>
      </c>
      <c r="K183" s="21">
        <v>59</v>
      </c>
      <c r="L183" s="21">
        <v>59</v>
      </c>
      <c r="M183" s="21">
        <v>58</v>
      </c>
      <c r="N183" s="21">
        <v>58</v>
      </c>
      <c r="O183" s="21">
        <v>58</v>
      </c>
      <c r="Q183" s="21">
        <f t="shared" si="41"/>
        <v>692</v>
      </c>
    </row>
    <row r="184" spans="1:17" ht="13.5" outlineLevel="1" thickBot="1" x14ac:dyDescent="0.3">
      <c r="A184" s="16" t="s">
        <v>45</v>
      </c>
      <c r="D184" s="20">
        <f t="shared" ref="D184:O184" si="42">SUM(D171:D183)</f>
        <v>532</v>
      </c>
      <c r="E184" s="20">
        <f t="shared" si="42"/>
        <v>523</v>
      </c>
      <c r="F184" s="20">
        <f t="shared" si="42"/>
        <v>531</v>
      </c>
      <c r="G184" s="20">
        <f t="shared" si="42"/>
        <v>529</v>
      </c>
      <c r="H184" s="20">
        <f t="shared" si="42"/>
        <v>521</v>
      </c>
      <c r="I184" s="20">
        <f t="shared" si="42"/>
        <v>526</v>
      </c>
      <c r="J184" s="20">
        <f t="shared" si="42"/>
        <v>529</v>
      </c>
      <c r="K184" s="20">
        <f t="shared" si="42"/>
        <v>530</v>
      </c>
      <c r="L184" s="20">
        <f t="shared" si="42"/>
        <v>531</v>
      </c>
      <c r="M184" s="20">
        <f t="shared" si="42"/>
        <v>529</v>
      </c>
      <c r="N184" s="20">
        <f t="shared" si="42"/>
        <v>531</v>
      </c>
      <c r="O184" s="20">
        <f t="shared" si="42"/>
        <v>529</v>
      </c>
      <c r="Q184" s="20">
        <f t="shared" si="41"/>
        <v>6341</v>
      </c>
    </row>
    <row r="185" spans="1:17" ht="6" customHeight="1" outlineLevel="1" thickTop="1" x14ac:dyDescent="0.25">
      <c r="A185" s="16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Q185" s="19"/>
    </row>
    <row r="186" spans="1:17" outlineLevel="1" x14ac:dyDescent="0.25">
      <c r="A186" s="16" t="s">
        <v>46</v>
      </c>
      <c r="D186" s="19">
        <f t="shared" ref="D186:O186" si="43">D256</f>
        <v>532</v>
      </c>
      <c r="E186" s="19">
        <f t="shared" si="43"/>
        <v>523</v>
      </c>
      <c r="F186" s="19">
        <f t="shared" si="43"/>
        <v>531</v>
      </c>
      <c r="G186" s="19">
        <f t="shared" si="43"/>
        <v>529</v>
      </c>
      <c r="H186" s="19">
        <f t="shared" si="43"/>
        <v>520</v>
      </c>
      <c r="I186" s="19">
        <f t="shared" si="43"/>
        <v>524</v>
      </c>
      <c r="J186" s="19">
        <f t="shared" si="43"/>
        <v>527</v>
      </c>
      <c r="K186" s="19">
        <f t="shared" si="43"/>
        <v>528</v>
      </c>
      <c r="L186" s="19">
        <f t="shared" si="43"/>
        <v>529</v>
      </c>
      <c r="M186" s="19">
        <f t="shared" si="43"/>
        <v>527</v>
      </c>
      <c r="N186" s="19">
        <f t="shared" si="43"/>
        <v>530</v>
      </c>
      <c r="O186" s="19">
        <f t="shared" si="43"/>
        <v>529</v>
      </c>
      <c r="Q186" s="19">
        <f>SUM(D186:O186)</f>
        <v>6329</v>
      </c>
    </row>
    <row r="187" spans="1:17" outlineLevel="1" x14ac:dyDescent="0.25">
      <c r="A187" s="16" t="s">
        <v>47</v>
      </c>
      <c r="D187" s="19">
        <f t="shared" ref="D187:O187" si="44">D236</f>
        <v>390</v>
      </c>
      <c r="E187" s="19">
        <f t="shared" si="44"/>
        <v>387</v>
      </c>
      <c r="F187" s="19">
        <f t="shared" si="44"/>
        <v>392</v>
      </c>
      <c r="G187" s="19">
        <f t="shared" si="44"/>
        <v>392</v>
      </c>
      <c r="H187" s="19">
        <f t="shared" si="44"/>
        <v>386</v>
      </c>
      <c r="I187" s="19">
        <f t="shared" si="44"/>
        <v>390</v>
      </c>
      <c r="J187" s="19">
        <f t="shared" si="44"/>
        <v>391</v>
      </c>
      <c r="K187" s="19">
        <f t="shared" si="44"/>
        <v>393</v>
      </c>
      <c r="L187" s="19">
        <f t="shared" si="44"/>
        <v>392</v>
      </c>
      <c r="M187" s="19">
        <f t="shared" si="44"/>
        <v>386</v>
      </c>
      <c r="N187" s="19">
        <f t="shared" si="44"/>
        <v>387</v>
      </c>
      <c r="O187" s="19">
        <f t="shared" si="44"/>
        <v>383</v>
      </c>
      <c r="Q187" s="31">
        <f>SUM(D187:O187)</f>
        <v>4669</v>
      </c>
    </row>
    <row r="188" spans="1:17" ht="6" customHeight="1" outlineLevel="1" x14ac:dyDescent="0.25">
      <c r="A188" s="16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Q188" s="19"/>
    </row>
    <row r="189" spans="1:17" outlineLevel="1" x14ac:dyDescent="0.25">
      <c r="A189" s="25" t="s">
        <v>48</v>
      </c>
      <c r="D189" s="6">
        <f>'[1]Recycle Tons'!D44</f>
        <v>36.705288837058333</v>
      </c>
      <c r="E189" s="6">
        <f>'[1]Recycle Tons'!E44</f>
        <v>14.48</v>
      </c>
      <c r="F189" s="6">
        <f>'[1]Recycle Tons'!F44</f>
        <v>15.053380816314045</v>
      </c>
      <c r="G189" s="6">
        <f>'[1]Recycle Tons'!G44</f>
        <v>11.626939032138317</v>
      </c>
      <c r="H189" s="6">
        <f>'[1]Recycle Tons'!H44</f>
        <v>10.798954485929334</v>
      </c>
      <c r="I189" s="6">
        <f>'[1]Recycle Tons'!I44</f>
        <v>14.178579627498118</v>
      </c>
      <c r="J189" s="6">
        <f>'[1]Recycle Tons'!J44</f>
        <v>18.890553626609368</v>
      </c>
      <c r="K189" s="6">
        <f>'[1]Recycle Tons'!K44</f>
        <v>15.287726523467581</v>
      </c>
      <c r="L189" s="6">
        <f>'[1]Recycle Tons'!L44</f>
        <v>16.722657504202139</v>
      </c>
      <c r="M189" s="6">
        <f>'[1]Recycle Tons'!M44</f>
        <v>11.944205028313959</v>
      </c>
      <c r="N189" s="6">
        <f>'[1]Recycle Tons'!N44</f>
        <v>15.291796573501513</v>
      </c>
      <c r="O189" s="6">
        <f>'[1]Recycle Tons'!O44</f>
        <v>19.526073586957686</v>
      </c>
      <c r="Q189" s="6">
        <f>SUM(D189:O189)</f>
        <v>200.50615564199038</v>
      </c>
    </row>
    <row r="190" spans="1:17" outlineLevel="1" x14ac:dyDescent="0.25">
      <c r="A190" s="25" t="s">
        <v>49</v>
      </c>
      <c r="D190" s="6">
        <f>'[1]YW Tons'!D44</f>
        <v>16.415731430424916</v>
      </c>
      <c r="E190" s="6">
        <f>'[1]YW Tons'!E44</f>
        <v>8.51</v>
      </c>
      <c r="F190" s="6">
        <f>'[1]YW Tons'!F44</f>
        <v>15.591557208763078</v>
      </c>
      <c r="G190" s="6">
        <f>'[1]YW Tons'!G44</f>
        <v>18.635455486055591</v>
      </c>
      <c r="H190" s="6">
        <f>'[1]YW Tons'!H44</f>
        <v>48.389635401027256</v>
      </c>
      <c r="I190" s="6">
        <f>'[1]YW Tons'!I44</f>
        <v>19.176589095418507</v>
      </c>
      <c r="J190" s="6">
        <f>'[1]YW Tons'!J44</f>
        <v>16.759187027602412</v>
      </c>
      <c r="K190" s="6">
        <f>'[1]YW Tons'!K44</f>
        <v>15.416493072659446</v>
      </c>
      <c r="L190" s="6">
        <f>'[1]YW Tons'!L44</f>
        <v>18.369248687558105</v>
      </c>
      <c r="M190" s="6">
        <f>'[1]YW Tons'!M44</f>
        <v>26.844093564616831</v>
      </c>
      <c r="N190" s="6">
        <f>'[1]YW Tons'!N44</f>
        <v>23.231529299817456</v>
      </c>
      <c r="O190" s="6">
        <f>'[1]YW Tons'!O44</f>
        <v>5.9610482653006498</v>
      </c>
      <c r="Q190" s="6">
        <f>SUM(D190:O190)</f>
        <v>233.30056853924427</v>
      </c>
    </row>
    <row r="191" spans="1:17" outlineLevel="1" x14ac:dyDescent="0.25">
      <c r="A191" s="25" t="s">
        <v>50</v>
      </c>
      <c r="D191" s="6">
        <f>'[1]MSW Tons'!D44</f>
        <v>47.232342398778421</v>
      </c>
      <c r="E191" s="6">
        <f>'[1]MSW Tons'!E44</f>
        <v>22.93</v>
      </c>
      <c r="F191" s="6">
        <f>'[1]MSW Tons'!F44</f>
        <v>36.031670450665921</v>
      </c>
      <c r="G191" s="6">
        <f>'[1]MSW Tons'!G44</f>
        <v>37.456434905737922</v>
      </c>
      <c r="H191" s="6">
        <f>'[1]MSW Tons'!H44</f>
        <v>48.515675129065528</v>
      </c>
      <c r="I191" s="6">
        <f>'[1]MSW Tons'!I44</f>
        <v>37.675319224469874</v>
      </c>
      <c r="J191" s="6">
        <f>'[1]MSW Tons'!J44</f>
        <v>36.826092567037868</v>
      </c>
      <c r="K191" s="6">
        <f>'[1]MSW Tons'!K44</f>
        <v>42.422432841827707</v>
      </c>
      <c r="L191" s="6">
        <f>'[1]MSW Tons'!L44</f>
        <v>34.964403837563047</v>
      </c>
      <c r="M191" s="6">
        <f>'[1]MSW Tons'!M44</f>
        <v>41.402498573180615</v>
      </c>
      <c r="N191" s="6">
        <f>'[1]MSW Tons'!N44</f>
        <v>36.126450737948034</v>
      </c>
      <c r="O191" s="6">
        <f>'[1]MSW Tons'!O44</f>
        <v>33.806315369512269</v>
      </c>
      <c r="Q191" s="6">
        <f>SUM(D191:O191)</f>
        <v>455.38963603578713</v>
      </c>
    </row>
    <row r="192" spans="1:17" outlineLevel="1" x14ac:dyDescent="0.25"/>
    <row r="193" spans="1:17" outlineLevel="1" x14ac:dyDescent="0.25"/>
    <row r="194" spans="1:17" outlineLevel="1" x14ac:dyDescent="0.25">
      <c r="B194" s="8" t="str">
        <f>+B$49</f>
        <v>District</v>
      </c>
      <c r="C194" s="8" t="str">
        <f>+C$49</f>
        <v>Code</v>
      </c>
      <c r="D194" s="22">
        <v>43101</v>
      </c>
      <c r="E194" s="22">
        <f t="shared" ref="E194:O194" si="45">+E$2</f>
        <v>43132</v>
      </c>
      <c r="F194" s="22">
        <f t="shared" si="45"/>
        <v>43160</v>
      </c>
      <c r="G194" s="22">
        <f t="shared" si="45"/>
        <v>43191</v>
      </c>
      <c r="H194" s="22">
        <f t="shared" si="45"/>
        <v>43221</v>
      </c>
      <c r="I194" s="22">
        <f t="shared" si="45"/>
        <v>43252</v>
      </c>
      <c r="J194" s="22">
        <f t="shared" si="45"/>
        <v>43282</v>
      </c>
      <c r="K194" s="22">
        <f t="shared" si="45"/>
        <v>43313</v>
      </c>
      <c r="L194" s="22">
        <f t="shared" si="45"/>
        <v>43344</v>
      </c>
      <c r="M194" s="22">
        <f t="shared" si="45"/>
        <v>43374</v>
      </c>
      <c r="N194" s="22">
        <f t="shared" si="45"/>
        <v>43405</v>
      </c>
      <c r="O194" s="22">
        <f t="shared" si="45"/>
        <v>43435</v>
      </c>
      <c r="Q194" s="22" t="str">
        <f>+Q$2</f>
        <v>Total</v>
      </c>
    </row>
    <row r="195" spans="1:17" outlineLevel="1" x14ac:dyDescent="0.25">
      <c r="A195" s="23" t="s">
        <v>58</v>
      </c>
      <c r="B195" s="8">
        <v>55</v>
      </c>
    </row>
    <row r="196" spans="1:17" outlineLevel="1" x14ac:dyDescent="0.25">
      <c r="A196" s="16" t="s">
        <v>25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Q196" s="21">
        <f t="shared" ref="Q196:Q209" si="46">SUM(D196:O196)</f>
        <v>0</v>
      </c>
    </row>
    <row r="197" spans="1:17" outlineLevel="1" x14ac:dyDescent="0.25">
      <c r="A197" s="16" t="s">
        <v>26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Q197" s="21">
        <f t="shared" si="46"/>
        <v>0</v>
      </c>
    </row>
    <row r="198" spans="1:17" outlineLevel="1" x14ac:dyDescent="0.25">
      <c r="A198" s="16" t="s">
        <v>27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Q198" s="21">
        <f t="shared" si="46"/>
        <v>0</v>
      </c>
    </row>
    <row r="199" spans="1:17" outlineLevel="1" x14ac:dyDescent="0.25">
      <c r="A199" s="16" t="s">
        <v>28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Q199" s="21">
        <f t="shared" si="46"/>
        <v>0</v>
      </c>
    </row>
    <row r="200" spans="1:17" outlineLevel="1" x14ac:dyDescent="0.25">
      <c r="A200" s="16" t="s">
        <v>29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Q200" s="21">
        <f t="shared" si="46"/>
        <v>0</v>
      </c>
    </row>
    <row r="201" spans="1:17" outlineLevel="1" x14ac:dyDescent="0.25">
      <c r="A201" s="16" t="s">
        <v>30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Q201" s="21">
        <f t="shared" si="46"/>
        <v>0</v>
      </c>
    </row>
    <row r="202" spans="1:17" outlineLevel="1" x14ac:dyDescent="0.25">
      <c r="A202" s="16" t="s">
        <v>31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Q202" s="21">
        <f t="shared" si="46"/>
        <v>0</v>
      </c>
    </row>
    <row r="203" spans="1:17" outlineLevel="1" x14ac:dyDescent="0.25">
      <c r="A203" s="16" t="s">
        <v>32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Q203" s="21">
        <f t="shared" si="46"/>
        <v>0</v>
      </c>
    </row>
    <row r="204" spans="1:17" outlineLevel="1" x14ac:dyDescent="0.25">
      <c r="A204" s="16" t="s">
        <v>33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Q204" s="21">
        <f t="shared" si="46"/>
        <v>0</v>
      </c>
    </row>
    <row r="205" spans="1:17" outlineLevel="1" x14ac:dyDescent="0.25">
      <c r="A205" s="16" t="s">
        <v>34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Q205" s="21">
        <f t="shared" si="46"/>
        <v>0</v>
      </c>
    </row>
    <row r="206" spans="1:17" outlineLevel="1" x14ac:dyDescent="0.25">
      <c r="A206" s="16" t="s">
        <v>35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Q206" s="21">
        <f t="shared" si="46"/>
        <v>0</v>
      </c>
    </row>
    <row r="207" spans="1:17" outlineLevel="1" x14ac:dyDescent="0.25">
      <c r="A207" s="16" t="s">
        <v>36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Q207" s="21">
        <f t="shared" si="46"/>
        <v>0</v>
      </c>
    </row>
    <row r="208" spans="1:17" outlineLevel="1" x14ac:dyDescent="0.25">
      <c r="A208" s="16" t="s">
        <v>37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Q208" s="21">
        <f t="shared" si="46"/>
        <v>0</v>
      </c>
    </row>
    <row r="209" spans="1:22" ht="12.95" customHeight="1" outlineLevel="1" thickBot="1" x14ac:dyDescent="0.3">
      <c r="A209" s="16" t="s">
        <v>45</v>
      </c>
      <c r="D209" s="20">
        <f t="shared" ref="D209:O209" si="47">SUM(D196:D208)</f>
        <v>0</v>
      </c>
      <c r="E209" s="20">
        <f t="shared" si="47"/>
        <v>0</v>
      </c>
      <c r="F209" s="20">
        <f t="shared" si="47"/>
        <v>0</v>
      </c>
      <c r="G209" s="20">
        <f t="shared" si="47"/>
        <v>0</v>
      </c>
      <c r="H209" s="20">
        <f t="shared" si="47"/>
        <v>0</v>
      </c>
      <c r="I209" s="20">
        <f t="shared" si="47"/>
        <v>0</v>
      </c>
      <c r="J209" s="20">
        <f t="shared" si="47"/>
        <v>0</v>
      </c>
      <c r="K209" s="20">
        <f t="shared" si="47"/>
        <v>0</v>
      </c>
      <c r="L209" s="20">
        <f t="shared" si="47"/>
        <v>0</v>
      </c>
      <c r="M209" s="20">
        <f t="shared" si="47"/>
        <v>0</v>
      </c>
      <c r="N209" s="20">
        <f t="shared" si="47"/>
        <v>0</v>
      </c>
      <c r="O209" s="20">
        <f t="shared" si="47"/>
        <v>0</v>
      </c>
      <c r="Q209" s="20">
        <f t="shared" si="46"/>
        <v>0</v>
      </c>
    </row>
    <row r="210" spans="1:22" ht="6" customHeight="1" outlineLevel="1" thickTop="1" x14ac:dyDescent="0.25">
      <c r="A210" s="16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Q210" s="19"/>
    </row>
    <row r="211" spans="1:22" outlineLevel="1" x14ac:dyDescent="0.25">
      <c r="A211" s="16" t="s">
        <v>46</v>
      </c>
      <c r="D211" s="19">
        <f t="shared" ref="D211:O211" si="48">D257</f>
        <v>0</v>
      </c>
      <c r="E211" s="19">
        <f t="shared" si="48"/>
        <v>0</v>
      </c>
      <c r="F211" s="19">
        <f t="shared" si="48"/>
        <v>0</v>
      </c>
      <c r="G211" s="19">
        <f t="shared" si="48"/>
        <v>0</v>
      </c>
      <c r="H211" s="19">
        <f t="shared" si="48"/>
        <v>0</v>
      </c>
      <c r="I211" s="19">
        <f t="shared" si="48"/>
        <v>0</v>
      </c>
      <c r="J211" s="19">
        <f t="shared" si="48"/>
        <v>0</v>
      </c>
      <c r="K211" s="19">
        <f t="shared" si="48"/>
        <v>0</v>
      </c>
      <c r="L211" s="19">
        <f t="shared" si="48"/>
        <v>0</v>
      </c>
      <c r="M211" s="19">
        <f t="shared" si="48"/>
        <v>0</v>
      </c>
      <c r="N211" s="19">
        <f t="shared" si="48"/>
        <v>0</v>
      </c>
      <c r="O211" s="19">
        <f t="shared" si="48"/>
        <v>0</v>
      </c>
      <c r="Q211" s="19">
        <f>SUM(D211:O211)</f>
        <v>0</v>
      </c>
    </row>
    <row r="212" spans="1:22" ht="12.95" customHeight="1" outlineLevel="1" x14ac:dyDescent="0.25">
      <c r="A212" s="16" t="s">
        <v>47</v>
      </c>
      <c r="D212" s="19">
        <f t="shared" ref="D212:O212" si="49">D235</f>
        <v>0</v>
      </c>
      <c r="E212" s="19">
        <f t="shared" si="49"/>
        <v>0</v>
      </c>
      <c r="F212" s="19">
        <f t="shared" si="49"/>
        <v>0</v>
      </c>
      <c r="G212" s="19">
        <f t="shared" si="49"/>
        <v>0</v>
      </c>
      <c r="H212" s="19">
        <f t="shared" si="49"/>
        <v>0</v>
      </c>
      <c r="I212" s="19">
        <f t="shared" si="49"/>
        <v>0</v>
      </c>
      <c r="J212" s="19">
        <f t="shared" si="49"/>
        <v>0</v>
      </c>
      <c r="K212" s="19">
        <f t="shared" si="49"/>
        <v>0</v>
      </c>
      <c r="L212" s="19">
        <f t="shared" si="49"/>
        <v>0</v>
      </c>
      <c r="M212" s="19">
        <f t="shared" si="49"/>
        <v>0</v>
      </c>
      <c r="N212" s="19">
        <f t="shared" si="49"/>
        <v>0</v>
      </c>
      <c r="O212" s="19">
        <f t="shared" si="49"/>
        <v>0</v>
      </c>
      <c r="Q212" s="19">
        <f>SUM(D212:O212)</f>
        <v>0</v>
      </c>
    </row>
    <row r="213" spans="1:22" ht="6" customHeight="1" outlineLevel="1" x14ac:dyDescent="0.25">
      <c r="A213" s="16"/>
    </row>
    <row r="214" spans="1:22" outlineLevel="1" x14ac:dyDescent="0.25">
      <c r="A214" s="25" t="s">
        <v>48</v>
      </c>
      <c r="D214" s="6">
        <f>'[1]Recycle Tons'!D45</f>
        <v>0</v>
      </c>
      <c r="E214" s="6">
        <f>'[1]Recycle Tons'!E45</f>
        <v>0</v>
      </c>
      <c r="F214" s="6">
        <f>'[1]Recycle Tons'!F45</f>
        <v>0</v>
      </c>
      <c r="G214" s="6">
        <f>'[1]Recycle Tons'!G45</f>
        <v>0</v>
      </c>
      <c r="H214" s="6">
        <f>'[1]Recycle Tons'!H45</f>
        <v>0</v>
      </c>
      <c r="I214" s="6">
        <f>'[1]Recycle Tons'!I45</f>
        <v>0</v>
      </c>
      <c r="J214" s="6">
        <f>'[1]Recycle Tons'!J45</f>
        <v>0</v>
      </c>
      <c r="K214" s="6">
        <f>'[1]Recycle Tons'!K45</f>
        <v>0</v>
      </c>
      <c r="L214" s="6">
        <f>'[1]Recycle Tons'!L45</f>
        <v>0</v>
      </c>
      <c r="M214" s="6">
        <f>'[1]Recycle Tons'!M45</f>
        <v>0</v>
      </c>
      <c r="N214" s="6">
        <f>'[1]Recycle Tons'!N45</f>
        <v>0</v>
      </c>
      <c r="O214" s="6">
        <f>'[1]Recycle Tons'!O45</f>
        <v>0</v>
      </c>
      <c r="Q214" s="6">
        <f>SUM(D214:O214)</f>
        <v>0</v>
      </c>
    </row>
    <row r="215" spans="1:22" outlineLevel="1" x14ac:dyDescent="0.25">
      <c r="A215" s="25" t="s">
        <v>49</v>
      </c>
      <c r="D215" s="6">
        <f>'[1]YW Tons'!D45</f>
        <v>0</v>
      </c>
      <c r="E215" s="6">
        <f>'[1]YW Tons'!E45</f>
        <v>0</v>
      </c>
      <c r="F215" s="6">
        <f>'[1]YW Tons'!F45</f>
        <v>0</v>
      </c>
      <c r="G215" s="6">
        <f>'[1]YW Tons'!G45</f>
        <v>0</v>
      </c>
      <c r="H215" s="6">
        <f>'[1]YW Tons'!H45</f>
        <v>0</v>
      </c>
      <c r="I215" s="6">
        <f>'[1]YW Tons'!I45</f>
        <v>0</v>
      </c>
      <c r="J215" s="6">
        <f>'[1]YW Tons'!J45</f>
        <v>0</v>
      </c>
      <c r="K215" s="6">
        <f>'[1]YW Tons'!K45</f>
        <v>0</v>
      </c>
      <c r="L215" s="6">
        <f>'[1]YW Tons'!L45</f>
        <v>0</v>
      </c>
      <c r="M215" s="6">
        <f>'[1]YW Tons'!M45</f>
        <v>0</v>
      </c>
      <c r="N215" s="6">
        <f>'[1]YW Tons'!N45</f>
        <v>0</v>
      </c>
      <c r="O215" s="6">
        <f>'[1]YW Tons'!O45</f>
        <v>0</v>
      </c>
      <c r="Q215" s="6">
        <f>SUM(D215:O215)</f>
        <v>0</v>
      </c>
    </row>
    <row r="216" spans="1:22" outlineLevel="1" x14ac:dyDescent="0.25">
      <c r="A216" s="25" t="s">
        <v>50</v>
      </c>
      <c r="D216" s="6">
        <f>'[1]MSW Tons'!D45</f>
        <v>0</v>
      </c>
      <c r="E216" s="6">
        <f>'[1]MSW Tons'!E45</f>
        <v>0</v>
      </c>
      <c r="F216" s="6">
        <f>'[1]MSW Tons'!F45</f>
        <v>0</v>
      </c>
      <c r="G216" s="6">
        <f>'[1]MSW Tons'!G45</f>
        <v>0</v>
      </c>
      <c r="H216" s="6">
        <f>'[1]MSW Tons'!H45</f>
        <v>0</v>
      </c>
      <c r="I216" s="6">
        <f>'[1]MSW Tons'!I45</f>
        <v>0</v>
      </c>
      <c r="J216" s="6">
        <f>'[1]MSW Tons'!J45</f>
        <v>0</v>
      </c>
      <c r="K216" s="6">
        <f>'[1]MSW Tons'!K45</f>
        <v>0</v>
      </c>
      <c r="L216" s="6">
        <f>'[1]MSW Tons'!L45</f>
        <v>0</v>
      </c>
      <c r="M216" s="6">
        <f>'[1]MSW Tons'!M45</f>
        <v>0</v>
      </c>
      <c r="N216" s="6">
        <f>'[1]MSW Tons'!N45</f>
        <v>0</v>
      </c>
      <c r="O216" s="6">
        <f>'[1]MSW Tons'!O45</f>
        <v>0</v>
      </c>
      <c r="Q216" s="6">
        <f>SUM(D216:O216)</f>
        <v>0</v>
      </c>
    </row>
    <row r="217" spans="1:22" outlineLevel="1" x14ac:dyDescent="0.25">
      <c r="A217" s="25"/>
    </row>
    <row r="218" spans="1:22" outlineLevel="1" x14ac:dyDescent="0.25">
      <c r="A218" s="23" t="s">
        <v>59</v>
      </c>
      <c r="B218" s="8" t="str">
        <f>+B$49</f>
        <v>District</v>
      </c>
      <c r="C218" s="8" t="str">
        <f>+C$49</f>
        <v>Code</v>
      </c>
      <c r="D218" s="22">
        <f t="shared" ref="D218:O218" si="50">+D$2</f>
        <v>43101</v>
      </c>
      <c r="E218" s="22">
        <f t="shared" si="50"/>
        <v>43132</v>
      </c>
      <c r="F218" s="22">
        <f t="shared" si="50"/>
        <v>43160</v>
      </c>
      <c r="G218" s="22">
        <f t="shared" si="50"/>
        <v>43191</v>
      </c>
      <c r="H218" s="22">
        <f t="shared" si="50"/>
        <v>43221</v>
      </c>
      <c r="I218" s="22">
        <f t="shared" si="50"/>
        <v>43252</v>
      </c>
      <c r="J218" s="22">
        <f t="shared" si="50"/>
        <v>43282</v>
      </c>
      <c r="K218" s="22">
        <f t="shared" si="50"/>
        <v>43313</v>
      </c>
      <c r="L218" s="22">
        <f t="shared" si="50"/>
        <v>43344</v>
      </c>
      <c r="M218" s="22">
        <f t="shared" si="50"/>
        <v>43374</v>
      </c>
      <c r="N218" s="22">
        <f t="shared" si="50"/>
        <v>43405</v>
      </c>
      <c r="O218" s="22">
        <f t="shared" si="50"/>
        <v>43435</v>
      </c>
      <c r="Q218" s="22" t="str">
        <f>+Q$2</f>
        <v>Total</v>
      </c>
    </row>
    <row r="219" spans="1:22" outlineLevel="1" x14ac:dyDescent="0.25">
      <c r="A219" s="16" t="s">
        <v>60</v>
      </c>
      <c r="B219" s="28">
        <v>8</v>
      </c>
      <c r="C219" s="16"/>
      <c r="D219" s="21">
        <f t="shared" ref="D219:O219" si="51">D64</f>
        <v>3077</v>
      </c>
      <c r="E219" s="21">
        <f t="shared" si="51"/>
        <v>3064</v>
      </c>
      <c r="F219" s="21">
        <f t="shared" si="51"/>
        <v>3081</v>
      </c>
      <c r="G219" s="21">
        <f t="shared" si="51"/>
        <v>3094</v>
      </c>
      <c r="H219" s="21">
        <f t="shared" si="51"/>
        <v>3089</v>
      </c>
      <c r="I219" s="21">
        <f t="shared" si="51"/>
        <v>3107</v>
      </c>
      <c r="J219" s="21">
        <f t="shared" si="51"/>
        <v>3107</v>
      </c>
      <c r="K219" s="21">
        <f t="shared" si="51"/>
        <v>3104</v>
      </c>
      <c r="L219" s="21">
        <f t="shared" si="51"/>
        <v>3100</v>
      </c>
      <c r="M219" s="21">
        <f t="shared" si="51"/>
        <v>3106</v>
      </c>
      <c r="N219" s="21">
        <f t="shared" si="51"/>
        <v>3125</v>
      </c>
      <c r="O219" s="21">
        <f t="shared" si="51"/>
        <v>3139</v>
      </c>
      <c r="Q219" s="21">
        <f t="shared" ref="Q219:Q225" si="52">SUM(D219:O219)</f>
        <v>37193</v>
      </c>
      <c r="S219" s="33">
        <v>1</v>
      </c>
      <c r="T219" s="34">
        <f>SUMPRODUCT($D$1:$O$1,$D219:$O219)/5*S219</f>
        <v>161795.4</v>
      </c>
      <c r="U219" s="34">
        <f>+T219</f>
        <v>161795.4</v>
      </c>
      <c r="V219" s="34"/>
    </row>
    <row r="220" spans="1:22" outlineLevel="1" x14ac:dyDescent="0.25">
      <c r="A220" s="16" t="s">
        <v>61</v>
      </c>
      <c r="B220" s="28">
        <v>10</v>
      </c>
      <c r="C220" s="16"/>
      <c r="D220" s="21">
        <f t="shared" ref="D220:O220" si="53">D88</f>
        <v>1225</v>
      </c>
      <c r="E220" s="21">
        <f t="shared" si="53"/>
        <v>1217</v>
      </c>
      <c r="F220" s="21">
        <f t="shared" si="53"/>
        <v>1230</v>
      </c>
      <c r="G220" s="21">
        <f t="shared" si="53"/>
        <v>1233</v>
      </c>
      <c r="H220" s="21">
        <f t="shared" si="53"/>
        <v>1221</v>
      </c>
      <c r="I220" s="21">
        <f t="shared" si="53"/>
        <v>1245</v>
      </c>
      <c r="J220" s="21">
        <f t="shared" si="53"/>
        <v>1253</v>
      </c>
      <c r="K220" s="21">
        <f t="shared" si="53"/>
        <v>1260</v>
      </c>
      <c r="L220" s="21">
        <f t="shared" si="53"/>
        <v>1258</v>
      </c>
      <c r="M220" s="21">
        <f t="shared" si="53"/>
        <v>1269</v>
      </c>
      <c r="N220" s="21">
        <f t="shared" si="53"/>
        <v>1256</v>
      </c>
      <c r="O220" s="21">
        <f t="shared" si="53"/>
        <v>1251</v>
      </c>
      <c r="Q220" s="21">
        <f t="shared" si="52"/>
        <v>14918</v>
      </c>
      <c r="S220" s="33">
        <v>1</v>
      </c>
      <c r="T220" s="34">
        <f t="shared" ref="T220:T225" si="54">SUMPRODUCT($D$1:$O$1,$D220:$O220)/5*S220</f>
        <v>64899.199999999997</v>
      </c>
      <c r="U220" s="2"/>
      <c r="V220" s="34">
        <f>+T220</f>
        <v>64899.199999999997</v>
      </c>
    </row>
    <row r="221" spans="1:22" outlineLevel="1" x14ac:dyDescent="0.25">
      <c r="A221" s="16" t="s">
        <v>62</v>
      </c>
      <c r="B221" s="8" t="s">
        <v>53</v>
      </c>
      <c r="C221" s="16"/>
      <c r="D221" s="21">
        <f t="shared" ref="D221:O221" si="55">D112</f>
        <v>19309</v>
      </c>
      <c r="E221" s="21">
        <f t="shared" si="55"/>
        <v>19235</v>
      </c>
      <c r="F221" s="21">
        <f t="shared" si="55"/>
        <v>19352</v>
      </c>
      <c r="G221" s="21">
        <f t="shared" si="55"/>
        <v>19405</v>
      </c>
      <c r="H221" s="21">
        <f t="shared" si="55"/>
        <v>19318</v>
      </c>
      <c r="I221" s="21">
        <f t="shared" si="55"/>
        <v>19461</v>
      </c>
      <c r="J221" s="21">
        <f t="shared" si="55"/>
        <v>19496</v>
      </c>
      <c r="K221" s="21">
        <f t="shared" si="55"/>
        <v>19472</v>
      </c>
      <c r="L221" s="21">
        <f t="shared" si="55"/>
        <v>19479</v>
      </c>
      <c r="M221" s="21">
        <f t="shared" si="55"/>
        <v>19487</v>
      </c>
      <c r="N221" s="21">
        <f t="shared" si="55"/>
        <v>19596</v>
      </c>
      <c r="O221" s="21">
        <f t="shared" si="55"/>
        <v>19627</v>
      </c>
      <c r="Q221" s="21">
        <f t="shared" si="52"/>
        <v>233237</v>
      </c>
      <c r="S221" s="33">
        <v>1</v>
      </c>
      <c r="T221" s="34">
        <f t="shared" si="54"/>
        <v>1014601</v>
      </c>
      <c r="U221" s="2"/>
      <c r="V221" s="34">
        <f>+T221</f>
        <v>1014601</v>
      </c>
    </row>
    <row r="222" spans="1:22" outlineLevel="1" x14ac:dyDescent="0.25">
      <c r="A222" s="16" t="s">
        <v>63</v>
      </c>
      <c r="B222" s="8">
        <v>29</v>
      </c>
      <c r="C222" s="16"/>
      <c r="D222" s="21">
        <f t="shared" ref="D222:O222" si="56">D136</f>
        <v>5662</v>
      </c>
      <c r="E222" s="21">
        <f t="shared" si="56"/>
        <v>5661</v>
      </c>
      <c r="F222" s="21">
        <f t="shared" si="56"/>
        <v>5715</v>
      </c>
      <c r="G222" s="21">
        <f t="shared" si="56"/>
        <v>5711</v>
      </c>
      <c r="H222" s="21">
        <f t="shared" si="56"/>
        <v>5687</v>
      </c>
      <c r="I222" s="21">
        <f t="shared" si="56"/>
        <v>5710</v>
      </c>
      <c r="J222" s="21">
        <f t="shared" si="56"/>
        <v>5684</v>
      </c>
      <c r="K222" s="21">
        <f t="shared" si="56"/>
        <v>5691</v>
      </c>
      <c r="L222" s="21">
        <f t="shared" si="56"/>
        <v>5669</v>
      </c>
      <c r="M222" s="21">
        <f t="shared" si="56"/>
        <v>5680</v>
      </c>
      <c r="N222" s="21">
        <f t="shared" si="56"/>
        <v>5712</v>
      </c>
      <c r="O222" s="21">
        <f t="shared" si="56"/>
        <v>5712</v>
      </c>
      <c r="Q222" s="21">
        <f t="shared" si="52"/>
        <v>68294</v>
      </c>
      <c r="S222" s="33">
        <v>1</v>
      </c>
      <c r="T222" s="34">
        <f t="shared" si="54"/>
        <v>297068.59999999998</v>
      </c>
      <c r="U222" s="34">
        <f>+T222</f>
        <v>297068.59999999998</v>
      </c>
      <c r="V222" s="2"/>
    </row>
    <row r="223" spans="1:22" ht="25.5" outlineLevel="1" x14ac:dyDescent="0.25">
      <c r="A223" s="16" t="s">
        <v>64</v>
      </c>
      <c r="B223" s="32" t="s">
        <v>65</v>
      </c>
      <c r="C223" s="16"/>
      <c r="D223" s="21">
        <f t="shared" ref="D223:O223" si="57">D160</f>
        <v>25005</v>
      </c>
      <c r="E223" s="21">
        <f t="shared" si="57"/>
        <v>25057</v>
      </c>
      <c r="F223" s="21">
        <f t="shared" si="57"/>
        <v>25121</v>
      </c>
      <c r="G223" s="21">
        <f t="shared" si="57"/>
        <v>25123</v>
      </c>
      <c r="H223" s="21">
        <f t="shared" si="57"/>
        <v>25121</v>
      </c>
      <c r="I223" s="21">
        <f t="shared" si="57"/>
        <v>25171</v>
      </c>
      <c r="J223" s="21">
        <f t="shared" si="57"/>
        <v>25117</v>
      </c>
      <c r="K223" s="21">
        <f t="shared" si="57"/>
        <v>25226</v>
      </c>
      <c r="L223" s="21">
        <f t="shared" si="57"/>
        <v>25059</v>
      </c>
      <c r="M223" s="21">
        <f t="shared" si="57"/>
        <v>25124</v>
      </c>
      <c r="N223" s="21">
        <f t="shared" si="57"/>
        <v>25317</v>
      </c>
      <c r="O223" s="21">
        <f t="shared" si="57"/>
        <v>25417</v>
      </c>
      <c r="Q223" s="21">
        <f t="shared" si="52"/>
        <v>301858</v>
      </c>
      <c r="S223" s="33">
        <v>1</v>
      </c>
      <c r="T223" s="34">
        <f t="shared" si="54"/>
        <v>1313058</v>
      </c>
      <c r="U223" s="34">
        <f>+T223</f>
        <v>1313058</v>
      </c>
      <c r="V223" s="2"/>
    </row>
    <row r="224" spans="1:22" outlineLevel="1" x14ac:dyDescent="0.25">
      <c r="A224" s="16" t="s">
        <v>66</v>
      </c>
      <c r="B224" s="8">
        <v>55</v>
      </c>
      <c r="C224" s="16"/>
      <c r="D224" s="21">
        <f t="shared" ref="D224:O224" si="58">D209</f>
        <v>0</v>
      </c>
      <c r="E224" s="21">
        <f t="shared" si="58"/>
        <v>0</v>
      </c>
      <c r="F224" s="21">
        <f t="shared" si="58"/>
        <v>0</v>
      </c>
      <c r="G224" s="21">
        <f t="shared" si="58"/>
        <v>0</v>
      </c>
      <c r="H224" s="21">
        <f t="shared" si="58"/>
        <v>0</v>
      </c>
      <c r="I224" s="21">
        <f t="shared" si="58"/>
        <v>0</v>
      </c>
      <c r="J224" s="21">
        <f t="shared" si="58"/>
        <v>0</v>
      </c>
      <c r="K224" s="21">
        <f t="shared" si="58"/>
        <v>0</v>
      </c>
      <c r="L224" s="21">
        <f t="shared" si="58"/>
        <v>0</v>
      </c>
      <c r="M224" s="21">
        <f t="shared" si="58"/>
        <v>0</v>
      </c>
      <c r="N224" s="21">
        <f t="shared" si="58"/>
        <v>0</v>
      </c>
      <c r="O224" s="21">
        <f t="shared" si="58"/>
        <v>0</v>
      </c>
      <c r="Q224" s="21">
        <f t="shared" si="52"/>
        <v>0</v>
      </c>
      <c r="S224" s="33">
        <v>1</v>
      </c>
      <c r="T224" s="34">
        <f t="shared" si="54"/>
        <v>0</v>
      </c>
      <c r="U224" s="34">
        <f>+T224</f>
        <v>0</v>
      </c>
      <c r="V224" s="2"/>
    </row>
    <row r="225" spans="1:22" outlineLevel="1" x14ac:dyDescent="0.25">
      <c r="A225" s="16" t="s">
        <v>67</v>
      </c>
      <c r="B225" s="8">
        <v>38</v>
      </c>
      <c r="C225" s="16"/>
      <c r="D225" s="21">
        <f t="shared" ref="D225:O225" si="59">D184</f>
        <v>532</v>
      </c>
      <c r="E225" s="21">
        <f t="shared" si="59"/>
        <v>523</v>
      </c>
      <c r="F225" s="21">
        <f t="shared" si="59"/>
        <v>531</v>
      </c>
      <c r="G225" s="21">
        <f t="shared" si="59"/>
        <v>529</v>
      </c>
      <c r="H225" s="21">
        <f t="shared" si="59"/>
        <v>521</v>
      </c>
      <c r="I225" s="21">
        <f t="shared" si="59"/>
        <v>526</v>
      </c>
      <c r="J225" s="21">
        <f t="shared" si="59"/>
        <v>529</v>
      </c>
      <c r="K225" s="21">
        <f t="shared" si="59"/>
        <v>530</v>
      </c>
      <c r="L225" s="21">
        <f t="shared" si="59"/>
        <v>531</v>
      </c>
      <c r="M225" s="21">
        <f t="shared" si="59"/>
        <v>529</v>
      </c>
      <c r="N225" s="21">
        <f t="shared" si="59"/>
        <v>531</v>
      </c>
      <c r="O225" s="21">
        <f t="shared" si="59"/>
        <v>529</v>
      </c>
      <c r="Q225" s="21">
        <f t="shared" si="52"/>
        <v>6341</v>
      </c>
      <c r="S225" s="33">
        <v>1</v>
      </c>
      <c r="T225" s="34">
        <f t="shared" si="54"/>
        <v>27584.400000000001</v>
      </c>
      <c r="U225" s="2"/>
      <c r="V225" s="34">
        <f t="shared" ref="V225" si="60">+T225</f>
        <v>27584.400000000001</v>
      </c>
    </row>
    <row r="226" spans="1:22" ht="13.5" outlineLevel="1" thickBot="1" x14ac:dyDescent="0.3">
      <c r="A226" s="35" t="s">
        <v>68</v>
      </c>
      <c r="B226" s="1"/>
      <c r="C226" s="1"/>
      <c r="D226" s="36">
        <f t="shared" ref="D226:O226" si="61">SUM(D219:D225)</f>
        <v>54810</v>
      </c>
      <c r="E226" s="36">
        <f t="shared" si="61"/>
        <v>54757</v>
      </c>
      <c r="F226" s="36">
        <f t="shared" si="61"/>
        <v>55030</v>
      </c>
      <c r="G226" s="36">
        <f t="shared" si="61"/>
        <v>55095</v>
      </c>
      <c r="H226" s="36">
        <f t="shared" si="61"/>
        <v>54957</v>
      </c>
      <c r="I226" s="36">
        <f t="shared" si="61"/>
        <v>55220</v>
      </c>
      <c r="J226" s="36">
        <f t="shared" si="61"/>
        <v>55186</v>
      </c>
      <c r="K226" s="36">
        <f t="shared" si="61"/>
        <v>55283</v>
      </c>
      <c r="L226" s="36">
        <f t="shared" si="61"/>
        <v>55096</v>
      </c>
      <c r="M226" s="36">
        <f t="shared" si="61"/>
        <v>55195</v>
      </c>
      <c r="N226" s="36">
        <f t="shared" si="61"/>
        <v>55537</v>
      </c>
      <c r="O226" s="36">
        <f t="shared" si="61"/>
        <v>55675</v>
      </c>
      <c r="Q226" s="37">
        <f>SUM(Q219:Q225)</f>
        <v>661841</v>
      </c>
      <c r="T226" s="38">
        <f>SUM(T219:T225)</f>
        <v>2879006.6</v>
      </c>
      <c r="U226" s="38">
        <f>SUM(U219:U225)</f>
        <v>1771922</v>
      </c>
      <c r="V226" s="38">
        <f t="shared" ref="V226" si="62">SUM(V219:V225)</f>
        <v>1107084.5999999999</v>
      </c>
    </row>
    <row r="227" spans="1:22" ht="13.5" outlineLevel="1" thickTop="1" x14ac:dyDescent="0.25">
      <c r="A227" s="35"/>
      <c r="B227" s="1"/>
      <c r="C227" s="1"/>
      <c r="D227" s="39"/>
      <c r="E227" s="39"/>
      <c r="F227" s="39"/>
      <c r="G227" s="39"/>
      <c r="H227" s="24"/>
      <c r="I227" s="39"/>
      <c r="J227" s="24"/>
      <c r="K227" s="39"/>
      <c r="L227" s="39"/>
      <c r="M227" s="39"/>
      <c r="N227" s="39"/>
      <c r="O227" s="39"/>
      <c r="Q227" s="40"/>
      <c r="U227" s="41">
        <f>+U226/T226</f>
        <v>0.6154629864342791</v>
      </c>
      <c r="V227" s="41">
        <f>+V226/T226</f>
        <v>0.38453701356572084</v>
      </c>
    </row>
    <row r="228" spans="1:22" outlineLevel="1" x14ac:dyDescent="0.25">
      <c r="A228" s="16"/>
    </row>
    <row r="229" spans="1:22" outlineLevel="1" x14ac:dyDescent="0.25">
      <c r="A229" s="23" t="s">
        <v>69</v>
      </c>
      <c r="B229" s="8" t="str">
        <f>+B$49</f>
        <v>District</v>
      </c>
      <c r="C229" s="8" t="str">
        <f>+C$49</f>
        <v>Code</v>
      </c>
      <c r="D229" s="22">
        <f t="shared" ref="D229:O229" si="63">+D$2</f>
        <v>43101</v>
      </c>
      <c r="E229" s="22">
        <f t="shared" si="63"/>
        <v>43132</v>
      </c>
      <c r="F229" s="22">
        <f t="shared" si="63"/>
        <v>43160</v>
      </c>
      <c r="G229" s="22">
        <f t="shared" si="63"/>
        <v>43191</v>
      </c>
      <c r="H229" s="22">
        <f t="shared" si="63"/>
        <v>43221</v>
      </c>
      <c r="I229" s="22">
        <f t="shared" si="63"/>
        <v>43252</v>
      </c>
      <c r="J229" s="22">
        <f t="shared" si="63"/>
        <v>43282</v>
      </c>
      <c r="K229" s="22">
        <f t="shared" si="63"/>
        <v>43313</v>
      </c>
      <c r="L229" s="22">
        <f t="shared" si="63"/>
        <v>43344</v>
      </c>
      <c r="M229" s="22">
        <f t="shared" si="63"/>
        <v>43374</v>
      </c>
      <c r="N229" s="22">
        <f t="shared" si="63"/>
        <v>43405</v>
      </c>
      <c r="O229" s="22">
        <f t="shared" si="63"/>
        <v>43435</v>
      </c>
      <c r="Q229" s="22" t="str">
        <f>+Q$2</f>
        <v>Total</v>
      </c>
    </row>
    <row r="230" spans="1:22" outlineLevel="1" x14ac:dyDescent="0.25">
      <c r="A230" s="16" t="s">
        <v>60</v>
      </c>
      <c r="B230" s="28">
        <v>8</v>
      </c>
      <c r="C230" s="16"/>
      <c r="D230" s="21">
        <v>1402</v>
      </c>
      <c r="E230" s="21">
        <v>1390</v>
      </c>
      <c r="F230" s="21">
        <v>1408</v>
      </c>
      <c r="G230" s="21">
        <v>1425</v>
      </c>
      <c r="H230" s="21">
        <v>1453</v>
      </c>
      <c r="I230" s="21">
        <v>1463</v>
      </c>
      <c r="J230" s="21">
        <v>1477</v>
      </c>
      <c r="K230" s="21">
        <v>1477</v>
      </c>
      <c r="L230" s="21">
        <v>1463</v>
      </c>
      <c r="M230" s="21">
        <v>1463</v>
      </c>
      <c r="N230" s="21">
        <v>1459</v>
      </c>
      <c r="O230" s="21">
        <v>1443</v>
      </c>
      <c r="Q230" s="21">
        <f t="shared" ref="Q230:Q236" si="64">SUM(D230:O230)</f>
        <v>17323</v>
      </c>
      <c r="S230" s="33">
        <v>0.5</v>
      </c>
      <c r="T230" s="34">
        <f>SUMPRODUCT($D$1:$O$1,$D230:$O230)/5*S230</f>
        <v>37686.5</v>
      </c>
      <c r="U230" s="34">
        <f>+T230</f>
        <v>37686.5</v>
      </c>
      <c r="V230" s="34"/>
    </row>
    <row r="231" spans="1:22" outlineLevel="1" x14ac:dyDescent="0.25">
      <c r="A231" s="16" t="s">
        <v>61</v>
      </c>
      <c r="B231" s="28">
        <v>10</v>
      </c>
      <c r="C231" s="16"/>
      <c r="D231" s="21">
        <v>643</v>
      </c>
      <c r="E231" s="21">
        <v>636</v>
      </c>
      <c r="F231" s="21">
        <v>647</v>
      </c>
      <c r="G231" s="21">
        <v>652</v>
      </c>
      <c r="H231" s="21">
        <v>655</v>
      </c>
      <c r="I231" s="21">
        <v>674</v>
      </c>
      <c r="J231" s="21">
        <v>679</v>
      </c>
      <c r="K231" s="21">
        <v>692</v>
      </c>
      <c r="L231" s="21">
        <v>687</v>
      </c>
      <c r="M231" s="21">
        <v>687</v>
      </c>
      <c r="N231" s="21">
        <v>670</v>
      </c>
      <c r="O231" s="21">
        <v>666</v>
      </c>
      <c r="Q231" s="21">
        <f t="shared" si="64"/>
        <v>7988</v>
      </c>
      <c r="S231" s="33">
        <v>0.5</v>
      </c>
      <c r="T231" s="34">
        <f t="shared" ref="T231:T236" si="65">SUMPRODUCT($D$1:$O$1,$D231:$O231)/5*S231</f>
        <v>17377.599999999999</v>
      </c>
      <c r="U231" s="2"/>
      <c r="V231" s="34">
        <f>+T231</f>
        <v>17377.599999999999</v>
      </c>
    </row>
    <row r="232" spans="1:22" outlineLevel="1" x14ac:dyDescent="0.25">
      <c r="A232" s="16" t="s">
        <v>62</v>
      </c>
      <c r="B232" s="8" t="s">
        <v>53</v>
      </c>
      <c r="C232" s="16"/>
      <c r="D232" s="21">
        <v>7096</v>
      </c>
      <c r="E232" s="21">
        <v>7081</v>
      </c>
      <c r="F232" s="21">
        <v>7184</v>
      </c>
      <c r="G232" s="21">
        <v>7273</v>
      </c>
      <c r="H232" s="21">
        <v>7351</v>
      </c>
      <c r="I232" s="21">
        <v>7465</v>
      </c>
      <c r="J232" s="21">
        <v>7556</v>
      </c>
      <c r="K232" s="21">
        <v>7571</v>
      </c>
      <c r="L232" s="21">
        <v>7561</v>
      </c>
      <c r="M232" s="21">
        <v>7541</v>
      </c>
      <c r="N232" s="21">
        <v>7548</v>
      </c>
      <c r="O232" s="21">
        <v>7486</v>
      </c>
      <c r="Q232" s="21">
        <f t="shared" si="64"/>
        <v>88713</v>
      </c>
      <c r="S232" s="33">
        <v>0.5</v>
      </c>
      <c r="T232" s="34">
        <f t="shared" si="65"/>
        <v>192984.5</v>
      </c>
      <c r="U232" s="2"/>
      <c r="V232" s="34">
        <f>+T232</f>
        <v>192984.5</v>
      </c>
    </row>
    <row r="233" spans="1:22" outlineLevel="1" x14ac:dyDescent="0.25">
      <c r="A233" s="16" t="s">
        <v>63</v>
      </c>
      <c r="B233" s="8">
        <v>29</v>
      </c>
      <c r="C233" s="16"/>
      <c r="D233" s="21">
        <v>3385</v>
      </c>
      <c r="E233" s="21">
        <v>3369</v>
      </c>
      <c r="F233" s="21">
        <v>3425</v>
      </c>
      <c r="G233" s="21">
        <v>3461</v>
      </c>
      <c r="H233" s="21">
        <v>3499</v>
      </c>
      <c r="I233" s="21">
        <v>3540</v>
      </c>
      <c r="J233" s="21">
        <v>3541</v>
      </c>
      <c r="K233" s="21">
        <v>3567</v>
      </c>
      <c r="L233" s="21">
        <v>3540</v>
      </c>
      <c r="M233" s="21">
        <v>3533</v>
      </c>
      <c r="N233" s="21">
        <v>3540</v>
      </c>
      <c r="O233" s="21">
        <v>3507</v>
      </c>
      <c r="Q233" s="21">
        <f t="shared" si="64"/>
        <v>41907</v>
      </c>
      <c r="S233" s="33">
        <v>0.5</v>
      </c>
      <c r="T233" s="34">
        <f t="shared" si="65"/>
        <v>91158.9</v>
      </c>
      <c r="U233" s="34">
        <f>+T233</f>
        <v>91158.9</v>
      </c>
      <c r="V233" s="2"/>
    </row>
    <row r="234" spans="1:22" ht="25.5" outlineLevel="1" x14ac:dyDescent="0.25">
      <c r="A234" s="16" t="s">
        <v>64</v>
      </c>
      <c r="B234" s="32" t="s">
        <v>65</v>
      </c>
      <c r="C234" s="16"/>
      <c r="D234" s="21">
        <v>23725</v>
      </c>
      <c r="E234" s="21">
        <v>23772</v>
      </c>
      <c r="F234" s="21">
        <v>23833</v>
      </c>
      <c r="G234" s="21">
        <v>23848</v>
      </c>
      <c r="H234" s="21">
        <v>23856</v>
      </c>
      <c r="I234" s="21">
        <v>23918</v>
      </c>
      <c r="J234" s="21">
        <v>23868</v>
      </c>
      <c r="K234" s="21">
        <v>23972</v>
      </c>
      <c r="L234" s="21">
        <v>23829</v>
      </c>
      <c r="M234" s="21">
        <v>23875</v>
      </c>
      <c r="N234" s="21">
        <v>24046</v>
      </c>
      <c r="O234" s="21">
        <v>24118</v>
      </c>
      <c r="Q234" s="21">
        <f t="shared" si="64"/>
        <v>286660</v>
      </c>
      <c r="S234" s="33">
        <v>0.5</v>
      </c>
      <c r="T234" s="34">
        <f t="shared" si="65"/>
        <v>623475.6</v>
      </c>
      <c r="U234" s="34">
        <f>+T234</f>
        <v>623475.6</v>
      </c>
      <c r="V234" s="2"/>
    </row>
    <row r="235" spans="1:22" outlineLevel="1" x14ac:dyDescent="0.25">
      <c r="A235" s="16" t="s">
        <v>66</v>
      </c>
      <c r="B235" s="8">
        <v>55</v>
      </c>
      <c r="C235" s="16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Q235" s="21">
        <f t="shared" si="64"/>
        <v>0</v>
      </c>
      <c r="S235" s="33">
        <v>0.5</v>
      </c>
      <c r="T235" s="34">
        <f t="shared" si="65"/>
        <v>0</v>
      </c>
      <c r="U235" s="34">
        <f>+T235</f>
        <v>0</v>
      </c>
      <c r="V235" s="2"/>
    </row>
    <row r="236" spans="1:22" outlineLevel="1" x14ac:dyDescent="0.25">
      <c r="A236" s="16" t="s">
        <v>67</v>
      </c>
      <c r="B236" s="8">
        <v>38</v>
      </c>
      <c r="C236" s="16"/>
      <c r="D236" s="21">
        <v>390</v>
      </c>
      <c r="E236" s="21">
        <v>387</v>
      </c>
      <c r="F236" s="21">
        <v>392</v>
      </c>
      <c r="G236" s="21">
        <v>392</v>
      </c>
      <c r="H236" s="21">
        <v>386</v>
      </c>
      <c r="I236" s="21">
        <v>390</v>
      </c>
      <c r="J236" s="21">
        <v>391</v>
      </c>
      <c r="K236" s="21">
        <v>393</v>
      </c>
      <c r="L236" s="21">
        <v>392</v>
      </c>
      <c r="M236" s="21">
        <v>386</v>
      </c>
      <c r="N236" s="21">
        <v>387</v>
      </c>
      <c r="O236" s="21">
        <v>383</v>
      </c>
      <c r="Q236" s="21">
        <f t="shared" si="64"/>
        <v>4669</v>
      </c>
      <c r="S236" s="33">
        <v>0.5</v>
      </c>
      <c r="T236" s="34">
        <f t="shared" si="65"/>
        <v>10154.6</v>
      </c>
      <c r="U236" s="2"/>
      <c r="V236" s="34">
        <f t="shared" ref="V236" si="66">+T236</f>
        <v>10154.6</v>
      </c>
    </row>
    <row r="237" spans="1:22" ht="13.5" outlineLevel="1" thickBot="1" x14ac:dyDescent="0.3">
      <c r="A237" s="35" t="s">
        <v>47</v>
      </c>
      <c r="B237" s="1"/>
      <c r="C237" s="1"/>
      <c r="D237" s="36">
        <f t="shared" ref="D237:Q237" si="67">SUM(D230:D236)</f>
        <v>36641</v>
      </c>
      <c r="E237" s="36">
        <f t="shared" si="67"/>
        <v>36635</v>
      </c>
      <c r="F237" s="36">
        <f t="shared" si="67"/>
        <v>36889</v>
      </c>
      <c r="G237" s="36">
        <f t="shared" si="67"/>
        <v>37051</v>
      </c>
      <c r="H237" s="36">
        <f t="shared" si="67"/>
        <v>37200</v>
      </c>
      <c r="I237" s="36">
        <f t="shared" si="67"/>
        <v>37450</v>
      </c>
      <c r="J237" s="36">
        <f t="shared" si="67"/>
        <v>37512</v>
      </c>
      <c r="K237" s="36">
        <f t="shared" si="67"/>
        <v>37672</v>
      </c>
      <c r="L237" s="36">
        <f t="shared" si="67"/>
        <v>37472</v>
      </c>
      <c r="M237" s="36">
        <f t="shared" si="67"/>
        <v>37485</v>
      </c>
      <c r="N237" s="36">
        <f t="shared" si="67"/>
        <v>37650</v>
      </c>
      <c r="O237" s="36">
        <f t="shared" si="67"/>
        <v>37603</v>
      </c>
      <c r="Q237" s="37">
        <f t="shared" si="67"/>
        <v>447260</v>
      </c>
      <c r="T237" s="38">
        <f>SUM(T230:T236)</f>
        <v>972837.7</v>
      </c>
      <c r="U237" s="38">
        <f t="shared" ref="U237:V237" si="68">SUM(U230:U236)</f>
        <v>752321</v>
      </c>
      <c r="V237" s="38">
        <f t="shared" si="68"/>
        <v>220516.7</v>
      </c>
    </row>
    <row r="238" spans="1:22" ht="13.5" outlineLevel="1" thickTop="1" x14ac:dyDescent="0.25">
      <c r="A238" s="16"/>
      <c r="U238" s="41">
        <f>+U237/T237</f>
        <v>0.77332632154366554</v>
      </c>
      <c r="V238" s="41">
        <f>+V237/U237</f>
        <v>0.29311517291156303</v>
      </c>
    </row>
    <row r="239" spans="1:22" outlineLevel="1" x14ac:dyDescent="0.25">
      <c r="A239" s="16"/>
    </row>
    <row r="240" spans="1:22" outlineLevel="1" x14ac:dyDescent="0.25">
      <c r="A240" s="42" t="s">
        <v>70</v>
      </c>
      <c r="B240" s="8" t="str">
        <f>+B$49</f>
        <v>District</v>
      </c>
      <c r="C240" s="8" t="str">
        <f>+C$49</f>
        <v>Code</v>
      </c>
      <c r="D240" s="22">
        <f t="shared" ref="D240:O240" si="69">+D$2</f>
        <v>43101</v>
      </c>
      <c r="E240" s="22">
        <f t="shared" si="69"/>
        <v>43132</v>
      </c>
      <c r="F240" s="22">
        <f t="shared" si="69"/>
        <v>43160</v>
      </c>
      <c r="G240" s="22">
        <f t="shared" si="69"/>
        <v>43191</v>
      </c>
      <c r="H240" s="22">
        <f t="shared" si="69"/>
        <v>43221</v>
      </c>
      <c r="I240" s="22">
        <f t="shared" si="69"/>
        <v>43252</v>
      </c>
      <c r="J240" s="22">
        <f t="shared" si="69"/>
        <v>43282</v>
      </c>
      <c r="K240" s="22">
        <f t="shared" si="69"/>
        <v>43313</v>
      </c>
      <c r="L240" s="22">
        <f t="shared" si="69"/>
        <v>43344</v>
      </c>
      <c r="M240" s="22">
        <f t="shared" si="69"/>
        <v>43374</v>
      </c>
      <c r="N240" s="22">
        <f t="shared" si="69"/>
        <v>43405</v>
      </c>
      <c r="O240" s="22">
        <f t="shared" si="69"/>
        <v>43435</v>
      </c>
      <c r="Q240" s="22" t="str">
        <f>+Q$2</f>
        <v>Total</v>
      </c>
    </row>
    <row r="241" spans="1:22" outlineLevel="1" x14ac:dyDescent="0.25">
      <c r="A241" s="43" t="s">
        <v>60</v>
      </c>
      <c r="B241" s="28">
        <v>8</v>
      </c>
      <c r="C241" s="16"/>
      <c r="D241" s="21">
        <v>16</v>
      </c>
      <c r="E241" s="21">
        <f>$D$241</f>
        <v>16</v>
      </c>
      <c r="F241" s="21">
        <f t="shared" ref="F241:O241" si="70">$D$241</f>
        <v>16</v>
      </c>
      <c r="G241" s="21">
        <f t="shared" si="70"/>
        <v>16</v>
      </c>
      <c r="H241" s="21">
        <f t="shared" si="70"/>
        <v>16</v>
      </c>
      <c r="I241" s="21">
        <f t="shared" si="70"/>
        <v>16</v>
      </c>
      <c r="J241" s="21">
        <f t="shared" si="70"/>
        <v>16</v>
      </c>
      <c r="K241" s="21">
        <f t="shared" si="70"/>
        <v>16</v>
      </c>
      <c r="L241" s="21">
        <f t="shared" si="70"/>
        <v>16</v>
      </c>
      <c r="M241" s="21">
        <f t="shared" si="70"/>
        <v>16</v>
      </c>
      <c r="N241" s="21">
        <f t="shared" si="70"/>
        <v>16</v>
      </c>
      <c r="O241" s="21">
        <f t="shared" si="70"/>
        <v>16</v>
      </c>
      <c r="Q241" s="21">
        <f t="shared" ref="Q241:Q246" si="71">SUM(D241:O241)</f>
        <v>192</v>
      </c>
    </row>
    <row r="242" spans="1:22" outlineLevel="1" x14ac:dyDescent="0.25">
      <c r="A242" s="43" t="s">
        <v>61</v>
      </c>
      <c r="B242" s="28">
        <v>10</v>
      </c>
      <c r="C242" s="16"/>
      <c r="D242" s="21">
        <v>10</v>
      </c>
      <c r="E242" s="21">
        <f>$D$242</f>
        <v>10</v>
      </c>
      <c r="F242" s="21">
        <f t="shared" ref="F242:O242" si="72">$D$242</f>
        <v>10</v>
      </c>
      <c r="G242" s="21">
        <f t="shared" si="72"/>
        <v>10</v>
      </c>
      <c r="H242" s="21">
        <f t="shared" si="72"/>
        <v>10</v>
      </c>
      <c r="I242" s="21">
        <f t="shared" si="72"/>
        <v>10</v>
      </c>
      <c r="J242" s="21">
        <f t="shared" si="72"/>
        <v>10</v>
      </c>
      <c r="K242" s="21">
        <f t="shared" si="72"/>
        <v>10</v>
      </c>
      <c r="L242" s="21">
        <f t="shared" si="72"/>
        <v>10</v>
      </c>
      <c r="M242" s="21">
        <f t="shared" si="72"/>
        <v>10</v>
      </c>
      <c r="N242" s="21">
        <f t="shared" si="72"/>
        <v>10</v>
      </c>
      <c r="O242" s="21">
        <f t="shared" si="72"/>
        <v>10</v>
      </c>
      <c r="Q242" s="21">
        <f t="shared" si="71"/>
        <v>120</v>
      </c>
    </row>
    <row r="243" spans="1:22" outlineLevel="1" x14ac:dyDescent="0.25">
      <c r="A243" s="43" t="s">
        <v>62</v>
      </c>
      <c r="B243" s="8" t="s">
        <v>53</v>
      </c>
      <c r="C243" s="16"/>
      <c r="D243" s="21">
        <v>35</v>
      </c>
      <c r="E243" s="21">
        <f>$D$243</f>
        <v>35</v>
      </c>
      <c r="F243" s="21">
        <f t="shared" ref="F243:O243" si="73">$D$243</f>
        <v>35</v>
      </c>
      <c r="G243" s="21">
        <f t="shared" si="73"/>
        <v>35</v>
      </c>
      <c r="H243" s="21">
        <f t="shared" si="73"/>
        <v>35</v>
      </c>
      <c r="I243" s="21">
        <f t="shared" si="73"/>
        <v>35</v>
      </c>
      <c r="J243" s="21">
        <f t="shared" si="73"/>
        <v>35</v>
      </c>
      <c r="K243" s="21">
        <f t="shared" si="73"/>
        <v>35</v>
      </c>
      <c r="L243" s="21">
        <f t="shared" si="73"/>
        <v>35</v>
      </c>
      <c r="M243" s="21">
        <f t="shared" si="73"/>
        <v>35</v>
      </c>
      <c r="N243" s="21">
        <f t="shared" si="73"/>
        <v>35</v>
      </c>
      <c r="O243" s="21">
        <f t="shared" si="73"/>
        <v>35</v>
      </c>
      <c r="Q243" s="21">
        <f t="shared" si="71"/>
        <v>420</v>
      </c>
    </row>
    <row r="244" spans="1:22" outlineLevel="1" x14ac:dyDescent="0.25">
      <c r="A244" s="43" t="s">
        <v>63</v>
      </c>
      <c r="B244" s="8">
        <v>29</v>
      </c>
      <c r="C244" s="16"/>
      <c r="D244" s="21">
        <v>29</v>
      </c>
      <c r="E244" s="21">
        <f>$D$244</f>
        <v>29</v>
      </c>
      <c r="F244" s="21">
        <f t="shared" ref="F244:O244" si="74">$D$244</f>
        <v>29</v>
      </c>
      <c r="G244" s="21">
        <f t="shared" si="74"/>
        <v>29</v>
      </c>
      <c r="H244" s="21">
        <f t="shared" si="74"/>
        <v>29</v>
      </c>
      <c r="I244" s="21">
        <f t="shared" si="74"/>
        <v>29</v>
      </c>
      <c r="J244" s="21">
        <f t="shared" si="74"/>
        <v>29</v>
      </c>
      <c r="K244" s="21">
        <f t="shared" si="74"/>
        <v>29</v>
      </c>
      <c r="L244" s="21">
        <f t="shared" si="74"/>
        <v>29</v>
      </c>
      <c r="M244" s="21">
        <f t="shared" si="74"/>
        <v>29</v>
      </c>
      <c r="N244" s="21">
        <f t="shared" si="74"/>
        <v>29</v>
      </c>
      <c r="O244" s="21">
        <f t="shared" si="74"/>
        <v>29</v>
      </c>
      <c r="Q244" s="21">
        <f t="shared" si="71"/>
        <v>348</v>
      </c>
    </row>
    <row r="245" spans="1:22" ht="25.5" outlineLevel="1" x14ac:dyDescent="0.25">
      <c r="A245" s="43" t="s">
        <v>64</v>
      </c>
      <c r="B245" s="32" t="s">
        <v>65</v>
      </c>
      <c r="C245" s="16"/>
      <c r="D245" s="21">
        <v>19</v>
      </c>
      <c r="E245" s="21">
        <f>$D$245</f>
        <v>19</v>
      </c>
      <c r="F245" s="21">
        <f t="shared" ref="F245:O245" si="75">$D$245</f>
        <v>19</v>
      </c>
      <c r="G245" s="21">
        <f t="shared" si="75"/>
        <v>19</v>
      </c>
      <c r="H245" s="21">
        <f t="shared" si="75"/>
        <v>19</v>
      </c>
      <c r="I245" s="21">
        <f t="shared" si="75"/>
        <v>19</v>
      </c>
      <c r="J245" s="21">
        <f t="shared" si="75"/>
        <v>19</v>
      </c>
      <c r="K245" s="21">
        <f t="shared" si="75"/>
        <v>19</v>
      </c>
      <c r="L245" s="21">
        <f t="shared" si="75"/>
        <v>19</v>
      </c>
      <c r="M245" s="21">
        <f t="shared" si="75"/>
        <v>19</v>
      </c>
      <c r="N245" s="21">
        <f t="shared" si="75"/>
        <v>19</v>
      </c>
      <c r="O245" s="21">
        <f t="shared" si="75"/>
        <v>19</v>
      </c>
      <c r="Q245" s="21">
        <f t="shared" si="71"/>
        <v>228</v>
      </c>
    </row>
    <row r="246" spans="1:22" outlineLevel="1" x14ac:dyDescent="0.25">
      <c r="A246" s="43" t="s">
        <v>66</v>
      </c>
      <c r="B246" s="8">
        <v>55</v>
      </c>
      <c r="C246" s="16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Q246" s="21">
        <f t="shared" si="71"/>
        <v>0</v>
      </c>
    </row>
    <row r="247" spans="1:22" ht="13.5" outlineLevel="1" thickBot="1" x14ac:dyDescent="0.3">
      <c r="A247" s="44" t="s">
        <v>71</v>
      </c>
      <c r="B247" s="1"/>
      <c r="C247" s="1"/>
      <c r="D247" s="36">
        <f t="shared" ref="D247:O247" si="76">SUM(D241:D246)</f>
        <v>109</v>
      </c>
      <c r="E247" s="36">
        <f t="shared" si="76"/>
        <v>109</v>
      </c>
      <c r="F247" s="36">
        <f t="shared" si="76"/>
        <v>109</v>
      </c>
      <c r="G247" s="36">
        <f t="shared" si="76"/>
        <v>109</v>
      </c>
      <c r="H247" s="36">
        <f t="shared" si="76"/>
        <v>109</v>
      </c>
      <c r="I247" s="36">
        <f t="shared" si="76"/>
        <v>109</v>
      </c>
      <c r="J247" s="36">
        <f t="shared" si="76"/>
        <v>109</v>
      </c>
      <c r="K247" s="36">
        <f t="shared" si="76"/>
        <v>109</v>
      </c>
      <c r="L247" s="36">
        <f t="shared" si="76"/>
        <v>109</v>
      </c>
      <c r="M247" s="36">
        <f t="shared" si="76"/>
        <v>109</v>
      </c>
      <c r="N247" s="36">
        <f t="shared" si="76"/>
        <v>109</v>
      </c>
      <c r="O247" s="36">
        <f t="shared" si="76"/>
        <v>109</v>
      </c>
      <c r="Q247" s="37">
        <f>SUM(Q241:Q246)</f>
        <v>1308</v>
      </c>
    </row>
    <row r="248" spans="1:22" ht="13.5" outlineLevel="1" thickTop="1" x14ac:dyDescent="0.25">
      <c r="A248" s="35"/>
      <c r="B248" s="1"/>
      <c r="C248" s="1"/>
      <c r="D248" s="39"/>
      <c r="E248" s="39"/>
      <c r="F248" s="39"/>
      <c r="G248" s="39"/>
      <c r="H248" s="24"/>
      <c r="I248" s="39"/>
      <c r="J248" s="24"/>
      <c r="K248" s="39"/>
      <c r="L248" s="39"/>
      <c r="M248" s="39"/>
      <c r="N248" s="39"/>
      <c r="O248" s="39"/>
      <c r="Q248" s="40"/>
    </row>
    <row r="249" spans="1:22" outlineLevel="1" x14ac:dyDescent="0.25">
      <c r="A249" s="16"/>
    </row>
    <row r="250" spans="1:22" outlineLevel="1" x14ac:dyDescent="0.25">
      <c r="A250" s="23" t="s">
        <v>72</v>
      </c>
      <c r="B250" s="8" t="str">
        <f>+B$49</f>
        <v>District</v>
      </c>
      <c r="C250" s="8" t="str">
        <f>+C$49</f>
        <v>Code</v>
      </c>
      <c r="D250" s="22">
        <f t="shared" ref="D250:O250" si="77">+D$2</f>
        <v>43101</v>
      </c>
      <c r="E250" s="22">
        <f t="shared" si="77"/>
        <v>43132</v>
      </c>
      <c r="F250" s="22">
        <f t="shared" si="77"/>
        <v>43160</v>
      </c>
      <c r="G250" s="22">
        <f t="shared" si="77"/>
        <v>43191</v>
      </c>
      <c r="H250" s="22">
        <f t="shared" si="77"/>
        <v>43221</v>
      </c>
      <c r="I250" s="22">
        <f t="shared" si="77"/>
        <v>43252</v>
      </c>
      <c r="J250" s="22">
        <f t="shared" si="77"/>
        <v>43282</v>
      </c>
      <c r="K250" s="22">
        <f t="shared" si="77"/>
        <v>43313</v>
      </c>
      <c r="L250" s="22">
        <f t="shared" si="77"/>
        <v>43344</v>
      </c>
      <c r="M250" s="22">
        <f t="shared" si="77"/>
        <v>43374</v>
      </c>
      <c r="N250" s="22">
        <f t="shared" si="77"/>
        <v>43405</v>
      </c>
      <c r="O250" s="22">
        <f t="shared" si="77"/>
        <v>43435</v>
      </c>
      <c r="Q250" s="22" t="str">
        <f>+Q$2</f>
        <v>Total</v>
      </c>
    </row>
    <row r="251" spans="1:22" outlineLevel="1" x14ac:dyDescent="0.25">
      <c r="A251" s="16" t="s">
        <v>60</v>
      </c>
      <c r="B251" s="8">
        <v>8</v>
      </c>
      <c r="C251" s="16"/>
      <c r="D251" s="21">
        <v>3083</v>
      </c>
      <c r="E251" s="21">
        <v>3071</v>
      </c>
      <c r="F251" s="21">
        <v>3088</v>
      </c>
      <c r="G251" s="21">
        <v>3100</v>
      </c>
      <c r="H251" s="21">
        <v>3094</v>
      </c>
      <c r="I251" s="21">
        <v>3111</v>
      </c>
      <c r="J251" s="21">
        <v>3111</v>
      </c>
      <c r="K251" s="21">
        <v>3109</v>
      </c>
      <c r="L251" s="21">
        <v>3106</v>
      </c>
      <c r="M251" s="21">
        <v>3113</v>
      </c>
      <c r="N251" s="21">
        <v>3132</v>
      </c>
      <c r="O251" s="21">
        <v>3144</v>
      </c>
      <c r="Q251" s="21">
        <f t="shared" ref="Q251:Q257" si="78">SUM(D251:O251)</f>
        <v>37262</v>
      </c>
      <c r="S251" s="33">
        <v>0.5</v>
      </c>
      <c r="T251" s="34">
        <f>SUMPRODUCT($D$1:$O$1,$D251:$O251)/5*S251</f>
        <v>81047.5</v>
      </c>
      <c r="U251" s="34">
        <f>+T251</f>
        <v>81047.5</v>
      </c>
      <c r="V251" s="34"/>
    </row>
    <row r="252" spans="1:22" outlineLevel="1" x14ac:dyDescent="0.25">
      <c r="A252" s="16" t="s">
        <v>61</v>
      </c>
      <c r="B252" s="28">
        <v>10</v>
      </c>
      <c r="C252" s="16"/>
      <c r="D252" s="21">
        <v>1230</v>
      </c>
      <c r="E252" s="21">
        <v>1222</v>
      </c>
      <c r="F252" s="21">
        <v>1236</v>
      </c>
      <c r="G252" s="21">
        <v>1239</v>
      </c>
      <c r="H252" s="21">
        <v>1227</v>
      </c>
      <c r="I252" s="21">
        <v>1251</v>
      </c>
      <c r="J252" s="21">
        <v>1259</v>
      </c>
      <c r="K252" s="21">
        <v>1267</v>
      </c>
      <c r="L252" s="21">
        <v>1265</v>
      </c>
      <c r="M252" s="21">
        <v>1276</v>
      </c>
      <c r="N252" s="21">
        <v>1263</v>
      </c>
      <c r="O252" s="21">
        <v>1258</v>
      </c>
      <c r="Q252" s="21">
        <f t="shared" si="78"/>
        <v>14993</v>
      </c>
      <c r="S252" s="33">
        <v>0.5</v>
      </c>
      <c r="T252" s="34">
        <f t="shared" ref="T252:T257" si="79">SUMPRODUCT($D$1:$O$1,$D252:$O252)/5*S252</f>
        <v>32612.799999999999</v>
      </c>
      <c r="U252" s="2"/>
      <c r="V252" s="34">
        <f>+T252</f>
        <v>32612.799999999999</v>
      </c>
    </row>
    <row r="253" spans="1:22" outlineLevel="1" x14ac:dyDescent="0.25">
      <c r="A253" s="16" t="s">
        <v>62</v>
      </c>
      <c r="B253" s="8" t="s">
        <v>53</v>
      </c>
      <c r="C253" s="16"/>
      <c r="D253" s="21">
        <v>19388</v>
      </c>
      <c r="E253" s="21">
        <v>19318</v>
      </c>
      <c r="F253" s="21">
        <v>19436</v>
      </c>
      <c r="G253" s="21">
        <v>19490</v>
      </c>
      <c r="H253" s="21">
        <v>19406</v>
      </c>
      <c r="I253" s="21">
        <v>19550</v>
      </c>
      <c r="J253" s="21">
        <v>19584</v>
      </c>
      <c r="K253" s="21">
        <v>19558</v>
      </c>
      <c r="L253" s="21">
        <v>19562</v>
      </c>
      <c r="M253" s="21">
        <v>19573</v>
      </c>
      <c r="N253" s="21">
        <v>19682</v>
      </c>
      <c r="O253" s="21">
        <v>19708</v>
      </c>
      <c r="Q253" s="21">
        <f t="shared" si="78"/>
        <v>234255</v>
      </c>
      <c r="S253" s="33">
        <v>0.5</v>
      </c>
      <c r="T253" s="34">
        <f t="shared" si="79"/>
        <v>509514.5</v>
      </c>
      <c r="U253" s="2"/>
      <c r="V253" s="34">
        <f>+T253</f>
        <v>509514.5</v>
      </c>
    </row>
    <row r="254" spans="1:22" outlineLevel="1" x14ac:dyDescent="0.25">
      <c r="A254" s="16" t="s">
        <v>63</v>
      </c>
      <c r="B254" s="28">
        <v>29</v>
      </c>
      <c r="C254" s="16"/>
      <c r="D254" s="21">
        <v>5693</v>
      </c>
      <c r="E254" s="21">
        <v>5693</v>
      </c>
      <c r="F254" s="21">
        <v>5747</v>
      </c>
      <c r="G254" s="21">
        <v>5746</v>
      </c>
      <c r="H254" s="21">
        <v>5724</v>
      </c>
      <c r="I254" s="21">
        <v>5750</v>
      </c>
      <c r="J254" s="21">
        <v>5722</v>
      </c>
      <c r="K254" s="21">
        <v>5726</v>
      </c>
      <c r="L254" s="21">
        <v>5705</v>
      </c>
      <c r="M254" s="21">
        <v>5713</v>
      </c>
      <c r="N254" s="21">
        <v>5747</v>
      </c>
      <c r="O254" s="21">
        <v>5749</v>
      </c>
      <c r="Q254" s="21">
        <f t="shared" si="78"/>
        <v>68715</v>
      </c>
      <c r="S254" s="33">
        <v>0.5</v>
      </c>
      <c r="T254" s="34">
        <f t="shared" si="79"/>
        <v>149449.70000000001</v>
      </c>
      <c r="U254" s="34">
        <f>+T254</f>
        <v>149449.70000000001</v>
      </c>
      <c r="V254" s="2"/>
    </row>
    <row r="255" spans="1:22" ht="25.5" outlineLevel="1" x14ac:dyDescent="0.25">
      <c r="A255" s="16" t="s">
        <v>64</v>
      </c>
      <c r="B255" s="32" t="s">
        <v>65</v>
      </c>
      <c r="C255" s="16"/>
      <c r="D255" s="21">
        <v>25136</v>
      </c>
      <c r="E255" s="21">
        <v>25190</v>
      </c>
      <c r="F255" s="21">
        <v>25259</v>
      </c>
      <c r="G255" s="21">
        <v>25262</v>
      </c>
      <c r="H255" s="21">
        <v>25254</v>
      </c>
      <c r="I255" s="21">
        <v>25309</v>
      </c>
      <c r="J255" s="21">
        <v>25257</v>
      </c>
      <c r="K255" s="21">
        <v>25370</v>
      </c>
      <c r="L255" s="21">
        <v>25208</v>
      </c>
      <c r="M255" s="21">
        <v>25280</v>
      </c>
      <c r="N255" s="21">
        <v>25474</v>
      </c>
      <c r="O255" s="21">
        <v>25577</v>
      </c>
      <c r="Q255" s="21">
        <f t="shared" si="78"/>
        <v>303576</v>
      </c>
      <c r="S255" s="33">
        <v>0.5</v>
      </c>
      <c r="T255" s="34">
        <f t="shared" si="79"/>
        <v>660266</v>
      </c>
      <c r="U255" s="34">
        <f>+T255</f>
        <v>660266</v>
      </c>
      <c r="V255" s="2"/>
    </row>
    <row r="256" spans="1:22" outlineLevel="1" x14ac:dyDescent="0.25">
      <c r="A256" s="16" t="s">
        <v>67</v>
      </c>
      <c r="B256" s="8">
        <v>38</v>
      </c>
      <c r="C256" s="16"/>
      <c r="D256" s="21">
        <v>532</v>
      </c>
      <c r="E256" s="21">
        <v>523</v>
      </c>
      <c r="F256" s="21">
        <v>531</v>
      </c>
      <c r="G256" s="21">
        <v>529</v>
      </c>
      <c r="H256" s="21">
        <v>520</v>
      </c>
      <c r="I256" s="21">
        <v>524</v>
      </c>
      <c r="J256" s="21">
        <v>527</v>
      </c>
      <c r="K256" s="21">
        <v>528</v>
      </c>
      <c r="L256" s="21">
        <v>529</v>
      </c>
      <c r="M256" s="21">
        <v>527</v>
      </c>
      <c r="N256" s="21">
        <v>530</v>
      </c>
      <c r="O256" s="21">
        <v>529</v>
      </c>
      <c r="Q256" s="21">
        <f t="shared" si="78"/>
        <v>6329</v>
      </c>
      <c r="S256" s="33">
        <v>0.5</v>
      </c>
      <c r="T256" s="34">
        <f t="shared" si="79"/>
        <v>13766</v>
      </c>
      <c r="U256" s="34"/>
      <c r="V256" s="34">
        <f t="shared" ref="V256" si="80">+T256</f>
        <v>13766</v>
      </c>
    </row>
    <row r="257" spans="1:22" outlineLevel="1" x14ac:dyDescent="0.25">
      <c r="A257" s="16" t="s">
        <v>66</v>
      </c>
      <c r="B257" s="8">
        <v>55</v>
      </c>
      <c r="C257" s="16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Q257" s="21">
        <f t="shared" si="78"/>
        <v>0</v>
      </c>
      <c r="S257" s="33">
        <v>0.5</v>
      </c>
      <c r="T257" s="34">
        <f t="shared" si="79"/>
        <v>0</v>
      </c>
      <c r="U257" s="34">
        <f>+T257</f>
        <v>0</v>
      </c>
      <c r="V257" s="34"/>
    </row>
    <row r="258" spans="1:22" ht="13.5" outlineLevel="1" thickBot="1" x14ac:dyDescent="0.3">
      <c r="A258" s="35" t="s">
        <v>46</v>
      </c>
      <c r="B258" s="1"/>
      <c r="C258" s="1"/>
      <c r="D258" s="36">
        <f t="shared" ref="D258:O258" si="81">SUM(D251:D257)</f>
        <v>55062</v>
      </c>
      <c r="E258" s="36">
        <f t="shared" si="81"/>
        <v>55017</v>
      </c>
      <c r="F258" s="36">
        <f t="shared" si="81"/>
        <v>55297</v>
      </c>
      <c r="G258" s="36">
        <f t="shared" si="81"/>
        <v>55366</v>
      </c>
      <c r="H258" s="36">
        <f t="shared" si="81"/>
        <v>55225</v>
      </c>
      <c r="I258" s="36">
        <f t="shared" si="81"/>
        <v>55495</v>
      </c>
      <c r="J258" s="36">
        <f t="shared" si="81"/>
        <v>55460</v>
      </c>
      <c r="K258" s="36">
        <f t="shared" si="81"/>
        <v>55558</v>
      </c>
      <c r="L258" s="36">
        <f t="shared" si="81"/>
        <v>55375</v>
      </c>
      <c r="M258" s="36">
        <f t="shared" si="81"/>
        <v>55482</v>
      </c>
      <c r="N258" s="36">
        <f t="shared" si="81"/>
        <v>55828</v>
      </c>
      <c r="O258" s="36">
        <f t="shared" si="81"/>
        <v>55965</v>
      </c>
      <c r="Q258" s="37">
        <f>SUM(Q251:Q257)</f>
        <v>665130</v>
      </c>
      <c r="T258" s="38">
        <f>SUM(T251:T257)</f>
        <v>1446656.5</v>
      </c>
      <c r="U258" s="38">
        <f t="shared" ref="U258:V258" si="82">SUM(U251:U257)</f>
        <v>890763.2</v>
      </c>
      <c r="V258" s="38">
        <f t="shared" si="82"/>
        <v>555893.30000000005</v>
      </c>
    </row>
    <row r="259" spans="1:22" ht="13.5" outlineLevel="1" thickTop="1" x14ac:dyDescent="0.25">
      <c r="A259" s="35"/>
      <c r="B259" s="1"/>
      <c r="C259" s="1"/>
      <c r="D259" s="39"/>
      <c r="E259" s="39"/>
      <c r="F259" s="39"/>
      <c r="G259" s="39"/>
      <c r="H259" s="24"/>
      <c r="I259" s="39"/>
      <c r="J259" s="24"/>
      <c r="K259" s="39"/>
      <c r="L259" s="39"/>
      <c r="M259" s="39"/>
      <c r="N259" s="39"/>
      <c r="O259" s="39"/>
      <c r="Q259" s="40"/>
      <c r="U259" s="41">
        <f>+U258/T258</f>
        <v>0.61573925807543117</v>
      </c>
      <c r="V259" s="41">
        <f>+V258/U258</f>
        <v>0.62406406102093137</v>
      </c>
    </row>
    <row r="260" spans="1:22" outlineLevel="1" x14ac:dyDescent="0.25">
      <c r="A260" s="16"/>
    </row>
    <row r="261" spans="1:22" outlineLevel="1" x14ac:dyDescent="0.25">
      <c r="A261" s="23" t="s">
        <v>73</v>
      </c>
      <c r="B261" s="8" t="str">
        <f>+B$49</f>
        <v>District</v>
      </c>
      <c r="C261" s="8" t="str">
        <f>+C$49</f>
        <v>Code</v>
      </c>
      <c r="D261" s="22">
        <f t="shared" ref="D261:I261" si="83">+D$2</f>
        <v>43101</v>
      </c>
      <c r="E261" s="22">
        <f t="shared" si="83"/>
        <v>43132</v>
      </c>
      <c r="F261" s="22">
        <f t="shared" si="83"/>
        <v>43160</v>
      </c>
      <c r="G261" s="22">
        <f t="shared" si="83"/>
        <v>43191</v>
      </c>
      <c r="H261" s="22">
        <f t="shared" si="83"/>
        <v>43221</v>
      </c>
      <c r="I261" s="22">
        <f t="shared" si="83"/>
        <v>43252</v>
      </c>
      <c r="J261" s="22">
        <v>41821</v>
      </c>
      <c r="K261" s="22">
        <f>+K$2</f>
        <v>43313</v>
      </c>
      <c r="L261" s="22">
        <f>+L$2</f>
        <v>43344</v>
      </c>
      <c r="M261" s="22">
        <f>+M$2</f>
        <v>43374</v>
      </c>
      <c r="N261" s="22">
        <f>+N$2</f>
        <v>43405</v>
      </c>
      <c r="O261" s="22">
        <f>+O$2</f>
        <v>43435</v>
      </c>
      <c r="Q261" s="22" t="str">
        <f>+Q$2</f>
        <v>Total</v>
      </c>
    </row>
    <row r="262" spans="1:22" outlineLevel="1" x14ac:dyDescent="0.25">
      <c r="A262" s="43" t="s">
        <v>60</v>
      </c>
      <c r="B262" s="8">
        <v>8</v>
      </c>
      <c r="C262" s="16"/>
      <c r="D262" s="21">
        <v>8</v>
      </c>
      <c r="E262" s="21">
        <f>$D$262</f>
        <v>8</v>
      </c>
      <c r="F262" s="21">
        <f t="shared" ref="F262:O262" si="84">$D$262</f>
        <v>8</v>
      </c>
      <c r="G262" s="21">
        <f t="shared" si="84"/>
        <v>8</v>
      </c>
      <c r="H262" s="21">
        <f t="shared" si="84"/>
        <v>8</v>
      </c>
      <c r="I262" s="21">
        <f t="shared" si="84"/>
        <v>8</v>
      </c>
      <c r="J262" s="21">
        <f t="shared" si="84"/>
        <v>8</v>
      </c>
      <c r="K262" s="21">
        <f t="shared" si="84"/>
        <v>8</v>
      </c>
      <c r="L262" s="21">
        <f t="shared" si="84"/>
        <v>8</v>
      </c>
      <c r="M262" s="21">
        <f t="shared" si="84"/>
        <v>8</v>
      </c>
      <c r="N262" s="21">
        <f t="shared" si="84"/>
        <v>8</v>
      </c>
      <c r="O262" s="21">
        <f t="shared" si="84"/>
        <v>8</v>
      </c>
      <c r="Q262" s="21">
        <f t="shared" ref="Q262:Q268" si="85">SUM(D262:O262)</f>
        <v>96</v>
      </c>
    </row>
    <row r="263" spans="1:22" outlineLevel="1" x14ac:dyDescent="0.25">
      <c r="A263" s="43" t="s">
        <v>61</v>
      </c>
      <c r="B263" s="28">
        <v>10</v>
      </c>
      <c r="C263" s="16"/>
      <c r="D263" s="21">
        <v>20</v>
      </c>
      <c r="E263" s="21">
        <f>$D$263</f>
        <v>20</v>
      </c>
      <c r="F263" s="21">
        <f t="shared" ref="F263:O263" si="86">$D$263</f>
        <v>20</v>
      </c>
      <c r="G263" s="21">
        <f t="shared" si="86"/>
        <v>20</v>
      </c>
      <c r="H263" s="21">
        <f t="shared" si="86"/>
        <v>20</v>
      </c>
      <c r="I263" s="21">
        <f t="shared" si="86"/>
        <v>20</v>
      </c>
      <c r="J263" s="21">
        <f t="shared" si="86"/>
        <v>20</v>
      </c>
      <c r="K263" s="21">
        <f t="shared" si="86"/>
        <v>20</v>
      </c>
      <c r="L263" s="21">
        <f t="shared" si="86"/>
        <v>20</v>
      </c>
      <c r="M263" s="21">
        <f t="shared" si="86"/>
        <v>20</v>
      </c>
      <c r="N263" s="21">
        <f t="shared" si="86"/>
        <v>20</v>
      </c>
      <c r="O263" s="21">
        <f t="shared" si="86"/>
        <v>20</v>
      </c>
      <c r="Q263" s="21">
        <f t="shared" si="85"/>
        <v>240</v>
      </c>
    </row>
    <row r="264" spans="1:22" outlineLevel="1" x14ac:dyDescent="0.25">
      <c r="A264" s="43" t="s">
        <v>62</v>
      </c>
      <c r="B264" s="8" t="s">
        <v>53</v>
      </c>
      <c r="C264" s="16"/>
      <c r="D264" s="21">
        <v>35</v>
      </c>
      <c r="E264" s="21">
        <f>$D$264</f>
        <v>35</v>
      </c>
      <c r="F264" s="21">
        <f t="shared" ref="F264:O264" si="87">$D$264</f>
        <v>35</v>
      </c>
      <c r="G264" s="21">
        <f t="shared" si="87"/>
        <v>35</v>
      </c>
      <c r="H264" s="21">
        <f t="shared" si="87"/>
        <v>35</v>
      </c>
      <c r="I264" s="21">
        <f t="shared" si="87"/>
        <v>35</v>
      </c>
      <c r="J264" s="21">
        <f t="shared" si="87"/>
        <v>35</v>
      </c>
      <c r="K264" s="21">
        <f t="shared" si="87"/>
        <v>35</v>
      </c>
      <c r="L264" s="21">
        <f t="shared" si="87"/>
        <v>35</v>
      </c>
      <c r="M264" s="21">
        <f t="shared" si="87"/>
        <v>35</v>
      </c>
      <c r="N264" s="21">
        <f t="shared" si="87"/>
        <v>35</v>
      </c>
      <c r="O264" s="21">
        <f t="shared" si="87"/>
        <v>35</v>
      </c>
      <c r="Q264" s="21">
        <f t="shared" si="85"/>
        <v>420</v>
      </c>
    </row>
    <row r="265" spans="1:22" outlineLevel="1" x14ac:dyDescent="0.25">
      <c r="A265" s="43" t="s">
        <v>63</v>
      </c>
      <c r="B265" s="28">
        <v>29</v>
      </c>
      <c r="C265" s="16"/>
      <c r="D265" s="21">
        <v>29</v>
      </c>
      <c r="E265" s="21">
        <f>$D$265</f>
        <v>29</v>
      </c>
      <c r="F265" s="21">
        <f t="shared" ref="F265:O265" si="88">$D$265</f>
        <v>29</v>
      </c>
      <c r="G265" s="21">
        <f t="shared" si="88"/>
        <v>29</v>
      </c>
      <c r="H265" s="21">
        <f t="shared" si="88"/>
        <v>29</v>
      </c>
      <c r="I265" s="21">
        <f t="shared" si="88"/>
        <v>29</v>
      </c>
      <c r="J265" s="21">
        <f t="shared" si="88"/>
        <v>29</v>
      </c>
      <c r="K265" s="21">
        <f t="shared" si="88"/>
        <v>29</v>
      </c>
      <c r="L265" s="21">
        <f t="shared" si="88"/>
        <v>29</v>
      </c>
      <c r="M265" s="21">
        <f t="shared" si="88"/>
        <v>29</v>
      </c>
      <c r="N265" s="21">
        <f t="shared" si="88"/>
        <v>29</v>
      </c>
      <c r="O265" s="21">
        <f t="shared" si="88"/>
        <v>29</v>
      </c>
      <c r="Q265" s="21">
        <f t="shared" si="85"/>
        <v>348</v>
      </c>
    </row>
    <row r="266" spans="1:22" ht="25.5" outlineLevel="1" x14ac:dyDescent="0.25">
      <c r="A266" s="43" t="s">
        <v>64</v>
      </c>
      <c r="B266" s="32" t="s">
        <v>65</v>
      </c>
      <c r="C266" s="16"/>
      <c r="D266" s="21">
        <v>0</v>
      </c>
      <c r="E266" s="21">
        <f>$D$266</f>
        <v>0</v>
      </c>
      <c r="F266" s="21">
        <f t="shared" ref="F266:O266" si="89">$D$266</f>
        <v>0</v>
      </c>
      <c r="G266" s="21">
        <f t="shared" si="89"/>
        <v>0</v>
      </c>
      <c r="H266" s="21">
        <f t="shared" si="89"/>
        <v>0</v>
      </c>
      <c r="I266" s="21">
        <f t="shared" si="89"/>
        <v>0</v>
      </c>
      <c r="J266" s="21">
        <f t="shared" si="89"/>
        <v>0</v>
      </c>
      <c r="K266" s="21">
        <f t="shared" si="89"/>
        <v>0</v>
      </c>
      <c r="L266" s="21">
        <f t="shared" si="89"/>
        <v>0</v>
      </c>
      <c r="M266" s="21">
        <f t="shared" si="89"/>
        <v>0</v>
      </c>
      <c r="N266" s="21">
        <f t="shared" si="89"/>
        <v>0</v>
      </c>
      <c r="O266" s="21">
        <f t="shared" si="89"/>
        <v>0</v>
      </c>
      <c r="Q266" s="21">
        <f t="shared" si="85"/>
        <v>0</v>
      </c>
    </row>
    <row r="267" spans="1:22" outlineLevel="1" x14ac:dyDescent="0.25">
      <c r="A267" s="43" t="s">
        <v>67</v>
      </c>
      <c r="B267" s="8">
        <v>38</v>
      </c>
      <c r="C267" s="16"/>
      <c r="D267" s="21">
        <v>38</v>
      </c>
      <c r="E267" s="21">
        <f>$D$267</f>
        <v>38</v>
      </c>
      <c r="F267" s="21">
        <f t="shared" ref="F267:O267" si="90">$D$267</f>
        <v>38</v>
      </c>
      <c r="G267" s="21">
        <f t="shared" si="90"/>
        <v>38</v>
      </c>
      <c r="H267" s="21">
        <f t="shared" si="90"/>
        <v>38</v>
      </c>
      <c r="I267" s="21">
        <f t="shared" si="90"/>
        <v>38</v>
      </c>
      <c r="J267" s="21">
        <f t="shared" si="90"/>
        <v>38</v>
      </c>
      <c r="K267" s="21">
        <f t="shared" si="90"/>
        <v>38</v>
      </c>
      <c r="L267" s="21">
        <f t="shared" si="90"/>
        <v>38</v>
      </c>
      <c r="M267" s="21">
        <f t="shared" si="90"/>
        <v>38</v>
      </c>
      <c r="N267" s="21">
        <f t="shared" si="90"/>
        <v>38</v>
      </c>
      <c r="O267" s="21">
        <f t="shared" si="90"/>
        <v>38</v>
      </c>
      <c r="Q267" s="21">
        <f t="shared" si="85"/>
        <v>456</v>
      </c>
    </row>
    <row r="268" spans="1:22" outlineLevel="1" x14ac:dyDescent="0.25">
      <c r="A268" s="43" t="s">
        <v>66</v>
      </c>
      <c r="B268" s="8">
        <v>55</v>
      </c>
      <c r="C268" s="16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Q268" s="21">
        <f t="shared" si="85"/>
        <v>0</v>
      </c>
    </row>
    <row r="269" spans="1:22" ht="13.5" outlineLevel="1" thickBot="1" x14ac:dyDescent="0.3">
      <c r="A269" s="44" t="s">
        <v>74</v>
      </c>
      <c r="D269" s="36">
        <f t="shared" ref="D269:O269" si="91">SUM(D262:D268)</f>
        <v>130</v>
      </c>
      <c r="E269" s="36">
        <f t="shared" si="91"/>
        <v>130</v>
      </c>
      <c r="F269" s="36">
        <f t="shared" si="91"/>
        <v>130</v>
      </c>
      <c r="G269" s="36">
        <f t="shared" si="91"/>
        <v>130</v>
      </c>
      <c r="H269" s="36">
        <f t="shared" si="91"/>
        <v>130</v>
      </c>
      <c r="I269" s="36">
        <f t="shared" si="91"/>
        <v>130</v>
      </c>
      <c r="J269" s="36">
        <f t="shared" si="91"/>
        <v>130</v>
      </c>
      <c r="K269" s="36">
        <f t="shared" si="91"/>
        <v>130</v>
      </c>
      <c r="L269" s="36">
        <f t="shared" si="91"/>
        <v>130</v>
      </c>
      <c r="M269" s="36">
        <f t="shared" si="91"/>
        <v>130</v>
      </c>
      <c r="N269" s="36">
        <f t="shared" si="91"/>
        <v>130</v>
      </c>
      <c r="O269" s="36">
        <f t="shared" si="91"/>
        <v>130</v>
      </c>
      <c r="Q269" s="37">
        <f>SUM(Q262:Q268)</f>
        <v>1560</v>
      </c>
    </row>
    <row r="270" spans="1:22" ht="13.5" outlineLevel="1" thickTop="1" x14ac:dyDescent="0.25">
      <c r="A270" s="35"/>
      <c r="D270" s="39"/>
      <c r="E270" s="39"/>
      <c r="F270" s="39"/>
      <c r="G270" s="39"/>
      <c r="H270" s="24"/>
      <c r="I270" s="39"/>
      <c r="J270" s="24"/>
      <c r="K270" s="39"/>
      <c r="L270" s="39"/>
      <c r="M270" s="39"/>
      <c r="N270" s="39"/>
      <c r="O270" s="39"/>
      <c r="Q270" s="40"/>
    </row>
  </sheetData>
  <conditionalFormatting sqref="P51:P63">
    <cfRule type="cellIs" dxfId="33" priority="34" stopIfTrue="1" operator="equal">
      <formula>""</formula>
    </cfRule>
  </conditionalFormatting>
  <conditionalFormatting sqref="P262:P268">
    <cfRule type="cellIs" dxfId="32" priority="33" stopIfTrue="1" operator="equal">
      <formula>""</formula>
    </cfRule>
  </conditionalFormatting>
  <conditionalFormatting sqref="P251:P257">
    <cfRule type="cellIs" dxfId="31" priority="32" stopIfTrue="1" operator="equal">
      <formula>""</formula>
    </cfRule>
  </conditionalFormatting>
  <conditionalFormatting sqref="P241:P246">
    <cfRule type="cellIs" dxfId="30" priority="31" stopIfTrue="1" operator="equal">
      <formula>""</formula>
    </cfRule>
  </conditionalFormatting>
  <conditionalFormatting sqref="P230:P236">
    <cfRule type="cellIs" dxfId="29" priority="30" stopIfTrue="1" operator="equal">
      <formula>""</formula>
    </cfRule>
  </conditionalFormatting>
  <conditionalFormatting sqref="P196:P208">
    <cfRule type="cellIs" dxfId="28" priority="29" stopIfTrue="1" operator="equal">
      <formula>""</formula>
    </cfRule>
  </conditionalFormatting>
  <conditionalFormatting sqref="P171:P183">
    <cfRule type="cellIs" dxfId="27" priority="28" stopIfTrue="1" operator="equal">
      <formula>""</formula>
    </cfRule>
  </conditionalFormatting>
  <conditionalFormatting sqref="P147:P159">
    <cfRule type="cellIs" dxfId="26" priority="27" stopIfTrue="1" operator="equal">
      <formula>""</formula>
    </cfRule>
  </conditionalFormatting>
  <conditionalFormatting sqref="P123:P135">
    <cfRule type="cellIs" dxfId="25" priority="26" stopIfTrue="1" operator="equal">
      <formula>""</formula>
    </cfRule>
  </conditionalFormatting>
  <conditionalFormatting sqref="P99:P111">
    <cfRule type="cellIs" dxfId="24" priority="25" stopIfTrue="1" operator="equal">
      <formula>""</formula>
    </cfRule>
  </conditionalFormatting>
  <conditionalFormatting sqref="P75:P87">
    <cfRule type="cellIs" dxfId="23" priority="24" stopIfTrue="1" operator="equal">
      <formula>""</formula>
    </cfRule>
  </conditionalFormatting>
  <conditionalFormatting sqref="D23:O23">
    <cfRule type="cellIs" dxfId="22" priority="21" stopIfTrue="1" operator="equal">
      <formula>""</formula>
    </cfRule>
  </conditionalFormatting>
  <conditionalFormatting sqref="D23:O23">
    <cfRule type="cellIs" dxfId="21" priority="22" stopIfTrue="1" operator="equal">
      <formula>""</formula>
    </cfRule>
  </conditionalFormatting>
  <conditionalFormatting sqref="D23:O23">
    <cfRule type="cellIs" dxfId="20" priority="23" stopIfTrue="1" operator="equal">
      <formula>""</formula>
    </cfRule>
  </conditionalFormatting>
  <conditionalFormatting sqref="D51:D63">
    <cfRule type="cellIs" dxfId="19" priority="20" stopIfTrue="1" operator="equal">
      <formula>""</formula>
    </cfRule>
  </conditionalFormatting>
  <conditionalFormatting sqref="E51:O63">
    <cfRule type="cellIs" dxfId="18" priority="19" stopIfTrue="1" operator="equal">
      <formula>""</formula>
    </cfRule>
  </conditionalFormatting>
  <conditionalFormatting sqref="D75:D87">
    <cfRule type="cellIs" dxfId="17" priority="18" stopIfTrue="1" operator="equal">
      <formula>""</formula>
    </cfRule>
  </conditionalFormatting>
  <conditionalFormatting sqref="E75:O87">
    <cfRule type="cellIs" dxfId="16" priority="17" stopIfTrue="1" operator="equal">
      <formula>""</formula>
    </cfRule>
  </conditionalFormatting>
  <conditionalFormatting sqref="D99:D111">
    <cfRule type="cellIs" dxfId="15" priority="16" stopIfTrue="1" operator="equal">
      <formula>""</formula>
    </cfRule>
  </conditionalFormatting>
  <conditionalFormatting sqref="E99:O111">
    <cfRule type="cellIs" dxfId="14" priority="15" stopIfTrue="1" operator="equal">
      <formula>""</formula>
    </cfRule>
  </conditionalFormatting>
  <conditionalFormatting sqref="D123:D135">
    <cfRule type="cellIs" dxfId="13" priority="14" stopIfTrue="1" operator="equal">
      <formula>""</formula>
    </cfRule>
  </conditionalFormatting>
  <conditionalFormatting sqref="E123:O135">
    <cfRule type="cellIs" dxfId="12" priority="13" stopIfTrue="1" operator="equal">
      <formula>""</formula>
    </cfRule>
  </conditionalFormatting>
  <conditionalFormatting sqref="D147:D159">
    <cfRule type="cellIs" dxfId="11" priority="12" stopIfTrue="1" operator="equal">
      <formula>""</formula>
    </cfRule>
  </conditionalFormatting>
  <conditionalFormatting sqref="E147:O159">
    <cfRule type="cellIs" dxfId="10" priority="11" stopIfTrue="1" operator="equal">
      <formula>""</formula>
    </cfRule>
  </conditionalFormatting>
  <conditionalFormatting sqref="D171:D183">
    <cfRule type="cellIs" dxfId="9" priority="10" stopIfTrue="1" operator="equal">
      <formula>""</formula>
    </cfRule>
  </conditionalFormatting>
  <conditionalFormatting sqref="E171:O183">
    <cfRule type="cellIs" dxfId="8" priority="9" stopIfTrue="1" operator="equal">
      <formula>""</formula>
    </cfRule>
  </conditionalFormatting>
  <conditionalFormatting sqref="D196:D208">
    <cfRule type="cellIs" dxfId="7" priority="8" stopIfTrue="1" operator="equal">
      <formula>""</formula>
    </cfRule>
  </conditionalFormatting>
  <conditionalFormatting sqref="E196:O208">
    <cfRule type="cellIs" dxfId="6" priority="7" stopIfTrue="1" operator="equal">
      <formula>""</formula>
    </cfRule>
  </conditionalFormatting>
  <conditionalFormatting sqref="D230:O236">
    <cfRule type="cellIs" dxfId="5" priority="6" stopIfTrue="1" operator="equal">
      <formula>""</formula>
    </cfRule>
  </conditionalFormatting>
  <conditionalFormatting sqref="D241:O241">
    <cfRule type="cellIs" dxfId="4" priority="5" stopIfTrue="1" operator="equal">
      <formula>""</formula>
    </cfRule>
  </conditionalFormatting>
  <conditionalFormatting sqref="D242:O246">
    <cfRule type="cellIs" dxfId="3" priority="4" stopIfTrue="1" operator="equal">
      <formula>""</formula>
    </cfRule>
  </conditionalFormatting>
  <conditionalFormatting sqref="D251:O251">
    <cfRule type="cellIs" dxfId="2" priority="3" stopIfTrue="1" operator="equal">
      <formula>""</formula>
    </cfRule>
  </conditionalFormatting>
  <conditionalFormatting sqref="D252:O257">
    <cfRule type="cellIs" dxfId="1" priority="2" stopIfTrue="1" operator="equal">
      <formula>""</formula>
    </cfRule>
  </conditionalFormatting>
  <conditionalFormatting sqref="D262:O268">
    <cfRule type="cellIs" dxfId="0" priority="1" stopIfTrue="1" operator="equal">
      <formula>""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9F2887F2910E409C327092097ACC15" ma:contentTypeVersion="48" ma:contentTypeDescription="" ma:contentTypeScope="" ma:versionID="401133cd295236e85f8898ff9db7fc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2019-03-15T07:00:00+00:00</OpenedDate>
    <SignificantOrder xmlns="dc463f71-b30c-4ab2-9473-d307f9d35888">false</SignificantOrder>
    <Date1 xmlns="dc463f71-b30c-4ab2-9473-d307f9d35888">2019-04-05T07:00:00+00:00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Fiorito Enterprises Inc. &amp; Rabanco Companies</CaseCompanyNames>
    <Nickname xmlns="http://schemas.microsoft.com/sharepoint/v3" xsi:nil="true"/>
    <DocketNumber xmlns="dc463f71-b30c-4ab2-9473-d307f9d35888">190181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18CBC1-82EB-48E1-B30A-5EF8F9FEA0E3}"/>
</file>

<file path=customXml/itemProps2.xml><?xml version="1.0" encoding="utf-8"?>
<ds:datastoreItem xmlns:ds="http://schemas.openxmlformats.org/officeDocument/2006/customXml" ds:itemID="{7B1A2C58-287D-4F8D-A623-F8515F836400}"/>
</file>

<file path=customXml/itemProps3.xml><?xml version="1.0" encoding="utf-8"?>
<ds:datastoreItem xmlns:ds="http://schemas.openxmlformats.org/officeDocument/2006/customXml" ds:itemID="{C650DA40-A6AC-47DB-8359-F33005286A23}"/>
</file>

<file path=customXml/itemProps4.xml><?xml version="1.0" encoding="utf-8"?>
<ds:datastoreItem xmlns:ds="http://schemas.openxmlformats.org/officeDocument/2006/customXml" ds:itemID="{4BAFD98E-2432-4E77-8482-7A7E9AB27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Allocation</vt:lpstr>
      <vt:lpstr>Comm Counts</vt:lpstr>
      <vt:lpstr>RES Counts</vt:lpstr>
      <vt:lpstr>MF Counts</vt:lpstr>
      <vt:lpstr>Customer Counts by Service</vt:lpstr>
      <vt:lpstr>176 Tons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Sarah</dc:creator>
  <cp:lastModifiedBy>Martinez, Sarah</cp:lastModifiedBy>
  <dcterms:created xsi:type="dcterms:W3CDTF">2019-04-05T17:27:32Z</dcterms:created>
  <dcterms:modified xsi:type="dcterms:W3CDTF">2019-04-05T23:41:08Z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0x0101006E56B4D1795A2E4DB2F0B01679ED314A006F9F2887F2910E409C327092097ACC15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