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6\2016_WA_Elec_and_Gas_GRC\Joint Issues List August\"/>
    </mc:Choice>
  </mc:AlternateContent>
  <bookViews>
    <workbookView xWindow="15" yWindow="-15" windowWidth="12690" windowHeight="12330"/>
  </bookViews>
  <sheets>
    <sheet name="Electric" sheetId="1" r:id="rId1"/>
    <sheet name="Natural Gas" sheetId="2" r:id="rId2"/>
  </sheets>
  <definedNames>
    <definedName name="_xlnm.Print_Area" localSheetId="0">Electric!$A$1:$R$99</definedName>
    <definedName name="_xlnm.Print_Titles" localSheetId="0">Electric!$1:$6</definedName>
    <definedName name="_xlnm.Print_Titles" localSheetId="1">'Natural Gas'!$1:$7</definedName>
  </definedNames>
  <calcPr calcId="152511" calcMode="manual"/>
</workbook>
</file>

<file path=xl/calcChain.xml><?xml version="1.0" encoding="utf-8"?>
<calcChain xmlns="http://schemas.openxmlformats.org/spreadsheetml/2006/main">
  <c r="P47" i="2" l="1"/>
  <c r="O47" i="2"/>
  <c r="L49" i="1"/>
  <c r="K49" i="1"/>
  <c r="H12" i="1" l="1"/>
  <c r="G12" i="1"/>
  <c r="H62" i="1"/>
  <c r="G62" i="1"/>
  <c r="Q47" i="2" l="1"/>
  <c r="M49" i="1"/>
  <c r="F12" i="2" l="1"/>
  <c r="E12" i="2"/>
  <c r="A11" i="2"/>
  <c r="A12" i="2" s="1"/>
  <c r="F12" i="1"/>
  <c r="E12" i="1"/>
  <c r="F60" i="2" l="1"/>
  <c r="F71" i="2" s="1"/>
  <c r="F72" i="2" s="1"/>
  <c r="E60" i="2"/>
  <c r="E71" i="2" s="1"/>
  <c r="E72" i="2" s="1"/>
  <c r="E62" i="1"/>
  <c r="E74" i="1" s="1"/>
  <c r="E75" i="1" s="1"/>
  <c r="I60" i="2" l="1"/>
  <c r="H60" i="2"/>
  <c r="G60" i="2"/>
  <c r="J60" i="2"/>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50" i="2" s="1"/>
  <c r="A51" i="2" s="1"/>
  <c r="A52" i="2" s="1"/>
  <c r="A53" i="2" s="1"/>
  <c r="A54" i="2" s="1"/>
  <c r="A55" i="2" s="1"/>
  <c r="A56" i="2" s="1"/>
  <c r="A9" i="2"/>
  <c r="A57" i="2" l="1"/>
  <c r="A58" i="2" s="1"/>
  <c r="A60" i="2" s="1"/>
  <c r="F62" i="1"/>
  <c r="F74" i="1" s="1"/>
  <c r="F75" i="1" s="1"/>
  <c r="A62" i="2" l="1"/>
  <c r="A63" i="2" s="1"/>
  <c r="A64" i="2" s="1"/>
  <c r="A65" i="2" s="1"/>
  <c r="A66" i="2" s="1"/>
  <c r="A67" i="2" s="1"/>
  <c r="A68" i="2" s="1"/>
  <c r="A69" i="2" s="1"/>
  <c r="A70" i="2" s="1"/>
  <c r="A71" i="2" s="1"/>
  <c r="A72" i="2" s="1"/>
  <c r="A73" i="2" s="1"/>
  <c r="A74" i="2" s="1"/>
  <c r="A10" i="1"/>
  <c r="A11" i="1" s="1"/>
  <c r="A12" i="1" s="1"/>
  <c r="A14" i="1" s="1"/>
  <c r="A15" i="1" l="1"/>
  <c r="A16" i="1" s="1"/>
  <c r="A17" i="1" s="1"/>
  <c r="A18" i="1" s="1"/>
  <c r="A19" i="1" s="1"/>
  <c r="A20" i="1" s="1"/>
  <c r="A21" i="1" s="1"/>
  <c r="A22" i="1" s="1"/>
  <c r="A23" i="1" s="1"/>
  <c r="A24" i="1" s="1"/>
  <c r="A25" i="1" s="1"/>
  <c r="A26" i="1" s="1"/>
  <c r="A27" i="1" s="1"/>
  <c r="A28" i="1" s="1"/>
  <c r="A29" i="1" s="1"/>
  <c r="A30" i="1" s="1"/>
  <c r="A31" i="1" s="1"/>
  <c r="A32" i="1" s="1"/>
  <c r="A33" i="1" s="1"/>
  <c r="A34" i="1" s="1"/>
  <c r="A35" i="1" l="1"/>
  <c r="A36" i="1" s="1"/>
  <c r="A37" i="1" s="1"/>
  <c r="A38" i="1" s="1"/>
  <c r="A39" i="1" s="1"/>
  <c r="A40" i="1" s="1"/>
  <c r="A41" i="1" s="1"/>
  <c r="A42" i="1" s="1"/>
  <c r="A43" i="1" s="1"/>
  <c r="A44" i="1" s="1"/>
  <c r="A45" i="1" s="1"/>
  <c r="A46" i="1" s="1"/>
  <c r="A47" i="1" s="1"/>
  <c r="A52" i="1" l="1"/>
  <c r="A53" i="1" s="1"/>
  <c r="A54" i="1" s="1"/>
  <c r="A55" i="1" s="1"/>
  <c r="A56" i="1" s="1"/>
  <c r="A57" i="1" s="1"/>
  <c r="A58" i="1" s="1"/>
  <c r="A59" i="1" s="1"/>
  <c r="A60" i="1" s="1"/>
  <c r="A62" i="1" s="1"/>
  <c r="A64" i="1" l="1"/>
  <c r="A65" i="1" s="1"/>
  <c r="A66" i="1" s="1"/>
  <c r="A67" i="1" s="1"/>
  <c r="A68" i="1" s="1"/>
  <c r="A69" i="1" s="1"/>
  <c r="A70" i="1" s="1"/>
  <c r="A71" i="1" s="1"/>
  <c r="A72" i="1" s="1"/>
  <c r="A73" i="1" s="1"/>
  <c r="A74" i="1" s="1"/>
  <c r="A75" i="1" l="1"/>
  <c r="A76" i="1" s="1"/>
  <c r="A77" i="1" s="1"/>
  <c r="A78" i="1" s="1"/>
  <c r="A79" i="1" s="1"/>
  <c r="A80" i="1" s="1"/>
  <c r="A81" i="1" s="1"/>
  <c r="A82" i="1" s="1"/>
  <c r="A83" i="1" s="1"/>
  <c r="A85" i="1" s="1"/>
  <c r="A86" i="1" s="1"/>
  <c r="A87" i="1" s="1"/>
  <c r="A88" i="1" s="1"/>
  <c r="A89" i="1" s="1"/>
  <c r="A90" i="1" s="1"/>
  <c r="A91" i="1" s="1"/>
  <c r="A92" i="1" s="1"/>
  <c r="A93" i="1" s="1"/>
  <c r="A94" i="1" s="1"/>
  <c r="A95" i="1" s="1"/>
  <c r="A96" i="1" s="1"/>
  <c r="A97" i="1" s="1"/>
  <c r="A98" i="1" s="1"/>
  <c r="A99" i="1" s="1"/>
  <c r="A75" i="2"/>
  <c r="A76" i="2" s="1"/>
  <c r="A77" i="2" s="1"/>
  <c r="A78" i="2" s="1"/>
  <c r="A79" i="2" s="1"/>
  <c r="A80" i="2" s="1"/>
  <c r="A81" i="2" s="1"/>
  <c r="A82" i="2" s="1"/>
  <c r="A83" i="2" s="1"/>
  <c r="A84" i="2" s="1"/>
  <c r="A85" i="2" s="1"/>
  <c r="A86" i="2" s="1"/>
  <c r="A87" i="2" s="1"/>
  <c r="A88" i="2" s="1"/>
  <c r="A89" i="2" s="1"/>
  <c r="A90" i="2" s="1"/>
  <c r="A91" i="2" s="1"/>
  <c r="A92" i="2" s="1"/>
  <c r="A93" i="2" s="1"/>
  <c r="A94" i="2" s="1"/>
</calcChain>
</file>

<file path=xl/sharedStrings.xml><?xml version="1.0" encoding="utf-8"?>
<sst xmlns="http://schemas.openxmlformats.org/spreadsheetml/2006/main" count="392" uniqueCount="231">
  <si>
    <t>ISSUE</t>
  </si>
  <si>
    <t>COMMISSION STAFF</t>
  </si>
  <si>
    <t>PUBLIC COUNSEL</t>
  </si>
  <si>
    <t>ICNU</t>
  </si>
  <si>
    <t>NWIGU</t>
  </si>
  <si>
    <t>THE ENERGY PROJECT</t>
  </si>
  <si>
    <t>OTHER ISSUES</t>
  </si>
  <si>
    <t>AVISTA</t>
  </si>
  <si>
    <t>Deferred FIT Rate Base</t>
  </si>
  <si>
    <t>Working Capital</t>
  </si>
  <si>
    <t>Regulatory Expense</t>
  </si>
  <si>
    <t>Injuries and Damages</t>
  </si>
  <si>
    <t>Nez Perce Settlement Adjustment</t>
  </si>
  <si>
    <t>Office Space Charges to Subsidiaries</t>
  </si>
  <si>
    <t>Restate Excise Taxes</t>
  </si>
  <si>
    <t>Restate Debt Interest</t>
  </si>
  <si>
    <t>Rate Spread</t>
  </si>
  <si>
    <t>Rate Design - Schedule 1</t>
  </si>
  <si>
    <t>Rate Design - Schedule 11</t>
  </si>
  <si>
    <t>Rate Design - Schedule 21</t>
  </si>
  <si>
    <t>Rate Design - Schedule 25</t>
  </si>
  <si>
    <t>Rate Design - Schedule 31</t>
  </si>
  <si>
    <t>Rate Design - Schedule Lighting</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</si>
  <si>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</si>
  <si>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</si>
  <si>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</si>
  <si>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</si>
  <si>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</si>
  <si>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</si>
  <si>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</si>
  <si>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</si>
  <si>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</si>
  <si>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</si>
  <si>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</si>
  <si>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</si>
  <si>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</si>
  <si>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</si>
  <si>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PRO FORMA CROSS CHECK STUDY</t>
  </si>
  <si>
    <t>ATTRITION STUDY</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</si>
  <si>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</si>
  <si>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</si>
  <si>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</si>
  <si>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</si>
  <si>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Adjusts for changes in both the Company’s pension and medical insurance expense.</t>
  </si>
  <si>
    <t xml:space="preserve">Includes the  incremental costs associated with software development, application licenses, maintenance fees, and technical support for a range of information services programs. </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</si>
  <si>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</si>
  <si>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</si>
  <si>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</si>
  <si>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</si>
  <si>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</si>
  <si>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</si>
  <si>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FIT/DFIT/ ITC/PTC Expense</t>
  </si>
  <si>
    <t>Net Gains / Losses</t>
  </si>
  <si>
    <t>Weather Normalization</t>
  </si>
  <si>
    <t>Eliminate Adder Schedules</t>
  </si>
  <si>
    <t>Removes the impact of the adder schedule revenues and related expenses, such as Schedule 91 Tariff Rider (DSM), Schedule 92 Low Income Rate Assistance Program Rate, Schedule 93 ERM rebate, Schedule 94 BPA rebate, and Schedule 59 Residential Exchange credit, since these items are recovered/rebated by separate tariffs and, therefore, are not part of base rates.</t>
  </si>
  <si>
    <t>Removes the effects of the financial accounting for the Energy Recovery Mechanism (ERM.)</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</si>
  <si>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Lancaster Amortization, Customer Advances and Customer Deposits).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</si>
  <si>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</si>
  <si>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</si>
  <si>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</si>
  <si>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DOCKETS UE-160228 &amp; UG-160229</t>
  </si>
  <si>
    <t>2017 Attrition Study</t>
  </si>
  <si>
    <t>Plant Held for Future Use</t>
  </si>
  <si>
    <t>JOINT ISSUES LIST - NATURAL GAS</t>
  </si>
  <si>
    <t>Adj.</t>
  </si>
  <si>
    <t>Per Results Report</t>
  </si>
  <si>
    <t>Consolidation of previous Commission Basis or other restating rate base adjustments (Customer Advances and Customer Deposits).</t>
  </si>
  <si>
    <t>Uncollectible Expense</t>
  </si>
  <si>
    <t>FIT/DFIT Expense</t>
  </si>
  <si>
    <t>Net Gains/Losses</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</si>
  <si>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</si>
  <si>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Pro Forma Labor Non-Exec</t>
  </si>
  <si>
    <t>Pro Forma Labor Exec</t>
  </si>
  <si>
    <t>Pro Forma Employee Benefits</t>
  </si>
  <si>
    <t>Pro Forma Revenue Normalization</t>
  </si>
  <si>
    <t xml:space="preserve"> </t>
  </si>
  <si>
    <t>Rate Design - Schedule 101</t>
  </si>
  <si>
    <t>Rate Design - Schedule 111</t>
  </si>
  <si>
    <t>Rate Design - Schedule 121</t>
  </si>
  <si>
    <t>Rate Design - Schedule 131</t>
  </si>
  <si>
    <t>Rate Design - Schedule 146</t>
  </si>
  <si>
    <t>Pro Forma Pipeline Safety Labor</t>
  </si>
  <si>
    <t>Cross Check 2017 AMI Capital &amp; Expense</t>
  </si>
  <si>
    <t>Cross Check Information Tech/Serv Expense</t>
  </si>
  <si>
    <t xml:space="preserve">Cross Check Insurance Expense </t>
  </si>
  <si>
    <t>Cross Check Property Tax Expense</t>
  </si>
  <si>
    <t>Pro Forma O&amp;M Offsets</t>
  </si>
  <si>
    <t>17.5% Movement towards Unity</t>
  </si>
  <si>
    <t>• Increase Basic Charge to $9.50/month in 2017, no change 2018
• Uniform ¢ increase to Blocks</t>
  </si>
  <si>
    <t>• Increase Customer Charge from $18.00 to $20.00 in 2017, no change 2018
• Increase Demand from $6.00 to $6.50/kW in 2017, no change 2018
• Uniform % Blocks</t>
  </si>
  <si>
    <t>• Minimum Demand remains at $21000
• Increase Demand from $6.00 to $6.50/kVA in 2017, no change 2018
• Uniform % Blocks</t>
  </si>
  <si>
    <t>• Minimum Demand remains at $500
• Increase Demand from $6.00 to $6.50/kW in 2017, no change 2018
• Uniform % Blocks</t>
  </si>
  <si>
    <t>• Increase Customer Charge from $18.00 to $20.00 in 2017, no change 2018
• Uniform % Blocks</t>
  </si>
  <si>
    <t xml:space="preserve">• Uniform Percentage Increase in 2017 and 2018
</t>
  </si>
  <si>
    <t>Revenue Requirement</t>
  </si>
  <si>
    <t>25% Movement towards Unity</t>
  </si>
  <si>
    <t>• Basic Charge to $9.50/month in 2017, no change 2018
• Uniform percentage to Blocks 1 and 2</t>
  </si>
  <si>
    <t>• Increase Minimum Charge based on Schedule 101 Basic &amp; Volumetric Changes in 2017 and 2018
• Reduce Volumetric Rates for net 0.0% to the schedule</t>
  </si>
  <si>
    <t>• Uniform percentage to the first three blocks</t>
  </si>
  <si>
    <t>• Increase Minimum Demand from $525 to $550
• Remaining to blocks on uniform percentage basis</t>
  </si>
  <si>
    <t>ERM Offset</t>
  </si>
  <si>
    <t>2018 Electric Increase offset using Energy Recovery Mechanism Deferral Balance for Jan. 1, 2018 through June 30, 2018</t>
  </si>
  <si>
    <t>Uncollectable Expense</t>
  </si>
  <si>
    <t>Miscellaneous Restating Expenses</t>
  </si>
  <si>
    <t>Eliminate WA Power Cost Deferral</t>
  </si>
  <si>
    <t>Restate Incentive Expenses</t>
  </si>
  <si>
    <t>Pro Forma Power Supply</t>
  </si>
  <si>
    <t>Pro Forma Regulatory Amortization Adj</t>
  </si>
  <si>
    <t>Pro Forma Meter Deferral &amp; Amortization</t>
  </si>
  <si>
    <t>PF Major Maint Normalize CS2/Colstrip</t>
  </si>
  <si>
    <t>Pro Forma Transmission Revenues/Expenses</t>
  </si>
  <si>
    <t>Pro Forma Property Tax Expense</t>
  </si>
  <si>
    <t>Pro Forma 2016 Limited Capital Additions</t>
  </si>
  <si>
    <t>Cross Check Capital Additions 2016 AMA (Incremental)</t>
  </si>
  <si>
    <t>Cross Check Major Capital Additions 2017 AMA</t>
  </si>
  <si>
    <t>Cross Check Labor Non-Exec</t>
  </si>
  <si>
    <t>Cross Check Information Tech/Service Expense</t>
  </si>
  <si>
    <t>Cross Check Property Tax</t>
  </si>
  <si>
    <t>Cross Check Insurance Expense</t>
  </si>
  <si>
    <t>Reconcile 2017 Cross Check to Attrition</t>
  </si>
  <si>
    <t>Rounding (immaterial)</t>
  </si>
  <si>
    <t>Weather Normalization / Gas Cost Adjustment</t>
  </si>
  <si>
    <t>Miscellaneous Restating Adjustments</t>
  </si>
  <si>
    <t>Restating Incentive Expense Adjustment</t>
  </si>
  <si>
    <t>Project Compass Deferral</t>
  </si>
  <si>
    <t>Pro Forma Atmospheric Testing Expense</t>
  </si>
  <si>
    <t>Pro Forma Regulatory Amortization</t>
  </si>
  <si>
    <t>Pro Forma Capital Additions December 2015 AMA</t>
  </si>
  <si>
    <t>Cross Check Capital Additions 2016 AMA</t>
  </si>
  <si>
    <t>Cross Check Capital Additions 2017 AMA</t>
  </si>
  <si>
    <t>Results of Operations - actual operating results and total net rate base experienced by the Company for the twelve-month period ending September 30, 2015 on an average-of-monthly-average (AMA) basis.</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</si>
  <si>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The increase in ADFIT (which is a reduction of rate base) included in this adjustment is primarily due to the annualizing of tax depreciation adjustments for the repairs deduction and bonus depreciation related to the 2015 federal tax return. </t>
  </si>
  <si>
    <t xml:space="preserve">Restates the accrued property tax during the test period to actual property tax paid during 2015. </t>
  </si>
  <si>
    <t xml:space="preserve">Restates recorded regulatory expense for the twelve-months-ended September 30, 2015 to reflect the UTC assessment rates applied to revenues for the test period and the actual levels of FERC fees paid during the test period.  </t>
  </si>
  <si>
    <t>Adjusts the FIT and DFIT calculated at 35% within Results of Operations, revising the Section 199 Manufacturing Permanent M Deduction to the amount that should have been accrued for the period ending September 30, 2015. This adjustment also adjusts the appropriate level of production tax credits and investment tax credits on qualified generation.</t>
  </si>
  <si>
    <t>Ten-year amortization of net gains realized from the sale of real property disposed of between 2006 and September 30, 2015.</t>
  </si>
  <si>
    <t xml:space="preserve">Removes a number of non-operating or non-utility expenses associated with dues and donations included in error in the test period actual results, as well as prior period/non-recurring expenses. In addition, the Company removed 50% of Director meeting expenses, 10% D&amp;O insurance, Long-Term Incentive Plan (LTIP) restricted share expenses, and adjusted Director Fees expense to reflect a 97% (Utility) / 3% (Non-Utility) as proposed by the Company.  Lastly, this adjustment removes or restates other expenses incorrectly charged between service and or jurisdiction. </t>
  </si>
  <si>
    <t>Reduces actual incentives included in the Company’s test period ending September 30, 2015 to reflect a six-year average of payout percentages.</t>
  </si>
  <si>
    <t xml:space="preserve">This adjustment includes pro forma power supply related revenue and expenses to reflect the twelve-month period January 1, 2017 through December 31, 2017, using historical loads.   </t>
  </si>
  <si>
    <t xml:space="preserve">This adjustment includes pro forma transmission-related revenues and expenses to reflect the twelve-month period January 1, 2017 through December 31, 2017. </t>
  </si>
  <si>
    <t>Reflects  changes to test period union and non-union wages and salaries to reflect increases through 2016. Union salary increases for 2017 are also included in accordance with union contract terms.</t>
  </si>
  <si>
    <t xml:space="preserve">Includes Working Capital using the Investor Supplied Working Capital (ISWC) methodology consistent with Docket No. UE-150204 and UE-150205.  </t>
  </si>
  <si>
    <t xml:space="preserve">Removes various amortization expenses included in the Company’s test period that expire prior to the 2017 rate year.  The expiring regulatory amortizations include: 1) 2011 deferred Colstrip and Coyote Springs 2 thermal maintenance expense, and a 4-year Amortization of the 2011 deferral amount; 2) BPA Settlement Deferral; 3) Canada to Northern California (CNC) Transmission Project; 4) LiDAR O&amp;M and Deferred O&amp;M; and 5) Wartsila Generator (Small Gen) expenses.  </t>
  </si>
  <si>
    <t>Restates the 2015 level of property tax expense included in adjustment (2.02) Restate 2015 Property Tax, to the 2016 level of expense.  The property on which the tax is calculated is the property value as of December 31, 2015, reflecting the 2016 level of expense the Company will experience during 2016.</t>
  </si>
  <si>
    <t>Reflects the removal of the estimated undepreciated value of the electric distribution meters, removing this balance from electric distribution plant, and recording it as a regulatory asset (added to regulatory deferred debits and credits rate base balance). (The impact to net rate base is therefore $0.) This adjustment also reduces depreciation to reflect the net depreciation expense included in the 2017 rate period, as well as the amortization expense of the Regulatory Asset over the Company’s proposed fifteen-year amortization schedule (starting in January 2017), with a return on the unamortized balance. .</t>
  </si>
  <si>
    <t>Includes the revenue repricing of the 2016 authorized rates approved in Docket No.  UE-150204.</t>
  </si>
  <si>
    <t xml:space="preserve">Restates net plant included in the historical CBR test year from a September 30, 2015 AMA basis to a December 31, 2015 AMA basis, together with the associated A/D, ADFIT and depreciation expense at December 31, 2015, to reflect actual balances as of December 31, 2015.  </t>
  </si>
  <si>
    <t>For the specific 2016 capital projects included in Pro Forma 2016 Limited Capital Additions adjustment (3.10) above, maintenance records were reviewed to determine whether any specific maintenance costs were incurred in the test period that would be reduced or eliminated by the investment for that capital project. Those reductions in costs were quantified and included as a reduction to O&amp;M.</t>
  </si>
  <si>
    <t>Adjusts maintenance expense to normalize major maintenance expense associated with its Colstrip/Coyote Springs II (CS2) thermal projects per Order 05 of Docket UE-150204, including major maintenance expense associated with these plants over a three-year period for Colstrip and four-year period for CS2 to match the major maintenance cycles for each plant, rather than in total in the year the maintenance occurs.</t>
  </si>
  <si>
    <t xml:space="preserve">Reflects the additional 2017 capital additions  together with the associated A/D and ADFIT for 2017 on an AMA basis.  This adjustment also includes associated depreciation expense for these 2017 additions.  In addition, this adjustment adjusts total plant and associated A/D and ADFIT for 2016 to calendar year 2017 on an AMA basis. </t>
  </si>
  <si>
    <t xml:space="preserve">Reflects the additional 2016 capital additions  beyond that included in adjustment (3.10) “Pro Forma 2016 Limited Capital Additions,” discussed above, including associated depreciation expenses, A/D and ADFIT. This adjustment also adjusts total plant and associated A/D and ADFIT to calendar 2016 on an AMA basis. </t>
  </si>
  <si>
    <t>The following adjustments begin the 2017 Cross Check adjustments included by the Company to include additional expenses and plant additions beyond the Pro Forma Study identified by the Company that are expected during the 2017 rate year.</t>
  </si>
  <si>
    <t xml:space="preserve">Reflects the additional 2017 non-union labor increases expected in March 2017, excluded from Adjustment 3.02 “Pro Forma Labor Non-Exec.” </t>
  </si>
  <si>
    <t>Reflects the 2017 plant-in-service, and associated A/D and ADFIT on an AMA basis related to the Company’s planned investment in its Advanced Metering Infrastructure (AMI) project.  This adjustment also includes the associated depreciation expense for the 2017 AMI additions</t>
  </si>
  <si>
    <t>Restates the pro forma level of property tax expense included in Pro Forma Property Tax Adjustment (3.06), to property tax levels expected during the 2017 rate period, based on property values expected as of December 31, 2016.</t>
  </si>
  <si>
    <t>Adjusts actual test period insurance expense related to the utility for general liability, directors and officers (“D&amp;O”) liability, and property to reflect the expected 2017 level of insurance.</t>
  </si>
  <si>
    <t xml:space="preserve">Represents the difference between the 2017 Cross Check Study and the Attrition Study.  </t>
  </si>
  <si>
    <t>The following adjustments begin the 2018 Cross Check adjustments included by the Company to include additional expenses and plant additions beyond the 2017 Cross Check Study identified by the Company for the (Jan-Jun) 2018 rate period.</t>
  </si>
  <si>
    <t>Cross Check Power Supply</t>
  </si>
  <si>
    <t>Cross Check Transmission Revenues/Expenses</t>
  </si>
  <si>
    <t>Cross Check Major Capital Additions 2018 AMA</t>
  </si>
  <si>
    <t>This adjustment includes pro forma power supply related revenues and expenses to reflect the twelve-month period July 1, 2017 through June 30, 2018, using historical loads, incorporating the incremental increase in net power supply expense from the 2017 rate period levels.</t>
  </si>
  <si>
    <t xml:space="preserve">This adjustment includes the incremental transmission-related revenues to reflect changes in revenues for the 6-month period January to June 2018, beyond that reflected during the 2017 rate period. There are no material changes in expense expected during the 6-month period, January to June 2018. </t>
  </si>
  <si>
    <t xml:space="preserve">Reflects the incremental labor expense associated with the March 2018 union and non-union labor increase expected for the period March 1 – through June 30, 2018. </t>
  </si>
  <si>
    <t>Reflects the additional 2018 capital additions together with the associated A/D and ADFIT for the 6-month period January through June 2018, on an AMA basis.  This adjustment also includes associated depreciation expense for the incremental 6-month period January to June 2018 on these capital additions.  In addition, this adjustment adjusts total plant and associated A/D and ADFIT for 2017 AMA to January to June 2018 AMA.</t>
  </si>
  <si>
    <t>Cross Check 2018 AMI Capital &amp; Expense</t>
  </si>
  <si>
    <t xml:space="preserve">Reflects the January through June of 2018 plant-in-service additions, and associated A/D and ADFIT on an AMA basis related to the Company’s planned investment in its Advanced Metering Infrastructure (AMI) project for this incremental 6-month period.  This adjustment also includes the associated depreciation expense for these additions.  </t>
  </si>
  <si>
    <t>Adjusts 2017 insurance expense levels related to the utility for general liability, D&amp;O liability, and property included in Adjustment 4.06 “Cross Check Insurance Expense,” reflecting the incremental 6-month January through June 2018 level of insurance expense.  This adjustment excludes the 10% portion of D&amp;O insurance associated with non-utility.</t>
  </si>
  <si>
    <t xml:space="preserve">Includes the incremental costs associated with software development, application licenses, maintenance fees, and technical support for a range of information services programs beyond 2017 for the period January through June 2018. </t>
  </si>
  <si>
    <t>Reconcile 2018 Cross Check to Attrition</t>
  </si>
  <si>
    <t xml:space="preserve">Represents the difference between the 2018 Cross Check Study and the Attrition Study.  </t>
  </si>
  <si>
    <t>Incremental 2018 Attrition/Cross Check Total</t>
  </si>
  <si>
    <t>2018 Attrition Study</t>
  </si>
  <si>
    <t>PRO FORMA STUDY</t>
  </si>
  <si>
    <t>2017 CROSS CHECK STUDY</t>
  </si>
  <si>
    <t>2018 CROSS CHECK STUDY</t>
  </si>
  <si>
    <t>Incremental 2018 Attrition Study - 6 months (Jan 2018-Jun 2018) beyond 2017</t>
  </si>
  <si>
    <t>Cross Check Regulatory Amortizations</t>
  </si>
  <si>
    <t>Cross Check Planned Capital Additions 2018 AMA</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</si>
  <si>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The change in ADFIT included in this adjustment is primarily due to the annualizing of tax depreciation adjustments for the repairs deduction and bonus depreciation related to the 2015 federal tax return. </t>
  </si>
  <si>
    <t>Adjusts the FIT calculated at 35% within Results of Operations to reflect the appropriate Schedule M adjustment necessary to match a DFIT expense amount recorded related to WA natural gas decoupling.</t>
  </si>
  <si>
    <t>This adjustment records the deferral of the natural gas revenue requirement amount for the period January through September 2015 per the Settlement Stipulation in Docket No. UG-140189, Section III, paragraph 7, page 4-5.</t>
  </si>
  <si>
    <t>Reflects changes to reflect an annualized 2015 level of allocated executive officer salaries. Total salary levels were allocated based on the actual allocation as of September 30, 2015 consistent with Order No. UE-150204 and UG-150205.</t>
  </si>
  <si>
    <t>Reflects an increase in labor costs required in order to meet standards and compliance requirements associated with new Pipeline Safety Management System requirements (API RP-1173).</t>
  </si>
  <si>
    <t>Includes the revenue repricing of the 2016 authorized rates approved in Docket No.  UG-150205.</t>
  </si>
  <si>
    <t xml:space="preserve">Adjusts the test period expense for atmospheric corrosion expense to reflect the inspection costs and follow-up remedial actions expected in 2017, based on an inspection cycle that will be completed one third of each jurisdiction per year. 
</t>
  </si>
  <si>
    <t>Includes the regulatory amortization expense associated with the approved two-year amortization of the deferred natural gas revenue requirement associated with the Company’s Project Compass Customer Information System (CIS) for calendar year 2015.  This adjustment first eliminates the 2015 deferral of the expense recorded as a September 2015 restating adjustment (2.15), which must be removed for the 2017 rate period.</t>
  </si>
  <si>
    <t>For the specific 2016 capital projects included in Pro Forma 2016 Limited Capital Additions adjustment (3.09) above, maintenance records were reviewed to determine whether any specific maintenance costs were incurred in the test period that would be reduced or eliminated by the investment for that capital project. Those reductions in costs were quantified and included as a reduction to O&amp;M.</t>
  </si>
  <si>
    <t xml:space="preserve">Reflects the additional 2016 capital additions  beyond that included in adjustment (3.09) “Pro Forma 2016 Limited Capital Additions,” discussed above, including associated depreciation expenses, A/D and ADFIT. This adjustment also adjusts total plant and associated A/D and ADFIT to calendar 2016 on an AMA basis. </t>
  </si>
  <si>
    <t>Restates the pro forma level of property tax expense included in Pro Forma Property Tax Adjustment (3.04), to property tax levels expected during the 2017 rate period, based on property values expected as of December 31, 2016.</t>
  </si>
  <si>
    <t xml:space="preserve">Reduces regulatory amortization expense to reflect expiration of the two-year (2016-2017) 2015 Project Compass amortization at the end of 2017, removing 6-months of the amortization expense during the 6-month period ending June 30, 2018. (See related adjustments (2.15) and (3.07) above.) </t>
  </si>
  <si>
    <t>Adjusts 2017 insurance expense levels related to the utility for general liability, D&amp;O liability, and property included in Adjustment 4.05 “Cross Check Insurance Expense,” reflecting the incremental 6-month January through June 2018 level of insurance expense.  This adjustment excludes the 10% portion of D&amp;O insurance associated with non-utility.</t>
  </si>
  <si>
    <t xml:space="preserve">The Company proposes to update its power supply costs sixty (60) days prior to new rates going into effect in January 2017, as well as January 2018, to reflect the most recent information available for power supply costs.  The updated power supply cost data will not only be reflected in the base rate adjustment, but will also reset the base for the ERM calculations for the future rate period.  </t>
  </si>
  <si>
    <t>Power Supply update (60 days prior to effective date January 1, 2017 &amp; 2018)</t>
  </si>
  <si>
    <t>Reflects increases related to certain 2016 capital additions, together with associated A/D and ADFIT.  This adjustment also includes associated depreciation expense for these 2016 additions. This adjustment includes only identified Pro Forma projects that are one-half of one percent of the Company’s rate base, representing a threshold for choosing specific capital projects to include within the modified test year Pro Forma Study.</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</si>
  <si>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</si>
  <si>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 xml:space="preserve">Includes certain property as rate base that the Company owned at the time of this filing that has been recorded as held for future use. </t>
  </si>
  <si>
    <t>August 31, 2016</t>
  </si>
  <si>
    <t>Reject attrition adjustments based on failure to demonstrate that costs are escalating beyond the utility's control</t>
  </si>
  <si>
    <t>Joint proposal with The Energy Project.  Decline to approve AMI proposal at this time because expenses have not been fully developed, costs are not known and measurable, the project is not used and useful, benefits have not been proven, and the project has not been shown to be prudent or cost effective.</t>
  </si>
  <si>
    <t>(A)  Public Counsel Column includes positions for which Public Counsel is Neutral in its Direct Testimony.  For items that parties are neutral in direct, parties may adopt, support, or oppose other parties' positions and develop a recommendation in later stages of this proceeding, including on brief.  This issues list does not include positions that may be taken in rebuttal or cross-answering testimony.</t>
  </si>
  <si>
    <t>Advance Metering Infrastructure Proposal</t>
  </si>
  <si>
    <t>NOI</t>
  </si>
  <si>
    <t>ICNU opposes a second year rate increase justified on the basis of an Attrition Allowance</t>
  </si>
  <si>
    <t>ICNU opposes the inclusion of cross-check adjustments in the Traditional revenue requirement methodology</t>
  </si>
  <si>
    <t>1) Allocate production fixed costs via peak demand approach or modify demand allocator if Peak Credit classification retained; 2) Use "Summer and Winter Peak Method" as measure of demand component for allocating production costs; 3) 12 CP demand allocation method for transmission system costs; 4) Allocate G&amp;I plant associated with AMI on same basis as AMI meters.</t>
  </si>
  <si>
    <t xml:space="preserve">A) 2017 rates:  1) Company's rate spread if full revenue request approved; 2) Savings from lower approved revenue requirement should accrue to other classes in proportion to Avista's proposed increase amounts, except Sch. 1 retains the Company proposed 8.4% rate increase (e.g., RRS-1TC at 37, Table 5).                                                                                                                                                                         B) 2018 rates:  same approach, except Sch. 1 should have at least a 6% increase to make significant movement toward cost of service. </t>
  </si>
  <si>
    <t>Apply Schedule 91 DSM funding charges only to blocks 1 and 2 energy charges of Schedule 25.</t>
  </si>
  <si>
    <t>See proposal RRS-1TC at 43-47 &amp; RRS-10</t>
  </si>
  <si>
    <t>COST OF SERVICE</t>
  </si>
  <si>
    <t>Demand Response - Schedule 78 - Large Customer Demand Response Pilot Program</t>
  </si>
  <si>
    <t>NWIGU opposes a second year rate increase justified on the basis of an Attrition Allowance</t>
  </si>
  <si>
    <t>NWIGU opposes the inclusion of cross-check adjustments in the Traditional revenue requirement methodology</t>
  </si>
  <si>
    <t>NWIGU Supports ICNU and Staff</t>
  </si>
  <si>
    <t xml:space="preserve">Make corrections to cost of service study and move classes closer to unity, which results in an increase to Schedule 101 rates.  All other rates are maintained at current levels. </t>
  </si>
  <si>
    <t xml:space="preserve">Increase Schedule 101 to 1.5 times system average </t>
  </si>
  <si>
    <t xml:space="preserve">Maintained at current level based on corrected cost of service study. </t>
  </si>
  <si>
    <t xml:space="preserve">NWIGU other rate design issue--Create new transportation rate schedue with 35,000 therm per year minimum threshold.  </t>
  </si>
  <si>
    <t>Staff Proposed Attrition Allowance</t>
  </si>
  <si>
    <t>Represents the difference between Staff's attrition studies and Staff's modified historical test year.</t>
  </si>
  <si>
    <t>Uniform % Rate increase across all schedules</t>
  </si>
  <si>
    <t xml:space="preserve">
No change to Basic Charges
Support Company proposed increase to demand charges
Support Company proposal to discontinue HPS light offerings to new customers</t>
  </si>
  <si>
    <t>Decline the use of ERM funds to offset a rate increase.</t>
  </si>
  <si>
    <t>Generic Cost of Service Proceeding</t>
  </si>
  <si>
    <t>Implement a Generic Cost of Service Proceeding to review and evalute numerous issues on cost of service methodology in Washington</t>
  </si>
  <si>
    <t>Multiple rate increases</t>
  </si>
  <si>
    <t>Yes</t>
  </si>
  <si>
    <t>No</t>
  </si>
  <si>
    <t>Uniform  % Rate increase across all schedules</t>
  </si>
  <si>
    <t>No Change to Basic Charges
Support Company Proposed Changes to Minimum Charges and Demand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</si>
</sst>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sz val="12"/>
      <color indexed="8"/>
      <name val="Calibri"/>
      <family val="2"/>
      <scheme val="minor"/>
    </font>
    <font>
      <sz val="12"/>
      <color theme="1"/>
      <name val="Times New Roman"/>
      <family val="1"/>
    </font>
    <font>
      <b/>
      <sz val="14"/>
      <color theme="1"/>
      <name val="Calibri"/>
      <family val="2"/>
      <scheme val="minor"/>
    </font>
    <font>
      <sz val="14"/>
      <color theme="1"/>
      <name val="Calibri"/>
      <family val="2"/>
      <scheme val="minor"/>
    </font>
    <font>
      <b/>
      <sz val="12"/>
      <color indexed="8"/>
      <name val="Calibri"/>
      <family val="2"/>
      <scheme val="minor"/>
    </font>
    <font>
      <b/>
      <sz val="14"/>
      <color rgb="FFFF0000"/>
      <name val="Calibri"/>
      <family val="2"/>
      <scheme val="minor"/>
    </font>
  </fonts>
  <fills count="4">
    <fill>
      <patternFill patternType="none"/>
    </fill>
    <fill>
      <patternFill patternType="gray125"/>
    </fill>
    <fill>
      <patternFill patternType="solid">
        <fgColor indexed="41"/>
        <bgColor indexed="64"/>
      </patternFill>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18">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7" fillId="2" borderId="0"/>
    <xf numFmtId="43" fontId="8" fillId="0" borderId="0" applyFont="0" applyFill="0" applyBorder="0" applyAlignment="0" applyProtection="0"/>
  </cellStyleXfs>
  <cellXfs count="280">
    <xf numFmtId="0" fontId="0" fillId="0" borderId="0" xfId="0"/>
    <xf numFmtId="0" fontId="2" fillId="0" borderId="1" xfId="0" applyFont="1" applyFill="1" applyBorder="1" applyAlignment="1">
      <alignment horizontal="center" vertical="center"/>
    </xf>
    <xf numFmtId="3" fontId="3" fillId="0" borderId="1" xfId="0" applyNumberFormat="1" applyFont="1" applyFill="1" applyBorder="1" applyAlignment="1">
      <alignment horizontal="left" vertical="center" wrapText="1"/>
    </xf>
    <xf numFmtId="43" fontId="3" fillId="0" borderId="1" xfId="2" applyFont="1" applyFill="1" applyBorder="1" applyAlignment="1">
      <alignment horizontal="center" vertical="center"/>
    </xf>
    <xf numFmtId="0" fontId="3" fillId="0" borderId="1" xfId="0" applyFont="1" applyFill="1" applyBorder="1" applyAlignment="1">
      <alignment horizontal="left" vertical="center"/>
    </xf>
    <xf numFmtId="5"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5" fontId="3" fillId="0" borderId="5" xfId="0" applyNumberFormat="1" applyFont="1" applyFill="1" applyBorder="1" applyAlignment="1">
      <alignment horizontal="center" vertical="center"/>
    </xf>
    <xf numFmtId="5" fontId="2" fillId="0" borderId="1" xfId="0" applyNumberFormat="1" applyFont="1" applyFill="1" applyBorder="1" applyAlignment="1">
      <alignment horizontal="center" vertical="center"/>
    </xf>
    <xf numFmtId="0" fontId="3" fillId="0" borderId="0" xfId="0" applyFont="1" applyFill="1" applyAlignment="1">
      <alignment vertical="center"/>
    </xf>
    <xf numFmtId="6" fontId="3" fillId="0" borderId="1" xfId="0" applyNumberFormat="1" applyFont="1" applyFill="1" applyBorder="1" applyAlignment="1">
      <alignment horizontal="center" vertical="center" wrapText="1"/>
    </xf>
    <xf numFmtId="43" fontId="3" fillId="0" borderId="0" xfId="2" applyFont="1" applyFill="1" applyAlignment="1">
      <alignment vertical="center"/>
    </xf>
    <xf numFmtId="43" fontId="2" fillId="0" borderId="1" xfId="2" applyFont="1" applyFill="1" applyBorder="1" applyAlignment="1">
      <alignment horizontal="center" vertical="center"/>
    </xf>
    <xf numFmtId="0" fontId="2" fillId="0" borderId="1" xfId="0" applyFont="1" applyFill="1" applyBorder="1" applyAlignment="1">
      <alignment horizontal="center" vertical="center" wrapText="1"/>
    </xf>
    <xf numFmtId="44" fontId="2" fillId="0" borderId="1" xfId="3" applyFont="1" applyFill="1" applyBorder="1" applyAlignment="1">
      <alignment vertical="center"/>
    </xf>
    <xf numFmtId="3" fontId="2" fillId="0" borderId="1" xfId="0" applyNumberFormat="1" applyFont="1" applyFill="1" applyBorder="1" applyAlignment="1">
      <alignment vertical="center"/>
    </xf>
    <xf numFmtId="3" fontId="2" fillId="0" borderId="1" xfId="0" applyNumberFormat="1" applyFont="1" applyFill="1" applyBorder="1" applyAlignment="1">
      <alignment vertical="center" wrapText="1"/>
    </xf>
    <xf numFmtId="164" fontId="2" fillId="0" borderId="1" xfId="3" applyNumberFormat="1" applyFont="1" applyFill="1" applyBorder="1" applyAlignment="1">
      <alignment vertical="center"/>
    </xf>
    <xf numFmtId="3" fontId="2" fillId="0" borderId="2" xfId="0" applyNumberFormat="1" applyFont="1" applyFill="1"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5" fontId="3" fillId="0" borderId="6" xfId="0"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10" fontId="3" fillId="0" borderId="1" xfId="0" applyNumberFormat="1" applyFont="1" applyFill="1" applyBorder="1" applyAlignment="1">
      <alignment horizontal="left" vertical="center"/>
    </xf>
    <xf numFmtId="10" fontId="3" fillId="0" borderId="2"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3" xfId="0" applyFont="1" applyFill="1" applyBorder="1" applyAlignment="1">
      <alignment vertical="center"/>
    </xf>
    <xf numFmtId="6" fontId="3"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3" fontId="3" fillId="0" borderId="1" xfId="2" applyNumberFormat="1" applyFont="1" applyFill="1" applyBorder="1" applyAlignment="1">
      <alignment horizontal="center" vertical="center"/>
    </xf>
    <xf numFmtId="3" fontId="3" fillId="0" borderId="1" xfId="0" applyNumberFormat="1" applyFont="1" applyFill="1" applyBorder="1" applyAlignment="1">
      <alignment vertical="center"/>
    </xf>
    <xf numFmtId="3" fontId="3" fillId="0" borderId="1" xfId="0" applyNumberFormat="1" applyFont="1" applyFill="1" applyBorder="1" applyAlignment="1">
      <alignment vertical="center" wrapText="1"/>
    </xf>
    <xf numFmtId="43" fontId="3" fillId="0" borderId="1" xfId="0" applyNumberFormat="1" applyFont="1" applyFill="1" applyBorder="1" applyAlignment="1">
      <alignment vertical="center" wrapText="1"/>
    </xf>
    <xf numFmtId="5" fontId="2" fillId="0" borderId="7" xfId="0" applyNumberFormat="1" applyFont="1" applyFill="1" applyBorder="1" applyAlignment="1">
      <alignment horizontal="center" vertical="center"/>
    </xf>
    <xf numFmtId="6" fontId="2" fillId="0" borderId="1" xfId="0" applyNumberFormat="1" applyFont="1" applyFill="1" applyBorder="1" applyAlignment="1">
      <alignment vertical="center"/>
    </xf>
    <xf numFmtId="43" fontId="3" fillId="0" borderId="2" xfId="2" applyFont="1" applyFill="1" applyBorder="1" applyAlignment="1">
      <alignment horizontal="center" vertical="center"/>
    </xf>
    <xf numFmtId="10" fontId="3" fillId="0" borderId="2" xfId="0" applyNumberFormat="1" applyFont="1" applyFill="1" applyBorder="1" applyAlignment="1">
      <alignment horizontal="left" vertical="center"/>
    </xf>
    <xf numFmtId="43" fontId="3" fillId="0" borderId="8" xfId="2" applyFont="1" applyFill="1" applyBorder="1" applyAlignment="1">
      <alignment horizontal="center" vertical="center"/>
    </xf>
    <xf numFmtId="10" fontId="3" fillId="0" borderId="8" xfId="0" applyNumberFormat="1" applyFont="1" applyFill="1" applyBorder="1" applyAlignment="1">
      <alignment horizontal="left" vertical="center"/>
    </xf>
    <xf numFmtId="3" fontId="3" fillId="0" borderId="6" xfId="0" applyNumberFormat="1" applyFont="1" applyFill="1" applyBorder="1" applyAlignment="1">
      <alignment vertical="center" wrapText="1"/>
    </xf>
    <xf numFmtId="0" fontId="2" fillId="0" borderId="1" xfId="0" applyFont="1" applyFill="1" applyBorder="1" applyAlignment="1">
      <alignment horizontal="center" vertical="center"/>
    </xf>
    <xf numFmtId="43" fontId="3" fillId="0" borderId="10" xfId="2" applyFont="1" applyFill="1" applyBorder="1" applyAlignment="1">
      <alignment horizontal="center" vertical="center"/>
    </xf>
    <xf numFmtId="10" fontId="3" fillId="0" borderId="10" xfId="0" applyNumberFormat="1" applyFont="1" applyFill="1" applyBorder="1" applyAlignment="1">
      <alignment horizontal="left" vertical="center"/>
    </xf>
    <xf numFmtId="3" fontId="3" fillId="0" borderId="7" xfId="0" applyNumberFormat="1" applyFont="1" applyFill="1" applyBorder="1" applyAlignment="1">
      <alignment vertical="center" wrapText="1"/>
    </xf>
    <xf numFmtId="0" fontId="3" fillId="0" borderId="0" xfId="0" applyFont="1" applyFill="1" applyBorder="1" applyAlignment="1">
      <alignment vertical="center"/>
    </xf>
    <xf numFmtId="10" fontId="3"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5" fontId="3" fillId="0" borderId="12" xfId="0" applyNumberFormat="1" applyFont="1" applyFill="1" applyBorder="1" applyAlignment="1">
      <alignment horizontal="center" vertical="center"/>
    </xf>
    <xf numFmtId="5" fontId="3" fillId="0" borderId="13" xfId="0" applyNumberFormat="1" applyFont="1" applyFill="1" applyBorder="1" applyAlignment="1">
      <alignment horizontal="center" vertical="center"/>
    </xf>
    <xf numFmtId="5" fontId="3" fillId="0" borderId="14" xfId="0" applyNumberFormat="1" applyFont="1" applyFill="1" applyBorder="1" applyAlignment="1">
      <alignment horizontal="center" vertical="center"/>
    </xf>
    <xf numFmtId="0" fontId="10" fillId="0" borderId="0" xfId="0" applyFont="1" applyAlignment="1">
      <alignment wrapText="1"/>
    </xf>
    <xf numFmtId="164" fontId="2" fillId="0" borderId="1"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11" fillId="0" borderId="1" xfId="0" applyFont="1" applyFill="1" applyBorder="1" applyAlignment="1">
      <alignment horizontal="left" vertical="center"/>
    </xf>
    <xf numFmtId="5" fontId="11" fillId="0" borderId="1" xfId="0" applyNumberFormat="1" applyFont="1" applyFill="1" applyBorder="1" applyAlignment="1">
      <alignment horizontal="center" vertical="center"/>
    </xf>
    <xf numFmtId="5" fontId="1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5" fontId="3" fillId="3" borderId="1" xfId="0" applyNumberFormat="1" applyFont="1" applyFill="1" applyBorder="1" applyAlignment="1">
      <alignment horizontal="center" vertical="center"/>
    </xf>
    <xf numFmtId="164" fontId="2" fillId="3" borderId="1" xfId="3" applyNumberFormat="1" applyFont="1" applyFill="1" applyBorder="1" applyAlignment="1">
      <alignment vertical="center"/>
    </xf>
    <xf numFmtId="5" fontId="3" fillId="3" borderId="6" xfId="0" applyNumberFormat="1" applyFont="1" applyFill="1" applyBorder="1" applyAlignment="1">
      <alignment horizontal="center" vertical="center"/>
    </xf>
    <xf numFmtId="44" fontId="2" fillId="3" borderId="1" xfId="3" applyFont="1" applyFill="1" applyBorder="1" applyAlignment="1">
      <alignment vertical="center"/>
    </xf>
    <xf numFmtId="0" fontId="3" fillId="3" borderId="0" xfId="0" applyFont="1" applyFill="1" applyAlignment="1">
      <alignment vertical="center"/>
    </xf>
    <xf numFmtId="0" fontId="2" fillId="3" borderId="2" xfId="0" applyFont="1" applyFill="1" applyBorder="1" applyAlignment="1">
      <alignment horizontal="center" vertical="center"/>
    </xf>
    <xf numFmtId="0" fontId="3" fillId="3" borderId="1" xfId="0" applyFont="1" applyFill="1" applyBorder="1" applyAlignment="1">
      <alignment vertical="center"/>
    </xf>
    <xf numFmtId="5" fontId="13" fillId="3" borderId="1" xfId="0" applyNumberFormat="1" applyFont="1" applyFill="1" applyBorder="1" applyAlignment="1">
      <alignment horizontal="center" vertical="center"/>
    </xf>
    <xf numFmtId="5" fontId="3" fillId="3" borderId="13" xfId="0" applyNumberFormat="1" applyFont="1" applyFill="1" applyBorder="1" applyAlignment="1">
      <alignment horizontal="center" vertical="center"/>
    </xf>
    <xf numFmtId="5" fontId="3" fillId="3" borderId="14" xfId="0" applyNumberFormat="1" applyFont="1" applyFill="1" applyBorder="1" applyAlignment="1">
      <alignment horizontal="center" vertical="center"/>
    </xf>
    <xf numFmtId="5" fontId="2" fillId="3" borderId="7" xfId="0" applyNumberFormat="1" applyFont="1" applyFill="1" applyBorder="1" applyAlignment="1">
      <alignment horizontal="center" vertical="center"/>
    </xf>
    <xf numFmtId="0" fontId="2" fillId="0" borderId="1" xfId="0" applyFont="1" applyFill="1" applyBorder="1" applyAlignment="1">
      <alignment horizontal="center" vertical="center"/>
    </xf>
    <xf numFmtId="43" fontId="3" fillId="0" borderId="1" xfId="2" applyFont="1" applyFill="1" applyBorder="1" applyAlignment="1">
      <alignment horizontal="center" vertical="center"/>
    </xf>
    <xf numFmtId="5"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6" fontId="3" fillId="0" borderId="1" xfId="0" applyNumberFormat="1"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1" xfId="0" applyNumberFormat="1" applyFont="1" applyFill="1" applyBorder="1" applyAlignment="1">
      <alignmen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0" fontId="3" fillId="0" borderId="2" xfId="0" applyNumberFormat="1" applyFont="1" applyFill="1" applyBorder="1" applyAlignment="1">
      <alignment horizontal="left" vertical="center" wrapText="1"/>
    </xf>
    <xf numFmtId="3" fontId="3" fillId="0" borderId="1" xfId="0" applyNumberFormat="1" applyFont="1" applyFill="1" applyBorder="1" applyAlignment="1">
      <alignment vertical="center" wrapText="1"/>
    </xf>
    <xf numFmtId="0" fontId="2" fillId="0" borderId="2" xfId="0" applyFont="1" applyFill="1" applyBorder="1" applyAlignment="1">
      <alignment horizontal="center" vertical="center"/>
    </xf>
    <xf numFmtId="5" fontId="11"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41" fontId="3"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vertical="center"/>
    </xf>
    <xf numFmtId="5" fontId="3" fillId="0" borderId="1" xfId="0" applyNumberFormat="1" applyFont="1" applyFill="1" applyBorder="1" applyAlignment="1">
      <alignment vertical="center"/>
    </xf>
    <xf numFmtId="43" fontId="3" fillId="0" borderId="6" xfId="2" applyFont="1" applyFill="1" applyBorder="1" applyAlignment="1">
      <alignment horizontal="center" vertical="center"/>
    </xf>
    <xf numFmtId="5" fontId="3" fillId="3" borderId="12" xfId="0" applyNumberFormat="1" applyFont="1" applyFill="1" applyBorder="1" applyAlignment="1">
      <alignment horizontal="center" vertical="center"/>
    </xf>
    <xf numFmtId="0" fontId="3" fillId="0" borderId="8" xfId="0" applyFont="1" applyFill="1" applyBorder="1" applyAlignment="1">
      <alignment vertical="center" wrapText="1"/>
    </xf>
    <xf numFmtId="5" fontId="2" fillId="0" borderId="4" xfId="0" applyNumberFormat="1" applyFont="1" applyFill="1" applyBorder="1" applyAlignment="1">
      <alignment horizontal="center" vertical="center"/>
    </xf>
    <xf numFmtId="43" fontId="3" fillId="0" borderId="1" xfId="2" applyFont="1" applyFill="1" applyBorder="1" applyAlignment="1">
      <alignment vertical="center"/>
    </xf>
    <xf numFmtId="3"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5" fontId="2" fillId="0" borderId="1" xfId="0" applyNumberFormat="1" applyFont="1" applyFill="1" applyBorder="1" applyAlignment="1">
      <alignment horizontal="center" vertical="center"/>
    </xf>
    <xf numFmtId="164" fontId="2" fillId="0" borderId="1" xfId="3" applyNumberFormat="1" applyFont="1" applyFill="1" applyBorder="1" applyAlignment="1">
      <alignment vertical="center"/>
    </xf>
    <xf numFmtId="5" fontId="3" fillId="0" borderId="6" xfId="0" applyNumberFormat="1" applyFont="1" applyFill="1" applyBorder="1" applyAlignment="1">
      <alignment horizontal="center" vertical="center"/>
    </xf>
    <xf numFmtId="3" fontId="3" fillId="0" borderId="6" xfId="0" applyNumberFormat="1" applyFont="1" applyFill="1" applyBorder="1" applyAlignment="1">
      <alignment vertical="center"/>
    </xf>
    <xf numFmtId="43" fontId="3" fillId="0" borderId="1" xfId="2" applyFont="1" applyFill="1" applyBorder="1" applyAlignment="1">
      <alignment horizontal="center" vertical="center"/>
    </xf>
    <xf numFmtId="0" fontId="3" fillId="0" borderId="1" xfId="0" applyFont="1" applyFill="1" applyBorder="1" applyAlignment="1">
      <alignment vertical="center"/>
    </xf>
    <xf numFmtId="3" fontId="2" fillId="0" borderId="1" xfId="0" applyNumberFormat="1" applyFont="1" applyFill="1" applyBorder="1" applyAlignment="1">
      <alignmen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2" xfId="0" applyFont="1" applyFill="1" applyBorder="1" applyAlignment="1">
      <alignment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3" fontId="2" fillId="0" borderId="1" xfId="0" applyNumberFormat="1" applyFont="1" applyFill="1" applyBorder="1" applyAlignment="1">
      <alignment vertical="center" wrapText="1"/>
    </xf>
    <xf numFmtId="3" fontId="2" fillId="0" borderId="1" xfId="0" applyNumberFormat="1" applyFont="1" applyFill="1" applyBorder="1" applyAlignment="1">
      <alignment vertical="center" wrapText="1"/>
    </xf>
    <xf numFmtId="0" fontId="3" fillId="0" borderId="0" xfId="0" applyFont="1" applyFill="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5" fontId="3" fillId="0" borderId="1" xfId="0" applyNumberFormat="1" applyFont="1" applyFill="1" applyBorder="1" applyAlignment="1">
      <alignment horizontal="center" vertical="center"/>
    </xf>
    <xf numFmtId="5" fontId="3" fillId="0" borderId="5" xfId="0" applyNumberFormat="1" applyFont="1" applyFill="1" applyBorder="1" applyAlignment="1">
      <alignment horizontal="center" vertical="center"/>
    </xf>
    <xf numFmtId="0" fontId="3" fillId="0" borderId="0" xfId="0" applyFont="1" applyFill="1" applyAlignment="1">
      <alignment vertical="center"/>
    </xf>
    <xf numFmtId="44" fontId="2" fillId="0" borderId="1" xfId="3" applyFont="1" applyFill="1" applyBorder="1" applyAlignment="1">
      <alignment vertical="center"/>
    </xf>
    <xf numFmtId="164" fontId="2" fillId="0" borderId="1" xfId="3" applyNumberFormat="1"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5" fontId="3" fillId="0" borderId="6" xfId="0" applyNumberFormat="1" applyFont="1" applyFill="1" applyBorder="1" applyAlignment="1">
      <alignment horizontal="center" vertical="center"/>
    </xf>
    <xf numFmtId="0" fontId="2" fillId="0" borderId="3" xfId="0" applyFont="1" applyFill="1" applyBorder="1" applyAlignment="1">
      <alignment vertical="center"/>
    </xf>
    <xf numFmtId="6" fontId="3" fillId="0" borderId="1" xfId="0" applyNumberFormat="1" applyFont="1" applyFill="1" applyBorder="1" applyAlignment="1">
      <alignment horizontal="center" vertical="center"/>
    </xf>
    <xf numFmtId="43" fontId="3" fillId="0" borderId="1" xfId="0" applyNumberFormat="1" applyFont="1" applyFill="1" applyBorder="1" applyAlignment="1">
      <alignment vertical="center" wrapText="1"/>
    </xf>
    <xf numFmtId="5" fontId="2" fillId="0" borderId="7" xfId="0" applyNumberFormat="1" applyFont="1" applyFill="1" applyBorder="1" applyAlignment="1">
      <alignment horizontal="center" vertical="center"/>
    </xf>
    <xf numFmtId="0" fontId="2" fillId="0" borderId="2" xfId="0" applyFont="1" applyFill="1" applyBorder="1" applyAlignment="1">
      <alignment horizontal="center" vertical="center"/>
    </xf>
    <xf numFmtId="5" fontId="3" fillId="0" borderId="12" xfId="0" applyNumberFormat="1" applyFont="1" applyFill="1" applyBorder="1" applyAlignment="1">
      <alignment horizontal="center" vertical="center"/>
    </xf>
    <xf numFmtId="5" fontId="3" fillId="0" borderId="13" xfId="0" applyNumberFormat="1" applyFont="1" applyFill="1" applyBorder="1" applyAlignment="1">
      <alignment horizontal="center" vertical="center"/>
    </xf>
    <xf numFmtId="5" fontId="3" fillId="0" borderId="14"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5" fontId="11" fillId="0" borderId="1"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left" vertical="center" wrapText="1"/>
    </xf>
    <xf numFmtId="0" fontId="3" fillId="0" borderId="0" xfId="0" applyFont="1" applyFill="1" applyAlignment="1">
      <alignment vertical="center"/>
    </xf>
    <xf numFmtId="0" fontId="0" fillId="0" borderId="1" xfId="0" applyBorder="1"/>
    <xf numFmtId="0" fontId="2" fillId="0" borderId="1" xfId="0" applyFont="1" applyFill="1" applyBorder="1" applyAlignment="1">
      <alignment horizontal="center" vertical="center"/>
    </xf>
    <xf numFmtId="0" fontId="3" fillId="0" borderId="1" xfId="0" applyFont="1" applyFill="1" applyBorder="1" applyAlignment="1">
      <alignment vertical="center"/>
    </xf>
    <xf numFmtId="3" fontId="2" fillId="0" borderId="1" xfId="0" applyNumberFormat="1" applyFont="1" applyFill="1" applyBorder="1" applyAlignment="1">
      <alignment vertical="center"/>
    </xf>
    <xf numFmtId="3" fontId="2" fillId="0" borderId="1" xfId="0" applyNumberFormat="1" applyFont="1" applyFill="1" applyBorder="1" applyAlignment="1">
      <alignment vertical="center" wrapText="1"/>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quotePrefix="1" applyFont="1" applyFill="1" applyAlignment="1">
      <alignment horizontal="left" vertical="top" wrapText="1"/>
    </xf>
    <xf numFmtId="0" fontId="3" fillId="0" borderId="0" xfId="0" quotePrefix="1" applyFont="1" applyFill="1" applyAlignment="1">
      <alignment horizontal="left" vertical="top" wrapText="1"/>
    </xf>
    <xf numFmtId="0" fontId="2" fillId="0" borderId="2" xfId="0" applyFont="1" applyFill="1" applyBorder="1" applyAlignment="1">
      <alignment horizontal="center" vertical="center"/>
    </xf>
    <xf numFmtId="43" fontId="3" fillId="0" borderId="4" xfId="2"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vertical="center" wrapText="1"/>
    </xf>
    <xf numFmtId="5" fontId="3" fillId="0" borderId="4" xfId="0" applyNumberFormat="1" applyFont="1" applyFill="1" applyBorder="1" applyAlignment="1">
      <alignment horizontal="center" vertical="center"/>
    </xf>
    <xf numFmtId="43" fontId="3" fillId="0" borderId="4" xfId="0" applyNumberFormat="1" applyFont="1" applyFill="1" applyBorder="1" applyAlignment="1">
      <alignment vertical="center" wrapText="1"/>
    </xf>
    <xf numFmtId="3" fontId="3" fillId="0" borderId="4"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10" fontId="3" fillId="0" borderId="2" xfId="0" applyNumberFormat="1" applyFont="1" applyFill="1" applyBorder="1" applyAlignment="1">
      <alignment horizontal="left" vertical="center" wrapText="1"/>
    </xf>
    <xf numFmtId="10" fontId="3" fillId="0" borderId="4" xfId="0" applyNumberFormat="1" applyFont="1" applyFill="1" applyBorder="1" applyAlignment="1">
      <alignment horizontal="left" vertical="center" wrapText="1"/>
    </xf>
    <xf numFmtId="10" fontId="3" fillId="0" borderId="3" xfId="0" applyNumberFormat="1"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0" xfId="0" quotePrefix="1" applyFont="1" applyFill="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1" applyNumberFormat="1" applyFont="1" applyFill="1" applyBorder="1" applyAlignment="1">
      <alignment horizontal="center" vertical="center"/>
    </xf>
    <xf numFmtId="43" fontId="3" fillId="0" borderId="2" xfId="2" applyFont="1" applyFill="1" applyBorder="1" applyAlignment="1">
      <alignment horizontal="left" vertical="top" wrapText="1"/>
    </xf>
    <xf numFmtId="43" fontId="3" fillId="0" borderId="4" xfId="2" applyFont="1" applyFill="1" applyBorder="1" applyAlignment="1">
      <alignment horizontal="left" vertical="top" wrapText="1"/>
    </xf>
    <xf numFmtId="43" fontId="3" fillId="0" borderId="3" xfId="2" applyFont="1" applyFill="1" applyBorder="1" applyAlignment="1">
      <alignment horizontal="left" vertical="top"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10" fontId="3" fillId="0" borderId="2"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3" fillId="0" borderId="8"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1" xfId="0" applyFont="1" applyFill="1" applyBorder="1" applyAlignment="1">
      <alignment horizontal="left" vertical="top" wrapText="1"/>
    </xf>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10" fontId="2" fillId="0" borderId="2"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8" xfId="0" applyFont="1" applyFill="1" applyBorder="1" applyAlignment="1">
      <alignment horizontal="center" vertical="top" wrapText="1"/>
    </xf>
    <xf numFmtId="0" fontId="3" fillId="0" borderId="11" xfId="0" applyFont="1" applyFill="1" applyBorder="1" applyAlignment="1">
      <alignment horizontal="center" vertical="top" wrapText="1"/>
    </xf>
    <xf numFmtId="10" fontId="3" fillId="3" borderId="2" xfId="1" applyNumberFormat="1" applyFont="1" applyFill="1" applyBorder="1" applyAlignment="1">
      <alignment horizontal="center" vertical="center"/>
    </xf>
    <xf numFmtId="10" fontId="3" fillId="3" borderId="3" xfId="1" applyNumberFormat="1" applyFont="1" applyFill="1" applyBorder="1" applyAlignment="1">
      <alignment horizontal="center" vertical="center"/>
    </xf>
    <xf numFmtId="10" fontId="3" fillId="0" borderId="4" xfId="1" applyNumberFormat="1"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0" fontId="2" fillId="0" borderId="2"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18" xfId="0" applyFont="1" applyFill="1" applyBorder="1" applyAlignment="1">
      <alignment horizontal="center" vertical="center"/>
    </xf>
    <xf numFmtId="10"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10" fontId="3" fillId="3" borderId="8" xfId="0" applyNumberFormat="1" applyFont="1" applyFill="1" applyBorder="1" applyAlignment="1">
      <alignment horizontal="center" vertical="center"/>
    </xf>
    <xf numFmtId="10" fontId="3" fillId="3" borderId="9" xfId="0" applyNumberFormat="1" applyFont="1" applyFill="1" applyBorder="1" applyAlignment="1">
      <alignment horizontal="center" vertical="center"/>
    </xf>
    <xf numFmtId="10" fontId="3" fillId="0" borderId="8" xfId="0" applyNumberFormat="1" applyFont="1" applyFill="1" applyBorder="1" applyAlignment="1">
      <alignment horizontal="center" vertical="center"/>
    </xf>
    <xf numFmtId="10" fontId="3" fillId="0" borderId="17"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10" fontId="2" fillId="0" borderId="8" xfId="0" applyNumberFormat="1" applyFont="1" applyFill="1" applyBorder="1" applyAlignment="1">
      <alignment horizontal="center" vertical="center"/>
    </xf>
    <xf numFmtId="10" fontId="3" fillId="3" borderId="2" xfId="0" applyNumberFormat="1" applyFont="1" applyFill="1" applyBorder="1" applyAlignment="1">
      <alignment horizontal="left" vertical="center" wrapText="1"/>
    </xf>
    <xf numFmtId="10" fontId="3" fillId="3" borderId="3"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1" xfId="0" quotePrefix="1" applyFont="1" applyFill="1" applyBorder="1" applyAlignment="1">
      <alignment horizontal="left" vertical="top" wrapText="1"/>
    </xf>
    <xf numFmtId="0" fontId="3" fillId="0" borderId="8"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cellXfs>
  <cellStyles count="18">
    <cellStyle name="Comma" xfId="2" builtinId="3"/>
    <cellStyle name="Comma 2" xfId="17"/>
    <cellStyle name="Comma 3" xfId="5"/>
    <cellStyle name="Currency" xfId="3" builtinId="4"/>
    <cellStyle name="Currency 2" xfId="7"/>
    <cellStyle name="Currency 3" xfId="6"/>
    <cellStyle name="Followed Hyperlink" xfId="8" builtinId="9" customBuiltin="1"/>
    <cellStyle name="Hyperlink" xfId="9" builtinId="8" customBuiltin="1"/>
    <cellStyle name="Manual-Input" xfId="16"/>
    <cellStyle name="Normal" xfId="0" builtinId="0"/>
    <cellStyle name="Normal 2" xfId="15"/>
    <cellStyle name="Normal 2 2" xfId="10"/>
    <cellStyle name="Normal 2 3" xfId="11"/>
    <cellStyle name="Normal 3" xfId="4"/>
    <cellStyle name="Normal 6" xfId="12"/>
    <cellStyle name="Percent" xfId="1" builtinId="5"/>
    <cellStyle name="Percent 2" xfId="14"/>
    <cellStyle name="Percent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tabSelected="1" view="pageBreakPreview" zoomScale="70" zoomScaleNormal="100" zoomScaleSheetLayoutView="70" workbookViewId="0">
      <selection activeCell="C105" sqref="C105"/>
    </sheetView>
  </sheetViews>
  <sheetFormatPr defaultColWidth="9.140625" defaultRowHeight="15.75" x14ac:dyDescent="0.25"/>
  <cols>
    <col min="1" max="1" width="4.5703125" style="9" customWidth="1"/>
    <col min="2" max="2" width="11.7109375" style="11" customWidth="1"/>
    <col min="3" max="3" width="43.5703125" style="9" customWidth="1"/>
    <col min="4" max="4" width="59" style="19" customWidth="1"/>
    <col min="5" max="6" width="19.7109375" style="20" customWidth="1"/>
    <col min="7" max="7" width="11.85546875" style="20" customWidth="1"/>
    <col min="8" max="8" width="13.7109375" style="20" customWidth="1"/>
    <col min="9" max="9" width="11.85546875" style="152" customWidth="1"/>
    <col min="10" max="10" width="13.85546875" style="152" bestFit="1" customWidth="1"/>
    <col min="11" max="11" width="11.85546875" style="9" customWidth="1"/>
    <col min="12" max="12" width="11.85546875" style="88" customWidth="1"/>
    <col min="13" max="13" width="17.7109375" style="9" customWidth="1"/>
    <col min="14" max="15" width="9.42578125" style="9" hidden="1" customWidth="1"/>
    <col min="16" max="16" width="11.85546875" style="9" customWidth="1"/>
    <col min="17" max="17" width="9.140625" style="9" customWidth="1"/>
    <col min="18" max="18" width="9.140625" style="9" hidden="1" customWidth="1"/>
    <col min="19" max="16384" width="9.140625" style="9"/>
  </cols>
  <sheetData>
    <row r="1" spans="1:18" x14ac:dyDescent="0.25">
      <c r="C1" s="215" t="s">
        <v>61</v>
      </c>
      <c r="D1" s="215"/>
      <c r="E1" s="215"/>
      <c r="F1" s="215"/>
      <c r="G1" s="215"/>
      <c r="H1" s="215"/>
      <c r="I1" s="215"/>
      <c r="J1" s="215"/>
      <c r="K1" s="215"/>
      <c r="L1" s="215"/>
      <c r="M1" s="215"/>
      <c r="N1" s="215"/>
      <c r="O1" s="215"/>
      <c r="P1" s="215"/>
      <c r="Q1" s="215"/>
    </row>
    <row r="2" spans="1:18" x14ac:dyDescent="0.25">
      <c r="C2" s="215" t="s">
        <v>27</v>
      </c>
      <c r="D2" s="215"/>
      <c r="E2" s="215"/>
      <c r="F2" s="215"/>
      <c r="G2" s="215"/>
      <c r="H2" s="215"/>
      <c r="I2" s="215"/>
      <c r="J2" s="215"/>
      <c r="K2" s="215"/>
      <c r="L2" s="215"/>
      <c r="M2" s="215"/>
      <c r="N2" s="215"/>
      <c r="O2" s="215"/>
      <c r="P2" s="215"/>
      <c r="Q2" s="215"/>
    </row>
    <row r="3" spans="1:18" x14ac:dyDescent="0.25">
      <c r="C3" s="216" t="s">
        <v>198</v>
      </c>
      <c r="D3" s="216"/>
      <c r="E3" s="216"/>
      <c r="F3" s="216"/>
      <c r="G3" s="216"/>
      <c r="H3" s="216"/>
      <c r="I3" s="215"/>
      <c r="J3" s="215"/>
      <c r="K3" s="215"/>
      <c r="L3" s="215"/>
      <c r="M3" s="215"/>
      <c r="N3" s="215"/>
      <c r="O3" s="215"/>
      <c r="P3" s="215"/>
      <c r="Q3" s="215"/>
    </row>
    <row r="5" spans="1:18" s="1" customFormat="1" ht="50.25" customHeight="1" x14ac:dyDescent="0.25">
      <c r="B5" s="12" t="s">
        <v>35</v>
      </c>
      <c r="C5" s="1" t="s">
        <v>0</v>
      </c>
      <c r="D5" s="13" t="s">
        <v>36</v>
      </c>
      <c r="E5" s="185" t="s">
        <v>29</v>
      </c>
      <c r="F5" s="185"/>
      <c r="G5" s="169" t="s">
        <v>1</v>
      </c>
      <c r="H5" s="170"/>
      <c r="I5" s="185" t="s">
        <v>60</v>
      </c>
      <c r="J5" s="185"/>
      <c r="K5" s="185" t="s">
        <v>3</v>
      </c>
      <c r="L5" s="185"/>
      <c r="M5" s="185"/>
      <c r="N5" s="185" t="s">
        <v>4</v>
      </c>
      <c r="O5" s="185"/>
      <c r="P5" s="185" t="s">
        <v>5</v>
      </c>
      <c r="Q5" s="185"/>
    </row>
    <row r="6" spans="1:18" s="1" customFormat="1" x14ac:dyDescent="0.25">
      <c r="B6" s="12" t="s">
        <v>32</v>
      </c>
      <c r="D6" s="13"/>
      <c r="E6" s="1" t="s">
        <v>33</v>
      </c>
      <c r="F6" s="1" t="s">
        <v>34</v>
      </c>
      <c r="G6" s="1" t="s">
        <v>33</v>
      </c>
      <c r="H6" s="1" t="s">
        <v>34</v>
      </c>
      <c r="I6" s="154" t="s">
        <v>33</v>
      </c>
      <c r="J6" s="154" t="s">
        <v>34</v>
      </c>
      <c r="K6" s="1" t="s">
        <v>33</v>
      </c>
      <c r="L6" s="84" t="s">
        <v>203</v>
      </c>
      <c r="M6" s="1" t="s">
        <v>34</v>
      </c>
      <c r="N6" s="1" t="s">
        <v>33</v>
      </c>
      <c r="O6" s="1" t="s">
        <v>34</v>
      </c>
      <c r="P6" s="1" t="s">
        <v>33</v>
      </c>
      <c r="Q6" s="1" t="s">
        <v>34</v>
      </c>
    </row>
    <row r="7" spans="1:18" s="1" customFormat="1" x14ac:dyDescent="0.25">
      <c r="B7" s="12"/>
      <c r="D7" s="13"/>
      <c r="E7" s="169" t="s">
        <v>47</v>
      </c>
      <c r="F7" s="170"/>
      <c r="G7" s="169" t="s">
        <v>47</v>
      </c>
      <c r="H7" s="170"/>
      <c r="I7" s="169" t="s">
        <v>47</v>
      </c>
      <c r="J7" s="170"/>
      <c r="K7" s="169" t="s">
        <v>47</v>
      </c>
      <c r="L7" s="171"/>
      <c r="M7" s="170"/>
      <c r="N7" s="169" t="s">
        <v>47</v>
      </c>
      <c r="O7" s="170"/>
      <c r="P7" s="169" t="s">
        <v>47</v>
      </c>
      <c r="Q7" s="170"/>
    </row>
    <row r="8" spans="1:18" s="1" customFormat="1" x14ac:dyDescent="0.25">
      <c r="A8" s="169" t="s">
        <v>38</v>
      </c>
      <c r="B8" s="171"/>
      <c r="C8" s="171"/>
      <c r="D8" s="171"/>
      <c r="E8" s="171"/>
      <c r="F8" s="170"/>
      <c r="G8" s="22"/>
      <c r="H8" s="21"/>
      <c r="I8" s="154"/>
      <c r="J8" s="137"/>
      <c r="K8" s="22"/>
      <c r="L8" s="93"/>
      <c r="M8" s="21"/>
      <c r="N8" s="22"/>
      <c r="O8" s="21"/>
      <c r="P8" s="22"/>
      <c r="Q8" s="22"/>
    </row>
    <row r="9" spans="1:18" s="1" customFormat="1" x14ac:dyDescent="0.25">
      <c r="A9" s="1">
        <v>1</v>
      </c>
      <c r="B9" s="12"/>
      <c r="D9" s="13"/>
      <c r="I9" s="154"/>
      <c r="J9" s="154"/>
      <c r="K9" s="100">
        <v>-3832</v>
      </c>
      <c r="L9" s="100">
        <v>98113</v>
      </c>
      <c r="M9" s="100">
        <v>1320522</v>
      </c>
    </row>
    <row r="10" spans="1:18" s="1" customFormat="1" ht="187.15" customHeight="1" x14ac:dyDescent="0.25">
      <c r="A10" s="1">
        <f>A9+1</f>
        <v>2</v>
      </c>
      <c r="B10" s="12"/>
      <c r="C10" s="63" t="s">
        <v>62</v>
      </c>
      <c r="D10" s="13"/>
      <c r="E10" s="8">
        <v>38568</v>
      </c>
      <c r="F10" s="8">
        <v>1475472</v>
      </c>
      <c r="G10" s="5">
        <v>20306</v>
      </c>
      <c r="H10" s="5">
        <v>1418562</v>
      </c>
      <c r="I10" s="197" t="s">
        <v>199</v>
      </c>
      <c r="J10" s="198"/>
      <c r="K10" s="10"/>
      <c r="L10" s="89"/>
    </row>
    <row r="11" spans="1:18" s="54" customFormat="1" ht="34.5" customHeight="1" x14ac:dyDescent="0.25">
      <c r="A11" s="54">
        <f t="shared" ref="A11:A12" si="0">A10+1</f>
        <v>3</v>
      </c>
      <c r="B11" s="12"/>
      <c r="C11" s="63" t="s">
        <v>173</v>
      </c>
      <c r="D11" s="13"/>
      <c r="E11" s="5">
        <v>48869</v>
      </c>
      <c r="F11" s="5">
        <v>1494590</v>
      </c>
      <c r="G11" s="5">
        <v>29993</v>
      </c>
      <c r="H11" s="5">
        <v>1438578</v>
      </c>
      <c r="I11" s="199"/>
      <c r="J11" s="200"/>
      <c r="K11" s="206" t="s">
        <v>204</v>
      </c>
      <c r="L11" s="207"/>
      <c r="M11" s="208"/>
      <c r="N11" s="206"/>
    </row>
    <row r="12" spans="1:18" s="1" customFormat="1" ht="22.5" customHeight="1" x14ac:dyDescent="0.25">
      <c r="A12" s="54">
        <f t="shared" si="0"/>
        <v>4</v>
      </c>
      <c r="B12" s="12"/>
      <c r="C12" s="63" t="s">
        <v>177</v>
      </c>
      <c r="D12" s="13"/>
      <c r="E12" s="8">
        <f>E11-E10</f>
        <v>10301</v>
      </c>
      <c r="F12" s="8">
        <f>F11-F10</f>
        <v>19118</v>
      </c>
      <c r="G12" s="112">
        <f>G11-G10</f>
        <v>9687</v>
      </c>
      <c r="H12" s="112">
        <f>H11-H10</f>
        <v>20016</v>
      </c>
      <c r="I12" s="201"/>
      <c r="J12" s="202"/>
      <c r="K12" s="209"/>
      <c r="L12" s="210"/>
      <c r="M12" s="211"/>
      <c r="N12" s="209"/>
    </row>
    <row r="13" spans="1:18" s="1" customFormat="1" ht="18.75" x14ac:dyDescent="0.25">
      <c r="A13" s="195" t="s">
        <v>174</v>
      </c>
      <c r="B13" s="196"/>
      <c r="C13" s="196"/>
      <c r="D13" s="196"/>
      <c r="E13" s="196"/>
      <c r="F13" s="196"/>
      <c r="G13" s="22"/>
      <c r="H13" s="108"/>
      <c r="I13" s="138"/>
      <c r="J13" s="138"/>
      <c r="K13" s="22"/>
      <c r="L13" s="93"/>
      <c r="M13" s="22"/>
      <c r="N13" s="22"/>
      <c r="O13" s="22"/>
      <c r="P13" s="22"/>
      <c r="Q13" s="21"/>
      <c r="R13" s="21"/>
    </row>
    <row r="14" spans="1:18" s="6" customFormat="1" ht="63" x14ac:dyDescent="0.25">
      <c r="A14" s="1">
        <f>A12+1</f>
        <v>5</v>
      </c>
      <c r="B14" s="3">
        <v>1</v>
      </c>
      <c r="C14" s="4" t="s">
        <v>48</v>
      </c>
      <c r="D14" s="37" t="s">
        <v>131</v>
      </c>
      <c r="E14" s="5">
        <v>-3260</v>
      </c>
      <c r="F14" s="5">
        <v>1309195</v>
      </c>
      <c r="G14" s="5">
        <v>-10441</v>
      </c>
      <c r="H14" s="5">
        <v>1309195</v>
      </c>
      <c r="I14" s="132"/>
      <c r="J14" s="132"/>
      <c r="K14" s="100">
        <v>-11497</v>
      </c>
      <c r="L14" s="100">
        <v>102043</v>
      </c>
      <c r="M14" s="100">
        <v>1309195</v>
      </c>
    </row>
    <row r="15" spans="1:18" s="6" customFormat="1" ht="169.5" customHeight="1" x14ac:dyDescent="0.25">
      <c r="A15" s="1">
        <f>1+A14</f>
        <v>6</v>
      </c>
      <c r="B15" s="3">
        <v>1.01</v>
      </c>
      <c r="C15" s="4" t="s">
        <v>8</v>
      </c>
      <c r="D15" s="37" t="s">
        <v>132</v>
      </c>
      <c r="E15" s="5">
        <v>-703</v>
      </c>
      <c r="F15" s="5">
        <v>-6556</v>
      </c>
      <c r="G15" s="5">
        <v>-667</v>
      </c>
      <c r="H15" s="5">
        <v>-6556</v>
      </c>
      <c r="I15" s="132"/>
      <c r="J15" s="132"/>
      <c r="K15" s="100">
        <v>-662</v>
      </c>
      <c r="L15" s="100">
        <v>-65</v>
      </c>
      <c r="M15" s="100">
        <v>-6556</v>
      </c>
    </row>
    <row r="16" spans="1:18" s="6" customFormat="1" ht="125.25" customHeight="1" x14ac:dyDescent="0.25">
      <c r="A16" s="1">
        <f t="shared" ref="A16:A92" si="1">1+A15</f>
        <v>7</v>
      </c>
      <c r="B16" s="3">
        <v>1.02</v>
      </c>
      <c r="C16" s="4" t="s">
        <v>30</v>
      </c>
      <c r="D16" s="37" t="s">
        <v>57</v>
      </c>
      <c r="E16" s="5">
        <v>-2479</v>
      </c>
      <c r="F16" s="5">
        <v>-6302</v>
      </c>
      <c r="G16" s="5">
        <v>-5970</v>
      </c>
      <c r="H16" s="5">
        <v>-6302</v>
      </c>
      <c r="I16" s="132"/>
      <c r="J16" s="132"/>
      <c r="K16" s="100">
        <v>-2440</v>
      </c>
      <c r="L16" s="100">
        <v>1055</v>
      </c>
      <c r="M16" s="100">
        <v>-6302</v>
      </c>
    </row>
    <row r="17" spans="1:13" s="6" customFormat="1" ht="47.25" x14ac:dyDescent="0.25">
      <c r="A17" s="1">
        <f t="shared" si="1"/>
        <v>8</v>
      </c>
      <c r="B17" s="3">
        <v>1.03</v>
      </c>
      <c r="C17" s="4" t="s">
        <v>9</v>
      </c>
      <c r="D17" s="37" t="s">
        <v>142</v>
      </c>
      <c r="E17" s="5">
        <v>467</v>
      </c>
      <c r="F17" s="5">
        <v>4352</v>
      </c>
      <c r="G17" s="5">
        <v>443</v>
      </c>
      <c r="H17" s="5">
        <v>4352</v>
      </c>
      <c r="I17" s="132"/>
      <c r="J17" s="132"/>
      <c r="K17" s="100">
        <v>439</v>
      </c>
      <c r="L17" s="100">
        <v>43</v>
      </c>
      <c r="M17" s="100">
        <v>4352</v>
      </c>
    </row>
    <row r="18" spans="1:13" s="6" customFormat="1" ht="47.25" x14ac:dyDescent="0.25">
      <c r="A18" s="31">
        <f t="shared" si="1"/>
        <v>9</v>
      </c>
      <c r="B18" s="3">
        <v>1.04</v>
      </c>
      <c r="C18" s="4" t="s">
        <v>63</v>
      </c>
      <c r="D18" s="37" t="s">
        <v>197</v>
      </c>
      <c r="E18" s="5">
        <v>582</v>
      </c>
      <c r="F18" s="5">
        <v>5431</v>
      </c>
      <c r="G18" s="5">
        <v>0</v>
      </c>
      <c r="H18" s="5">
        <v>0</v>
      </c>
      <c r="I18" s="132"/>
      <c r="J18" s="132"/>
      <c r="K18" s="100">
        <v>0</v>
      </c>
      <c r="L18" s="100">
        <v>0</v>
      </c>
      <c r="M18" s="100">
        <v>0</v>
      </c>
    </row>
    <row r="19" spans="1:13" s="6" customFormat="1" ht="31.5" x14ac:dyDescent="0.25">
      <c r="A19" s="31">
        <f t="shared" si="1"/>
        <v>10</v>
      </c>
      <c r="B19" s="3">
        <v>2.0099999999999998</v>
      </c>
      <c r="C19" s="4" t="s">
        <v>49</v>
      </c>
      <c r="D19" s="37" t="s">
        <v>39</v>
      </c>
      <c r="E19" s="5">
        <v>101</v>
      </c>
      <c r="F19" s="5">
        <v>0</v>
      </c>
      <c r="G19" s="5">
        <v>101</v>
      </c>
      <c r="H19" s="5">
        <v>0</v>
      </c>
      <c r="I19" s="132"/>
      <c r="J19" s="132"/>
      <c r="K19" s="100">
        <v>101</v>
      </c>
      <c r="L19" s="100">
        <v>-62</v>
      </c>
      <c r="M19" s="100">
        <v>0</v>
      </c>
    </row>
    <row r="20" spans="1:13" s="6" customFormat="1" ht="31.5" x14ac:dyDescent="0.25">
      <c r="A20" s="31">
        <f t="shared" si="1"/>
        <v>11</v>
      </c>
      <c r="B20" s="3">
        <v>2.02</v>
      </c>
      <c r="C20" s="4" t="s">
        <v>50</v>
      </c>
      <c r="D20" s="37" t="s">
        <v>133</v>
      </c>
      <c r="E20" s="5">
        <v>456</v>
      </c>
      <c r="F20" s="5">
        <v>0</v>
      </c>
      <c r="G20" s="5">
        <v>-349</v>
      </c>
      <c r="H20" s="5">
        <v>0</v>
      </c>
      <c r="I20" s="132"/>
      <c r="J20" s="132"/>
      <c r="K20" s="100">
        <v>456</v>
      </c>
      <c r="L20" s="100">
        <v>-283</v>
      </c>
      <c r="M20" s="100">
        <v>0</v>
      </c>
    </row>
    <row r="21" spans="1:13" s="6" customFormat="1" ht="31.5" x14ac:dyDescent="0.25">
      <c r="A21" s="31">
        <f t="shared" si="1"/>
        <v>12</v>
      </c>
      <c r="B21" s="3">
        <v>2.0299999999999998</v>
      </c>
      <c r="C21" s="4" t="s">
        <v>103</v>
      </c>
      <c r="D21" s="37" t="s">
        <v>41</v>
      </c>
      <c r="E21" s="5">
        <v>1105</v>
      </c>
      <c r="F21" s="5">
        <v>0</v>
      </c>
      <c r="G21" s="5">
        <v>1105</v>
      </c>
      <c r="H21" s="5">
        <v>0</v>
      </c>
      <c r="I21" s="132"/>
      <c r="J21" s="132"/>
      <c r="K21" s="100">
        <v>1105</v>
      </c>
      <c r="L21" s="100">
        <v>-685</v>
      </c>
      <c r="M21" s="100">
        <v>0</v>
      </c>
    </row>
    <row r="22" spans="1:13" s="6" customFormat="1" ht="83.25" customHeight="1" x14ac:dyDescent="0.25">
      <c r="A22" s="31">
        <f t="shared" si="1"/>
        <v>13</v>
      </c>
      <c r="B22" s="3">
        <v>2.04</v>
      </c>
      <c r="C22" s="4" t="s">
        <v>10</v>
      </c>
      <c r="D22" s="37" t="s">
        <v>134</v>
      </c>
      <c r="E22" s="5">
        <v>19</v>
      </c>
      <c r="F22" s="5">
        <v>0</v>
      </c>
      <c r="G22" s="5">
        <v>19</v>
      </c>
      <c r="H22" s="5">
        <v>0</v>
      </c>
      <c r="I22" s="132"/>
      <c r="J22" s="132"/>
      <c r="K22" s="100">
        <v>19</v>
      </c>
      <c r="L22" s="100">
        <v>-12</v>
      </c>
      <c r="M22" s="100">
        <v>0</v>
      </c>
    </row>
    <row r="23" spans="1:13" s="6" customFormat="1" ht="47.25" x14ac:dyDescent="0.25">
      <c r="A23" s="31">
        <f t="shared" si="1"/>
        <v>14</v>
      </c>
      <c r="B23" s="3">
        <v>2.0499999999999998</v>
      </c>
      <c r="C23" s="4" t="s">
        <v>11</v>
      </c>
      <c r="D23" s="37" t="s">
        <v>46</v>
      </c>
      <c r="E23" s="5">
        <v>190</v>
      </c>
      <c r="F23" s="5">
        <v>0</v>
      </c>
      <c r="G23" s="5">
        <v>190</v>
      </c>
      <c r="H23" s="5">
        <v>0</v>
      </c>
      <c r="I23" s="132"/>
      <c r="J23" s="132"/>
      <c r="K23" s="100">
        <v>190</v>
      </c>
      <c r="L23" s="100">
        <v>-118</v>
      </c>
      <c r="M23" s="100">
        <v>0</v>
      </c>
    </row>
    <row r="24" spans="1:13" s="6" customFormat="1" ht="110.25" x14ac:dyDescent="0.25">
      <c r="A24" s="31">
        <f t="shared" si="1"/>
        <v>15</v>
      </c>
      <c r="B24" s="3">
        <v>2.06</v>
      </c>
      <c r="C24" s="4" t="s">
        <v>51</v>
      </c>
      <c r="D24" s="37" t="s">
        <v>135</v>
      </c>
      <c r="E24" s="5">
        <v>-913</v>
      </c>
      <c r="F24" s="5">
        <v>0</v>
      </c>
      <c r="G24" s="5">
        <v>-913</v>
      </c>
      <c r="H24" s="5">
        <v>0</v>
      </c>
      <c r="I24" s="132"/>
      <c r="J24" s="132"/>
      <c r="K24" s="100">
        <v>-913</v>
      </c>
      <c r="L24" s="100">
        <v>566</v>
      </c>
      <c r="M24" s="100">
        <v>0</v>
      </c>
    </row>
    <row r="25" spans="1:13" s="6" customFormat="1" ht="47.25" x14ac:dyDescent="0.25">
      <c r="A25" s="31">
        <f t="shared" si="1"/>
        <v>16</v>
      </c>
      <c r="B25" s="3">
        <v>2.0699999999999998</v>
      </c>
      <c r="C25" s="4" t="s">
        <v>13</v>
      </c>
      <c r="D25" s="37" t="s">
        <v>58</v>
      </c>
      <c r="E25" s="5">
        <v>-35</v>
      </c>
      <c r="F25" s="5">
        <v>0</v>
      </c>
      <c r="G25" s="5">
        <v>-35</v>
      </c>
      <c r="H25" s="5">
        <v>0</v>
      </c>
      <c r="I25" s="132"/>
      <c r="J25" s="132"/>
      <c r="K25" s="100">
        <v>-35</v>
      </c>
      <c r="L25" s="100">
        <v>21</v>
      </c>
      <c r="M25" s="100">
        <v>0</v>
      </c>
    </row>
    <row r="26" spans="1:13" s="6" customFormat="1" ht="31.5" x14ac:dyDescent="0.25">
      <c r="A26" s="31">
        <f t="shared" si="1"/>
        <v>17</v>
      </c>
      <c r="B26" s="3">
        <v>2.08</v>
      </c>
      <c r="C26" s="4" t="s">
        <v>14</v>
      </c>
      <c r="D26" s="37" t="s">
        <v>40</v>
      </c>
      <c r="E26" s="5">
        <v>-349</v>
      </c>
      <c r="F26" s="5">
        <v>0</v>
      </c>
      <c r="G26" s="5">
        <v>-349</v>
      </c>
      <c r="H26" s="5">
        <v>0</v>
      </c>
      <c r="I26" s="132"/>
      <c r="J26" s="132"/>
      <c r="K26" s="100">
        <v>-349</v>
      </c>
      <c r="L26" s="100">
        <v>216</v>
      </c>
      <c r="M26" s="100">
        <v>0</v>
      </c>
    </row>
    <row r="27" spans="1:13" s="6" customFormat="1" ht="47.25" x14ac:dyDescent="0.25">
      <c r="A27" s="31">
        <f t="shared" si="1"/>
        <v>18</v>
      </c>
      <c r="B27" s="3">
        <v>2.09</v>
      </c>
      <c r="C27" s="4" t="s">
        <v>52</v>
      </c>
      <c r="D27" s="37" t="s">
        <v>136</v>
      </c>
      <c r="E27" s="5">
        <v>-83</v>
      </c>
      <c r="F27" s="5">
        <v>0</v>
      </c>
      <c r="G27" s="5">
        <v>-83</v>
      </c>
      <c r="H27" s="5">
        <v>0</v>
      </c>
      <c r="I27" s="132"/>
      <c r="J27" s="132"/>
      <c r="K27" s="100">
        <v>-83</v>
      </c>
      <c r="L27" s="100">
        <v>51</v>
      </c>
      <c r="M27" s="100">
        <v>0</v>
      </c>
    </row>
    <row r="28" spans="1:13" s="6" customFormat="1" ht="47.25" x14ac:dyDescent="0.25">
      <c r="A28" s="31">
        <f t="shared" si="1"/>
        <v>19</v>
      </c>
      <c r="B28" s="3">
        <v>2.1</v>
      </c>
      <c r="C28" s="4" t="s">
        <v>53</v>
      </c>
      <c r="D28" s="37" t="s">
        <v>59</v>
      </c>
      <c r="E28" s="5">
        <v>-3108</v>
      </c>
      <c r="F28" s="5">
        <v>0</v>
      </c>
      <c r="G28" s="5">
        <v>-3108</v>
      </c>
      <c r="H28" s="5">
        <v>0</v>
      </c>
      <c r="I28" s="132"/>
      <c r="J28" s="132"/>
      <c r="K28" s="100">
        <v>-3108</v>
      </c>
      <c r="L28" s="100">
        <v>1927</v>
      </c>
      <c r="M28" s="100">
        <v>0</v>
      </c>
    </row>
    <row r="29" spans="1:13" s="6" customFormat="1" ht="110.25" x14ac:dyDescent="0.25">
      <c r="A29" s="31">
        <f t="shared" si="1"/>
        <v>20</v>
      </c>
      <c r="B29" s="3">
        <v>2.11</v>
      </c>
      <c r="C29" s="4" t="s">
        <v>54</v>
      </c>
      <c r="D29" s="37" t="s">
        <v>55</v>
      </c>
      <c r="E29" s="5">
        <v>0</v>
      </c>
      <c r="F29" s="5">
        <v>0</v>
      </c>
      <c r="G29" s="5">
        <v>0</v>
      </c>
      <c r="H29" s="5">
        <v>0</v>
      </c>
      <c r="I29" s="132"/>
      <c r="J29" s="132"/>
      <c r="K29" s="100">
        <v>0</v>
      </c>
      <c r="L29" s="100">
        <v>0</v>
      </c>
      <c r="M29" s="100">
        <v>0</v>
      </c>
    </row>
    <row r="30" spans="1:13" s="6" customFormat="1" ht="167.25" customHeight="1" x14ac:dyDescent="0.25">
      <c r="A30" s="31">
        <f t="shared" si="1"/>
        <v>21</v>
      </c>
      <c r="B30" s="3">
        <v>2.12</v>
      </c>
      <c r="C30" s="4" t="s">
        <v>104</v>
      </c>
      <c r="D30" s="37" t="s">
        <v>137</v>
      </c>
      <c r="E30" s="5">
        <v>-858</v>
      </c>
      <c r="F30" s="5">
        <v>0</v>
      </c>
      <c r="G30" s="5">
        <v>-858</v>
      </c>
      <c r="H30" s="5">
        <v>0</v>
      </c>
      <c r="I30" s="132"/>
      <c r="J30" s="132"/>
      <c r="K30" s="100">
        <v>-1204</v>
      </c>
      <c r="L30" s="100">
        <v>747</v>
      </c>
      <c r="M30" s="100">
        <v>0</v>
      </c>
    </row>
    <row r="31" spans="1:13" s="6" customFormat="1" ht="31.5" x14ac:dyDescent="0.25">
      <c r="A31" s="31">
        <f t="shared" si="1"/>
        <v>22</v>
      </c>
      <c r="B31" s="3">
        <v>2.13</v>
      </c>
      <c r="C31" s="4" t="s">
        <v>105</v>
      </c>
      <c r="D31" s="37" t="s">
        <v>56</v>
      </c>
      <c r="E31" s="5">
        <v>-8121</v>
      </c>
      <c r="F31" s="5">
        <v>0</v>
      </c>
      <c r="G31" s="5">
        <v>-8121</v>
      </c>
      <c r="H31" s="5">
        <v>0</v>
      </c>
      <c r="I31" s="132"/>
      <c r="J31" s="132"/>
      <c r="K31" s="100">
        <v>-8121</v>
      </c>
      <c r="L31" s="100">
        <v>5034</v>
      </c>
      <c r="M31" s="100">
        <v>0</v>
      </c>
    </row>
    <row r="32" spans="1:13" s="6" customFormat="1" ht="63" x14ac:dyDescent="0.25">
      <c r="A32" s="31">
        <f t="shared" si="1"/>
        <v>23</v>
      </c>
      <c r="B32" s="3">
        <v>2.14</v>
      </c>
      <c r="C32" s="4" t="s">
        <v>12</v>
      </c>
      <c r="D32" s="37" t="s">
        <v>45</v>
      </c>
      <c r="E32" s="5">
        <v>-9</v>
      </c>
      <c r="F32" s="5">
        <v>0</v>
      </c>
      <c r="G32" s="5">
        <v>-9</v>
      </c>
      <c r="H32" s="5">
        <v>0</v>
      </c>
      <c r="I32" s="132"/>
      <c r="J32" s="132"/>
      <c r="K32" s="100">
        <v>-9</v>
      </c>
      <c r="L32" s="100">
        <v>6</v>
      </c>
      <c r="M32" s="100">
        <v>0</v>
      </c>
    </row>
    <row r="33" spans="1:13" s="6" customFormat="1" ht="31.5" x14ac:dyDescent="0.25">
      <c r="A33" s="31">
        <f t="shared" si="1"/>
        <v>24</v>
      </c>
      <c r="B33" s="3">
        <v>2.15</v>
      </c>
      <c r="C33" s="4" t="s">
        <v>15</v>
      </c>
      <c r="D33" s="30" t="s">
        <v>42</v>
      </c>
      <c r="E33" s="5">
        <v>-702</v>
      </c>
      <c r="F33" s="5">
        <v>0</v>
      </c>
      <c r="G33" s="5">
        <v>-694</v>
      </c>
      <c r="H33" s="5">
        <v>0</v>
      </c>
      <c r="I33" s="132"/>
      <c r="J33" s="132"/>
      <c r="K33" s="100">
        <v>-239</v>
      </c>
      <c r="L33" s="100">
        <v>148</v>
      </c>
      <c r="M33" s="100">
        <v>0</v>
      </c>
    </row>
    <row r="34" spans="1:13" s="6" customFormat="1" ht="53.25" customHeight="1" x14ac:dyDescent="0.25">
      <c r="A34" s="31">
        <f t="shared" si="1"/>
        <v>25</v>
      </c>
      <c r="B34" s="3">
        <v>2.16</v>
      </c>
      <c r="C34" s="4" t="s">
        <v>106</v>
      </c>
      <c r="D34" s="59" t="s">
        <v>138</v>
      </c>
      <c r="E34" s="5">
        <v>-1291</v>
      </c>
      <c r="F34" s="5">
        <v>0</v>
      </c>
      <c r="G34" s="5">
        <v>903</v>
      </c>
      <c r="H34" s="5">
        <v>0</v>
      </c>
      <c r="I34" s="132"/>
      <c r="J34" s="132"/>
      <c r="K34" s="100">
        <v>-1291</v>
      </c>
      <c r="L34" s="100">
        <v>800</v>
      </c>
      <c r="M34" s="100">
        <v>0</v>
      </c>
    </row>
    <row r="35" spans="1:13" s="6" customFormat="1" ht="63" x14ac:dyDescent="0.25">
      <c r="A35" s="54">
        <f t="shared" si="1"/>
        <v>26</v>
      </c>
      <c r="B35" s="3">
        <v>3</v>
      </c>
      <c r="C35" s="4" t="s">
        <v>107</v>
      </c>
      <c r="D35" s="37" t="s">
        <v>139</v>
      </c>
      <c r="E35" s="5">
        <v>5795</v>
      </c>
      <c r="F35" s="5">
        <v>0</v>
      </c>
      <c r="G35" s="5">
        <v>5224</v>
      </c>
      <c r="H35" s="5">
        <v>0</v>
      </c>
      <c r="I35" s="132"/>
      <c r="J35" s="132"/>
      <c r="K35" s="100">
        <v>4482</v>
      </c>
      <c r="L35" s="100">
        <v>-2778</v>
      </c>
      <c r="M35" s="100">
        <v>0</v>
      </c>
    </row>
    <row r="36" spans="1:13" s="6" customFormat="1" ht="47.25" x14ac:dyDescent="0.25">
      <c r="A36" s="31">
        <f t="shared" si="1"/>
        <v>27</v>
      </c>
      <c r="B36" s="3">
        <v>3.01</v>
      </c>
      <c r="C36" s="4" t="s">
        <v>111</v>
      </c>
      <c r="D36" s="30" t="s">
        <v>140</v>
      </c>
      <c r="E36" s="5">
        <v>596</v>
      </c>
      <c r="F36" s="5">
        <v>0</v>
      </c>
      <c r="G36" s="5">
        <v>411</v>
      </c>
      <c r="H36" s="5">
        <v>0</v>
      </c>
      <c r="I36" s="132"/>
      <c r="J36" s="132"/>
      <c r="K36" s="100">
        <v>-349</v>
      </c>
      <c r="L36" s="100">
        <v>217</v>
      </c>
      <c r="M36" s="100">
        <v>0</v>
      </c>
    </row>
    <row r="37" spans="1:13" s="6" customFormat="1" ht="63" x14ac:dyDescent="0.25">
      <c r="A37" s="31">
        <f t="shared" si="1"/>
        <v>28</v>
      </c>
      <c r="B37" s="3">
        <v>3.0199999999999996</v>
      </c>
      <c r="C37" s="4" t="s">
        <v>72</v>
      </c>
      <c r="D37" s="37" t="s">
        <v>141</v>
      </c>
      <c r="E37" s="5">
        <v>2176</v>
      </c>
      <c r="F37" s="5">
        <v>0</v>
      </c>
      <c r="G37" s="5">
        <v>2176</v>
      </c>
      <c r="H37" s="5">
        <v>0</v>
      </c>
      <c r="I37" s="132"/>
      <c r="J37" s="132"/>
      <c r="K37" s="100">
        <v>1295</v>
      </c>
      <c r="L37" s="100">
        <v>-803</v>
      </c>
      <c r="M37" s="100">
        <v>0</v>
      </c>
    </row>
    <row r="38" spans="1:13" s="6" customFormat="1" ht="93.75" customHeight="1" x14ac:dyDescent="0.25">
      <c r="A38" s="31">
        <f t="shared" si="1"/>
        <v>29</v>
      </c>
      <c r="B38" s="3">
        <v>3.0299999999999994</v>
      </c>
      <c r="C38" s="4" t="s">
        <v>73</v>
      </c>
      <c r="D38" s="37" t="s">
        <v>183</v>
      </c>
      <c r="E38" s="5">
        <v>57</v>
      </c>
      <c r="F38" s="5">
        <v>0</v>
      </c>
      <c r="G38" s="5">
        <v>57</v>
      </c>
      <c r="H38" s="5">
        <v>0</v>
      </c>
      <c r="I38" s="132"/>
      <c r="J38" s="132"/>
      <c r="K38" s="100">
        <v>57</v>
      </c>
      <c r="L38" s="100">
        <v>-35</v>
      </c>
      <c r="M38" s="100">
        <v>0</v>
      </c>
    </row>
    <row r="39" spans="1:13" s="6" customFormat="1" ht="31.5" x14ac:dyDescent="0.25">
      <c r="A39" s="31">
        <f t="shared" si="1"/>
        <v>30</v>
      </c>
      <c r="B39" s="3">
        <v>3.0399999999999991</v>
      </c>
      <c r="C39" s="4" t="s">
        <v>74</v>
      </c>
      <c r="D39" s="37" t="s">
        <v>43</v>
      </c>
      <c r="E39" s="5">
        <v>1210</v>
      </c>
      <c r="F39" s="5">
        <v>0</v>
      </c>
      <c r="G39" s="5">
        <v>1405</v>
      </c>
      <c r="H39" s="5">
        <v>0</v>
      </c>
      <c r="I39" s="132"/>
      <c r="J39" s="132"/>
      <c r="K39" s="100">
        <v>1210</v>
      </c>
      <c r="L39" s="100">
        <v>-750</v>
      </c>
      <c r="M39" s="100">
        <v>0</v>
      </c>
    </row>
    <row r="40" spans="1:13" s="6" customFormat="1" ht="141.75" x14ac:dyDescent="0.25">
      <c r="A40" s="31">
        <f t="shared" si="1"/>
        <v>31</v>
      </c>
      <c r="B40" s="3">
        <v>3.05</v>
      </c>
      <c r="C40" s="4" t="s">
        <v>108</v>
      </c>
      <c r="D40" s="37" t="s">
        <v>143</v>
      </c>
      <c r="E40" s="5">
        <v>-412</v>
      </c>
      <c r="F40" s="5">
        <v>0</v>
      </c>
      <c r="G40" s="5">
        <v>-1788</v>
      </c>
      <c r="H40" s="5">
        <v>0</v>
      </c>
      <c r="I40" s="132"/>
      <c r="J40" s="132"/>
      <c r="K40" s="100">
        <v>-412</v>
      </c>
      <c r="L40" s="100">
        <v>255</v>
      </c>
      <c r="M40" s="100">
        <v>0</v>
      </c>
    </row>
    <row r="41" spans="1:13" s="6" customFormat="1" ht="94.5" customHeight="1" x14ac:dyDescent="0.25">
      <c r="A41" s="31">
        <f t="shared" si="1"/>
        <v>32</v>
      </c>
      <c r="B41" s="3">
        <v>3.06</v>
      </c>
      <c r="C41" s="4" t="s">
        <v>112</v>
      </c>
      <c r="D41" s="30" t="s">
        <v>144</v>
      </c>
      <c r="E41" s="5">
        <v>1136</v>
      </c>
      <c r="F41" s="5">
        <v>0</v>
      </c>
      <c r="G41" s="5">
        <v>1095</v>
      </c>
      <c r="H41" s="5">
        <v>0</v>
      </c>
      <c r="I41" s="132"/>
      <c r="J41" s="132"/>
      <c r="K41" s="100">
        <v>1136</v>
      </c>
      <c r="L41" s="100">
        <v>-704</v>
      </c>
      <c r="M41" s="100">
        <v>0</v>
      </c>
    </row>
    <row r="42" spans="1:13" s="6" customFormat="1" ht="173.25" x14ac:dyDescent="0.25">
      <c r="A42" s="31">
        <f t="shared" si="1"/>
        <v>33</v>
      </c>
      <c r="B42" s="3">
        <v>3.07</v>
      </c>
      <c r="C42" s="4" t="s">
        <v>109</v>
      </c>
      <c r="D42" s="37" t="s">
        <v>145</v>
      </c>
      <c r="E42" s="5">
        <v>1209</v>
      </c>
      <c r="F42" s="5">
        <v>0</v>
      </c>
      <c r="G42" s="5">
        <v>0</v>
      </c>
      <c r="H42" s="5">
        <v>0</v>
      </c>
      <c r="I42" s="132"/>
      <c r="J42" s="132"/>
      <c r="K42" s="100">
        <v>0</v>
      </c>
      <c r="L42" s="100">
        <v>0</v>
      </c>
      <c r="M42" s="100">
        <v>0</v>
      </c>
    </row>
    <row r="43" spans="1:13" s="6" customFormat="1" ht="31.5" x14ac:dyDescent="0.25">
      <c r="A43" s="31">
        <f t="shared" si="1"/>
        <v>34</v>
      </c>
      <c r="B43" s="3">
        <v>3.08</v>
      </c>
      <c r="C43" s="4" t="s">
        <v>75</v>
      </c>
      <c r="D43" s="2" t="s">
        <v>146</v>
      </c>
      <c r="E43" s="5">
        <v>3207</v>
      </c>
      <c r="F43" s="5">
        <v>0</v>
      </c>
      <c r="G43" s="5">
        <v>3207</v>
      </c>
      <c r="H43" s="5">
        <v>0</v>
      </c>
      <c r="I43" s="132"/>
      <c r="J43" s="132"/>
      <c r="K43" s="100">
        <v>3207</v>
      </c>
      <c r="L43" s="100">
        <v>-1988</v>
      </c>
      <c r="M43" s="100">
        <v>0</v>
      </c>
    </row>
    <row r="44" spans="1:13" s="6" customFormat="1" ht="86.25" customHeight="1" x14ac:dyDescent="0.25">
      <c r="A44" s="31">
        <f t="shared" si="1"/>
        <v>35</v>
      </c>
      <c r="B44" s="3">
        <v>3.09</v>
      </c>
      <c r="C44" s="55" t="s">
        <v>128</v>
      </c>
      <c r="D44" s="30" t="s">
        <v>147</v>
      </c>
      <c r="E44" s="5">
        <v>3970</v>
      </c>
      <c r="F44" s="5">
        <v>18307</v>
      </c>
      <c r="G44" s="5">
        <v>4538</v>
      </c>
      <c r="H44" s="5">
        <v>21609</v>
      </c>
      <c r="I44" s="132"/>
      <c r="J44" s="132"/>
      <c r="K44" s="100">
        <v>3855</v>
      </c>
      <c r="L44" s="100">
        <v>-1062</v>
      </c>
      <c r="M44" s="100">
        <v>18307</v>
      </c>
    </row>
    <row r="45" spans="1:13" s="6" customFormat="1" ht="131.25" customHeight="1" x14ac:dyDescent="0.25">
      <c r="A45" s="31">
        <f t="shared" si="1"/>
        <v>36</v>
      </c>
      <c r="B45" s="3">
        <v>3.1</v>
      </c>
      <c r="C45" s="4" t="s">
        <v>113</v>
      </c>
      <c r="D45" s="2" t="s">
        <v>195</v>
      </c>
      <c r="E45" s="5">
        <v>11244</v>
      </c>
      <c r="F45" s="5">
        <v>86690</v>
      </c>
      <c r="G45" s="5">
        <v>7107</v>
      </c>
      <c r="H45" s="5">
        <v>60831</v>
      </c>
      <c r="I45" s="132"/>
      <c r="J45" s="132"/>
      <c r="K45" s="100">
        <v>7088</v>
      </c>
      <c r="L45" s="100">
        <v>195</v>
      </c>
      <c r="M45" s="100">
        <v>63284</v>
      </c>
    </row>
    <row r="46" spans="1:13" s="6" customFormat="1" ht="123" customHeight="1" x14ac:dyDescent="0.25">
      <c r="A46" s="31">
        <f t="shared" si="1"/>
        <v>37</v>
      </c>
      <c r="B46" s="3">
        <v>3.11</v>
      </c>
      <c r="C46" s="4" t="s">
        <v>87</v>
      </c>
      <c r="D46" s="2" t="s">
        <v>148</v>
      </c>
      <c r="E46" s="5">
        <v>-214</v>
      </c>
      <c r="F46" s="5">
        <v>0</v>
      </c>
      <c r="G46" s="5">
        <v>0</v>
      </c>
      <c r="H46" s="5">
        <v>0</v>
      </c>
      <c r="I46" s="132"/>
      <c r="J46" s="132"/>
      <c r="K46" s="100">
        <v>-214</v>
      </c>
      <c r="L46" s="100">
        <v>133</v>
      </c>
      <c r="M46" s="100">
        <v>0</v>
      </c>
    </row>
    <row r="47" spans="1:13" s="6" customFormat="1" ht="126" x14ac:dyDescent="0.25">
      <c r="A47" s="31">
        <f t="shared" si="1"/>
        <v>38</v>
      </c>
      <c r="B47" s="3">
        <v>3.12</v>
      </c>
      <c r="C47" s="4" t="s">
        <v>110</v>
      </c>
      <c r="D47" s="30" t="s">
        <v>149</v>
      </c>
      <c r="E47" s="5">
        <v>862</v>
      </c>
      <c r="F47" s="5">
        <v>0</v>
      </c>
      <c r="G47" s="5">
        <v>862</v>
      </c>
      <c r="H47" s="5">
        <v>0</v>
      </c>
      <c r="I47" s="132"/>
      <c r="J47" s="132"/>
      <c r="K47" s="100">
        <v>862</v>
      </c>
      <c r="L47" s="100">
        <v>-534</v>
      </c>
      <c r="M47" s="100">
        <v>0</v>
      </c>
    </row>
    <row r="48" spans="1:13" s="155" customFormat="1" x14ac:dyDescent="0.25">
      <c r="A48" s="159"/>
      <c r="B48" s="163"/>
      <c r="C48" s="164"/>
      <c r="D48" s="151" t="s">
        <v>121</v>
      </c>
      <c r="E48" s="166"/>
      <c r="F48" s="166"/>
      <c r="G48" s="132"/>
      <c r="H48" s="132"/>
      <c r="I48" s="132"/>
      <c r="J48" s="132"/>
      <c r="K48" s="100">
        <v>-2</v>
      </c>
      <c r="L48" s="100">
        <v>1</v>
      </c>
      <c r="M48" s="100"/>
    </row>
    <row r="49" spans="1:17" s="155" customFormat="1" x14ac:dyDescent="0.25">
      <c r="A49" s="159"/>
      <c r="B49" s="163"/>
      <c r="C49" s="164"/>
      <c r="D49" s="165"/>
      <c r="E49" s="166"/>
      <c r="F49" s="166"/>
      <c r="G49" s="132"/>
      <c r="H49" s="132"/>
      <c r="I49" s="132"/>
      <c r="J49" s="132"/>
      <c r="K49" s="100">
        <f>SUM(K14:K48)</f>
        <v>-5426</v>
      </c>
      <c r="L49" s="100">
        <f>SUM(L14:L48)</f>
        <v>103579</v>
      </c>
      <c r="M49" s="100">
        <f>SUM(M14:M47)</f>
        <v>1382280</v>
      </c>
    </row>
    <row r="50" spans="1:17" s="6" customFormat="1" ht="26.25" customHeight="1" x14ac:dyDescent="0.25">
      <c r="A50" s="195" t="s">
        <v>175</v>
      </c>
      <c r="B50" s="196"/>
      <c r="C50" s="196"/>
      <c r="D50" s="196"/>
      <c r="E50" s="196"/>
      <c r="F50" s="196"/>
      <c r="G50" s="17"/>
      <c r="H50" s="17"/>
      <c r="I50" s="136"/>
      <c r="J50" s="136"/>
    </row>
    <row r="51" spans="1:17" s="6" customFormat="1" ht="33.75" customHeight="1" x14ac:dyDescent="0.25">
      <c r="A51" s="54"/>
      <c r="B51" s="192" t="s">
        <v>152</v>
      </c>
      <c r="C51" s="193"/>
      <c r="D51" s="193"/>
      <c r="E51" s="193"/>
      <c r="F51" s="194"/>
      <c r="G51" s="5"/>
      <c r="H51" s="5"/>
      <c r="I51" s="132"/>
      <c r="J51" s="132"/>
      <c r="K51" s="206" t="s">
        <v>205</v>
      </c>
      <c r="L51" s="207"/>
      <c r="M51" s="208"/>
    </row>
    <row r="52" spans="1:17" s="6" customFormat="1" ht="94.5" customHeight="1" x14ac:dyDescent="0.25">
      <c r="A52" s="54">
        <f>1+A47</f>
        <v>39</v>
      </c>
      <c r="B52" s="3">
        <v>4</v>
      </c>
      <c r="C52" s="55" t="s">
        <v>114</v>
      </c>
      <c r="D52" s="2" t="s">
        <v>151</v>
      </c>
      <c r="E52" s="5">
        <v>7053</v>
      </c>
      <c r="F52" s="5">
        <v>2234</v>
      </c>
      <c r="G52" s="5">
        <v>0</v>
      </c>
      <c r="H52" s="5">
        <v>0</v>
      </c>
      <c r="I52" s="132"/>
      <c r="J52" s="132"/>
      <c r="K52" s="209"/>
      <c r="L52" s="210"/>
      <c r="M52" s="211"/>
    </row>
    <row r="53" spans="1:17" s="6" customFormat="1" ht="99.75" customHeight="1" x14ac:dyDescent="0.25">
      <c r="A53" s="31">
        <f t="shared" si="1"/>
        <v>40</v>
      </c>
      <c r="B53" s="3">
        <v>4.01</v>
      </c>
      <c r="C53" s="55" t="s">
        <v>115</v>
      </c>
      <c r="D53" s="2" t="s">
        <v>150</v>
      </c>
      <c r="E53" s="5">
        <v>14901</v>
      </c>
      <c r="F53" s="5">
        <v>69281</v>
      </c>
      <c r="G53" s="5">
        <v>0</v>
      </c>
      <c r="H53" s="5">
        <v>0</v>
      </c>
      <c r="I53" s="132"/>
      <c r="J53" s="132"/>
      <c r="K53" s="209"/>
      <c r="L53" s="210"/>
      <c r="M53" s="211"/>
    </row>
    <row r="54" spans="1:17" s="6" customFormat="1" ht="56.25" customHeight="1" x14ac:dyDescent="0.25">
      <c r="A54" s="31">
        <f t="shared" si="1"/>
        <v>41</v>
      </c>
      <c r="B54" s="3">
        <v>4.0199999999999996</v>
      </c>
      <c r="C54" s="4" t="s">
        <v>116</v>
      </c>
      <c r="D54" s="2" t="s">
        <v>153</v>
      </c>
      <c r="E54" s="5">
        <v>681</v>
      </c>
      <c r="F54" s="5">
        <v>0</v>
      </c>
      <c r="G54" s="5">
        <v>0</v>
      </c>
      <c r="H54" s="5">
        <v>0</v>
      </c>
      <c r="I54" s="132"/>
      <c r="J54" s="132"/>
      <c r="K54" s="209"/>
      <c r="L54" s="210"/>
      <c r="M54" s="211"/>
    </row>
    <row r="55" spans="1:17" s="6" customFormat="1" ht="236.45" customHeight="1" x14ac:dyDescent="0.25">
      <c r="A55" s="31">
        <f t="shared" si="1"/>
        <v>42</v>
      </c>
      <c r="B55" s="3">
        <v>4.03</v>
      </c>
      <c r="C55" s="4" t="s">
        <v>83</v>
      </c>
      <c r="D55" s="2" t="s">
        <v>154</v>
      </c>
      <c r="E55" s="5">
        <v>5659</v>
      </c>
      <c r="F55" s="5">
        <v>20703</v>
      </c>
      <c r="G55" s="5">
        <v>0</v>
      </c>
      <c r="H55" s="5">
        <v>0</v>
      </c>
      <c r="I55" s="187" t="s">
        <v>200</v>
      </c>
      <c r="J55" s="188"/>
      <c r="K55" s="209"/>
      <c r="L55" s="210"/>
      <c r="M55" s="211"/>
    </row>
    <row r="56" spans="1:17" s="6" customFormat="1" ht="81" customHeight="1" x14ac:dyDescent="0.25">
      <c r="A56" s="31">
        <f t="shared" si="1"/>
        <v>43</v>
      </c>
      <c r="B56" s="3">
        <v>4.04</v>
      </c>
      <c r="C56" s="55" t="s">
        <v>117</v>
      </c>
      <c r="D56" s="37" t="s">
        <v>44</v>
      </c>
      <c r="E56" s="5">
        <v>1957</v>
      </c>
      <c r="F56" s="5">
        <v>0</v>
      </c>
      <c r="G56" s="5">
        <v>0</v>
      </c>
      <c r="H56" s="5">
        <v>0</v>
      </c>
      <c r="I56" s="132"/>
      <c r="J56" s="132"/>
      <c r="K56" s="209"/>
      <c r="L56" s="210"/>
      <c r="M56" s="211"/>
    </row>
    <row r="57" spans="1:17" s="6" customFormat="1" ht="78.75" x14ac:dyDescent="0.25">
      <c r="A57" s="31">
        <f t="shared" si="1"/>
        <v>44</v>
      </c>
      <c r="B57" s="3">
        <v>4.05</v>
      </c>
      <c r="C57" s="4" t="s">
        <v>118</v>
      </c>
      <c r="D57" s="2" t="s">
        <v>155</v>
      </c>
      <c r="E57" s="5">
        <v>1301</v>
      </c>
      <c r="F57" s="5">
        <v>0</v>
      </c>
      <c r="G57" s="5">
        <v>0</v>
      </c>
      <c r="H57" s="5">
        <v>0</v>
      </c>
      <c r="I57" s="132"/>
      <c r="J57" s="132"/>
      <c r="K57" s="209"/>
      <c r="L57" s="210"/>
      <c r="M57" s="211"/>
      <c r="N57" s="5"/>
      <c r="O57" s="5"/>
      <c r="P57" s="5"/>
      <c r="Q57" s="5"/>
    </row>
    <row r="58" spans="1:17" s="6" customFormat="1" ht="75" customHeight="1" x14ac:dyDescent="0.25">
      <c r="A58" s="31">
        <f t="shared" si="1"/>
        <v>45</v>
      </c>
      <c r="B58" s="3">
        <v>4.0599999999999996</v>
      </c>
      <c r="C58" s="4" t="s">
        <v>119</v>
      </c>
      <c r="D58" s="37" t="s">
        <v>156</v>
      </c>
      <c r="E58" s="23">
        <v>80</v>
      </c>
      <c r="F58" s="23">
        <v>0</v>
      </c>
      <c r="G58" s="23">
        <v>0</v>
      </c>
      <c r="H58" s="23">
        <v>0</v>
      </c>
      <c r="I58" s="139"/>
      <c r="J58" s="139"/>
      <c r="K58" s="209"/>
      <c r="L58" s="210"/>
      <c r="M58" s="211"/>
      <c r="N58" s="23"/>
      <c r="O58" s="23"/>
      <c r="P58" s="23"/>
      <c r="Q58" s="23"/>
    </row>
    <row r="59" spans="1:17" s="6" customFormat="1" ht="44.25" customHeight="1" thickBot="1" x14ac:dyDescent="0.3">
      <c r="A59" s="31">
        <f t="shared" si="1"/>
        <v>46</v>
      </c>
      <c r="B59" s="3">
        <v>4.07</v>
      </c>
      <c r="C59" s="4" t="s">
        <v>120</v>
      </c>
      <c r="D59" s="2" t="s">
        <v>157</v>
      </c>
      <c r="E59" s="7">
        <v>-4906</v>
      </c>
      <c r="F59" s="7">
        <v>-27863</v>
      </c>
      <c r="G59" s="7">
        <v>0</v>
      </c>
      <c r="H59" s="7">
        <v>0</v>
      </c>
      <c r="I59" s="133"/>
      <c r="J59" s="133"/>
      <c r="K59" s="209"/>
      <c r="L59" s="210"/>
      <c r="M59" s="211"/>
      <c r="N59" s="7"/>
      <c r="O59" s="7"/>
      <c r="P59" s="7"/>
      <c r="Q59" s="7"/>
    </row>
    <row r="60" spans="1:17" s="87" customFormat="1" ht="44.25" customHeight="1" x14ac:dyDescent="0.25">
      <c r="A60" s="154">
        <f t="shared" si="1"/>
        <v>47</v>
      </c>
      <c r="B60" s="85">
        <v>4.08</v>
      </c>
      <c r="C60" s="111" t="s">
        <v>219</v>
      </c>
      <c r="D60" s="110" t="s">
        <v>220</v>
      </c>
      <c r="E60" s="114">
        <v>0</v>
      </c>
      <c r="F60" s="114">
        <v>0</v>
      </c>
      <c r="G60" s="114">
        <v>30112.227933658589</v>
      </c>
      <c r="H60" s="114">
        <v>70184.498224010153</v>
      </c>
      <c r="I60" s="139"/>
      <c r="J60" s="139"/>
      <c r="K60" s="209"/>
      <c r="L60" s="210"/>
      <c r="M60" s="211"/>
      <c r="N60" s="23"/>
      <c r="O60" s="23"/>
      <c r="P60" s="23"/>
      <c r="Q60" s="23"/>
    </row>
    <row r="61" spans="1:17" s="6" customFormat="1" ht="26.25" customHeight="1" x14ac:dyDescent="0.25">
      <c r="A61" s="31"/>
      <c r="B61" s="3"/>
      <c r="C61" s="4"/>
      <c r="D61" s="2" t="s">
        <v>121</v>
      </c>
      <c r="E61" s="23">
        <v>-3</v>
      </c>
      <c r="F61" s="14"/>
      <c r="G61" s="14"/>
      <c r="H61" s="14"/>
      <c r="I61" s="135"/>
      <c r="J61" s="135"/>
      <c r="K61" s="209"/>
      <c r="L61" s="210"/>
      <c r="M61" s="211"/>
    </row>
    <row r="62" spans="1:17" s="6" customFormat="1" ht="26.25" customHeight="1" x14ac:dyDescent="0.25">
      <c r="A62" s="31">
        <f>1+A60</f>
        <v>48</v>
      </c>
      <c r="B62" s="3"/>
      <c r="C62" s="15"/>
      <c r="D62" s="16" t="s">
        <v>95</v>
      </c>
      <c r="E62" s="17">
        <f>SUM(E14:E61)</f>
        <v>38568</v>
      </c>
      <c r="F62" s="17">
        <f>SUM(F14:F61)</f>
        <v>1475472</v>
      </c>
      <c r="G62" s="113">
        <f>SUM(G14:G61)</f>
        <v>25570.227933658589</v>
      </c>
      <c r="H62" s="113">
        <f>SUM(H14:H61)</f>
        <v>1453313.4982240102</v>
      </c>
      <c r="I62" s="136"/>
      <c r="J62" s="136"/>
      <c r="K62" s="209"/>
      <c r="L62" s="210"/>
      <c r="M62" s="211"/>
    </row>
    <row r="63" spans="1:17" s="6" customFormat="1" ht="26.25" customHeight="1" x14ac:dyDescent="0.25">
      <c r="A63" s="195" t="s">
        <v>176</v>
      </c>
      <c r="B63" s="196"/>
      <c r="C63" s="196"/>
      <c r="D63" s="196"/>
      <c r="E63" s="196"/>
      <c r="F63" s="196"/>
      <c r="G63" s="17"/>
      <c r="H63" s="17"/>
      <c r="I63" s="136"/>
      <c r="J63" s="136"/>
      <c r="K63" s="209"/>
      <c r="L63" s="210"/>
      <c r="M63" s="211"/>
    </row>
    <row r="64" spans="1:17" s="6" customFormat="1" ht="36" customHeight="1" x14ac:dyDescent="0.25">
      <c r="A64" s="54">
        <f>1+A62</f>
        <v>49</v>
      </c>
      <c r="B64" s="192" t="s">
        <v>158</v>
      </c>
      <c r="C64" s="193"/>
      <c r="D64" s="193"/>
      <c r="E64" s="193"/>
      <c r="F64" s="194"/>
      <c r="G64" s="17"/>
      <c r="H64" s="17"/>
      <c r="I64" s="136"/>
      <c r="J64" s="136"/>
      <c r="K64" s="209"/>
      <c r="L64" s="210"/>
      <c r="M64" s="211"/>
    </row>
    <row r="65" spans="1:17" s="6" customFormat="1" ht="78.75" x14ac:dyDescent="0.25">
      <c r="A65" s="54">
        <f t="shared" si="1"/>
        <v>50</v>
      </c>
      <c r="B65" s="3">
        <v>18.010000000000002</v>
      </c>
      <c r="C65" s="4" t="s">
        <v>159</v>
      </c>
      <c r="D65" s="37" t="s">
        <v>162</v>
      </c>
      <c r="E65" s="5">
        <v>2921</v>
      </c>
      <c r="F65" s="5">
        <v>0</v>
      </c>
      <c r="G65" s="5">
        <v>0</v>
      </c>
      <c r="H65" s="5">
        <v>0</v>
      </c>
      <c r="I65" s="132"/>
      <c r="J65" s="132"/>
      <c r="K65" s="209"/>
      <c r="L65" s="210"/>
      <c r="M65" s="211"/>
    </row>
    <row r="66" spans="1:17" s="6" customFormat="1" ht="94.5" x14ac:dyDescent="0.25">
      <c r="A66" s="54">
        <f t="shared" si="1"/>
        <v>51</v>
      </c>
      <c r="B66" s="3">
        <v>18.02</v>
      </c>
      <c r="C66" s="4" t="s">
        <v>160</v>
      </c>
      <c r="D66" s="30" t="s">
        <v>163</v>
      </c>
      <c r="E66" s="5">
        <v>203</v>
      </c>
      <c r="F66" s="5">
        <v>0</v>
      </c>
      <c r="G66" s="5">
        <v>0</v>
      </c>
      <c r="H66" s="5">
        <v>0</v>
      </c>
      <c r="I66" s="132"/>
      <c r="J66" s="132"/>
      <c r="K66" s="209"/>
      <c r="L66" s="210"/>
      <c r="M66" s="211"/>
    </row>
    <row r="67" spans="1:17" s="6" customFormat="1" ht="47.25" x14ac:dyDescent="0.25">
      <c r="A67" s="54">
        <f t="shared" si="1"/>
        <v>52</v>
      </c>
      <c r="B67" s="3">
        <v>18.03</v>
      </c>
      <c r="C67" s="4" t="s">
        <v>116</v>
      </c>
      <c r="D67" s="37" t="s">
        <v>164</v>
      </c>
      <c r="E67" s="5">
        <v>814</v>
      </c>
      <c r="F67" s="5">
        <v>0</v>
      </c>
      <c r="G67" s="5">
        <v>0</v>
      </c>
      <c r="H67" s="5">
        <v>0</v>
      </c>
      <c r="I67" s="132"/>
      <c r="J67" s="132"/>
      <c r="K67" s="209"/>
      <c r="L67" s="210"/>
      <c r="M67" s="211"/>
    </row>
    <row r="68" spans="1:17" s="6" customFormat="1" ht="130.5" customHeight="1" x14ac:dyDescent="0.25">
      <c r="A68" s="54">
        <f t="shared" si="1"/>
        <v>53</v>
      </c>
      <c r="B68" s="3">
        <v>18.04</v>
      </c>
      <c r="C68" s="55" t="s">
        <v>161</v>
      </c>
      <c r="D68" s="2" t="s">
        <v>165</v>
      </c>
      <c r="E68" s="5">
        <v>3105</v>
      </c>
      <c r="F68" s="5">
        <v>-4895</v>
      </c>
      <c r="G68" s="5">
        <v>0</v>
      </c>
      <c r="H68" s="5">
        <v>0</v>
      </c>
      <c r="I68" s="132"/>
      <c r="J68" s="132"/>
      <c r="K68" s="209"/>
      <c r="L68" s="210"/>
      <c r="M68" s="211"/>
    </row>
    <row r="69" spans="1:17" s="6" customFormat="1" ht="237.6" customHeight="1" x14ac:dyDescent="0.25">
      <c r="A69" s="54">
        <f t="shared" si="1"/>
        <v>54</v>
      </c>
      <c r="B69" s="3">
        <v>18.05</v>
      </c>
      <c r="C69" s="4" t="s">
        <v>166</v>
      </c>
      <c r="D69" s="2" t="s">
        <v>167</v>
      </c>
      <c r="E69" s="5">
        <v>4009</v>
      </c>
      <c r="F69" s="5">
        <v>17483</v>
      </c>
      <c r="G69" s="5">
        <v>0</v>
      </c>
      <c r="H69" s="5">
        <v>0</v>
      </c>
      <c r="I69" s="187" t="s">
        <v>200</v>
      </c>
      <c r="J69" s="188"/>
      <c r="K69" s="209"/>
      <c r="L69" s="210"/>
      <c r="M69" s="211"/>
    </row>
    <row r="70" spans="1:17" s="6" customFormat="1" ht="110.25" x14ac:dyDescent="0.25">
      <c r="A70" s="54">
        <f t="shared" si="1"/>
        <v>55</v>
      </c>
      <c r="B70" s="3">
        <v>18.059999999999999</v>
      </c>
      <c r="C70" s="4" t="s">
        <v>119</v>
      </c>
      <c r="D70" s="37" t="s">
        <v>168</v>
      </c>
      <c r="E70" s="23">
        <v>69</v>
      </c>
      <c r="F70" s="23">
        <v>0</v>
      </c>
      <c r="G70" s="23">
        <v>0</v>
      </c>
      <c r="H70" s="23">
        <v>0</v>
      </c>
      <c r="I70" s="139"/>
      <c r="J70" s="139"/>
      <c r="K70" s="209"/>
      <c r="L70" s="210"/>
      <c r="M70" s="211"/>
      <c r="N70" s="23"/>
      <c r="O70" s="23"/>
      <c r="P70" s="23"/>
      <c r="Q70" s="23"/>
    </row>
    <row r="71" spans="1:17" s="6" customFormat="1" ht="81" customHeight="1" x14ac:dyDescent="0.25">
      <c r="A71" s="54">
        <f t="shared" si="1"/>
        <v>56</v>
      </c>
      <c r="B71" s="3">
        <v>18.07</v>
      </c>
      <c r="C71" s="55" t="s">
        <v>117</v>
      </c>
      <c r="D71" s="37" t="s">
        <v>169</v>
      </c>
      <c r="E71" s="5">
        <v>412</v>
      </c>
      <c r="F71" s="5">
        <v>0</v>
      </c>
      <c r="G71" s="5">
        <v>0</v>
      </c>
      <c r="H71" s="5">
        <v>0</v>
      </c>
      <c r="I71" s="132"/>
      <c r="J71" s="132"/>
      <c r="K71" s="209"/>
      <c r="L71" s="210"/>
      <c r="M71" s="211"/>
    </row>
    <row r="72" spans="1:17" s="6" customFormat="1" ht="44.25" customHeight="1" thickBot="1" x14ac:dyDescent="0.3">
      <c r="A72" s="54">
        <f t="shared" si="1"/>
        <v>57</v>
      </c>
      <c r="B72" s="3">
        <v>18.079999999999998</v>
      </c>
      <c r="C72" s="4" t="s">
        <v>170</v>
      </c>
      <c r="D72" s="2" t="s">
        <v>171</v>
      </c>
      <c r="E72" s="7">
        <v>-1234</v>
      </c>
      <c r="F72" s="7">
        <v>6530</v>
      </c>
      <c r="G72" s="7">
        <v>0</v>
      </c>
      <c r="H72" s="7">
        <v>0</v>
      </c>
      <c r="I72" s="133"/>
      <c r="J72" s="133"/>
      <c r="K72" s="209"/>
      <c r="L72" s="210"/>
      <c r="M72" s="211"/>
      <c r="N72" s="7"/>
      <c r="O72" s="7"/>
      <c r="P72" s="7"/>
      <c r="Q72" s="7"/>
    </row>
    <row r="73" spans="1:17" s="6" customFormat="1" ht="26.25" customHeight="1" x14ac:dyDescent="0.25">
      <c r="A73" s="54">
        <f t="shared" si="1"/>
        <v>58</v>
      </c>
      <c r="B73" s="3"/>
      <c r="C73" s="4"/>
      <c r="D73" s="2" t="s">
        <v>121</v>
      </c>
      <c r="E73" s="23">
        <v>2</v>
      </c>
      <c r="F73" s="14"/>
      <c r="G73" s="14"/>
      <c r="H73" s="14"/>
      <c r="I73" s="135"/>
      <c r="J73" s="135"/>
      <c r="K73" s="209"/>
      <c r="L73" s="210"/>
      <c r="M73" s="211"/>
    </row>
    <row r="74" spans="1:17" s="6" customFormat="1" ht="26.25" customHeight="1" x14ac:dyDescent="0.25">
      <c r="A74" s="54">
        <f t="shared" si="1"/>
        <v>59</v>
      </c>
      <c r="B74" s="3"/>
      <c r="C74" s="15"/>
      <c r="D74" s="16" t="s">
        <v>95</v>
      </c>
      <c r="E74" s="17">
        <f>SUM(E62:E73)</f>
        <v>48869</v>
      </c>
      <c r="F74" s="17">
        <f>SUM(F62:F73)</f>
        <v>1494590</v>
      </c>
      <c r="G74" s="17"/>
      <c r="H74" s="17"/>
      <c r="I74" s="136"/>
      <c r="J74" s="136"/>
      <c r="K74" s="212"/>
      <c r="L74" s="213"/>
      <c r="M74" s="214"/>
    </row>
    <row r="75" spans="1:17" s="6" customFormat="1" x14ac:dyDescent="0.25">
      <c r="A75" s="54">
        <f t="shared" si="1"/>
        <v>60</v>
      </c>
      <c r="B75" s="3"/>
      <c r="C75" s="15"/>
      <c r="D75" s="16" t="s">
        <v>172</v>
      </c>
      <c r="E75" s="60">
        <f>E74-E62</f>
        <v>10301</v>
      </c>
      <c r="F75" s="60">
        <f>F74-F62</f>
        <v>19118</v>
      </c>
      <c r="G75" s="54"/>
      <c r="H75" s="54"/>
      <c r="I75" s="154"/>
      <c r="J75" s="154"/>
      <c r="K75" s="54"/>
      <c r="L75" s="84"/>
      <c r="M75" s="54"/>
      <c r="N75" s="54"/>
      <c r="O75" s="54"/>
      <c r="P75" s="54"/>
      <c r="Q75" s="54"/>
    </row>
    <row r="76" spans="1:17" s="6" customFormat="1" x14ac:dyDescent="0.25">
      <c r="A76" s="54">
        <f t="shared" si="1"/>
        <v>61</v>
      </c>
      <c r="B76" s="3"/>
      <c r="C76" s="15"/>
      <c r="D76" s="16"/>
      <c r="E76" s="60"/>
      <c r="F76" s="60"/>
      <c r="G76" s="54"/>
      <c r="H76" s="54"/>
      <c r="I76" s="154"/>
      <c r="J76" s="154"/>
      <c r="K76" s="54"/>
      <c r="L76" s="84"/>
      <c r="M76" s="54"/>
      <c r="N76" s="54"/>
      <c r="O76" s="54"/>
      <c r="P76" s="54"/>
      <c r="Q76" s="54"/>
    </row>
    <row r="77" spans="1:17" s="6" customFormat="1" x14ac:dyDescent="0.25">
      <c r="A77" s="54">
        <f t="shared" si="1"/>
        <v>62</v>
      </c>
      <c r="B77" s="3"/>
      <c r="C77" s="15" t="s">
        <v>28</v>
      </c>
      <c r="D77" s="16"/>
      <c r="E77" s="185"/>
      <c r="F77" s="185"/>
      <c r="G77" s="185"/>
      <c r="H77" s="185"/>
      <c r="I77" s="185"/>
      <c r="J77" s="185"/>
      <c r="K77" s="185"/>
      <c r="L77" s="185"/>
      <c r="M77" s="185"/>
      <c r="N77" s="185"/>
      <c r="O77" s="185"/>
      <c r="P77" s="185"/>
      <c r="Q77" s="185"/>
    </row>
    <row r="78" spans="1:17" s="6" customFormat="1" x14ac:dyDescent="0.25">
      <c r="A78" s="54">
        <f t="shared" si="1"/>
        <v>63</v>
      </c>
      <c r="B78" s="3"/>
      <c r="C78" s="27" t="s">
        <v>23</v>
      </c>
      <c r="E78" s="191">
        <v>9.9000000000000005E-2</v>
      </c>
      <c r="F78" s="191"/>
      <c r="G78" s="203">
        <v>9.1999999999999998E-2</v>
      </c>
      <c r="H78" s="204"/>
      <c r="I78" s="203"/>
      <c r="J78" s="204"/>
      <c r="K78" s="205">
        <v>9.0999999999999998E-2</v>
      </c>
      <c r="L78" s="205"/>
      <c r="M78" s="185"/>
      <c r="N78" s="185"/>
      <c r="O78" s="185"/>
      <c r="P78" s="185"/>
      <c r="Q78" s="185"/>
    </row>
    <row r="79" spans="1:17" s="6" customFormat="1" x14ac:dyDescent="0.25">
      <c r="A79" s="54">
        <f t="shared" si="1"/>
        <v>64</v>
      </c>
      <c r="B79" s="3"/>
      <c r="C79" s="27" t="s">
        <v>24</v>
      </c>
      <c r="E79" s="191">
        <v>5.5100000000000003E-2</v>
      </c>
      <c r="F79" s="191"/>
      <c r="G79" s="203">
        <v>5.5100000000000003E-2</v>
      </c>
      <c r="H79" s="204"/>
      <c r="I79" s="203"/>
      <c r="J79" s="204"/>
      <c r="K79" s="205">
        <v>5.5100000000000003E-2</v>
      </c>
      <c r="L79" s="205"/>
      <c r="M79" s="185"/>
      <c r="N79" s="185"/>
      <c r="O79" s="185"/>
      <c r="P79" s="185"/>
      <c r="Q79" s="185"/>
    </row>
    <row r="80" spans="1:17" s="6" customFormat="1" x14ac:dyDescent="0.25">
      <c r="A80" s="46">
        <f t="shared" si="1"/>
        <v>65</v>
      </c>
      <c r="B80" s="3"/>
      <c r="C80" s="27" t="s">
        <v>25</v>
      </c>
      <c r="E80" s="190">
        <v>48.5</v>
      </c>
      <c r="F80" s="190"/>
      <c r="G80" s="221">
        <v>48.5</v>
      </c>
      <c r="H80" s="222"/>
      <c r="I80" s="221"/>
      <c r="J80" s="222"/>
      <c r="K80" s="205">
        <v>0.48499999999999999</v>
      </c>
      <c r="L80" s="205"/>
      <c r="M80" s="185"/>
      <c r="N80" s="185"/>
      <c r="O80" s="185"/>
      <c r="P80" s="185"/>
      <c r="Q80" s="185"/>
    </row>
    <row r="81" spans="1:17" s="6" customFormat="1" x14ac:dyDescent="0.25">
      <c r="A81" s="46">
        <f t="shared" si="1"/>
        <v>66</v>
      </c>
      <c r="B81" s="3"/>
      <c r="C81" s="27" t="s">
        <v>31</v>
      </c>
      <c r="E81" s="189">
        <v>7.6399999999999996E-2</v>
      </c>
      <c r="F81" s="190"/>
      <c r="G81" s="219">
        <v>7.2999999999999995E-2</v>
      </c>
      <c r="H81" s="220"/>
      <c r="I81" s="219"/>
      <c r="J81" s="220"/>
      <c r="K81" s="217">
        <v>7.2499999999999995E-2</v>
      </c>
      <c r="L81" s="218"/>
      <c r="M81" s="188"/>
      <c r="N81" s="187"/>
      <c r="O81" s="188"/>
      <c r="P81" s="169"/>
      <c r="Q81" s="170"/>
    </row>
    <row r="82" spans="1:17" s="6" customFormat="1" x14ac:dyDescent="0.25">
      <c r="A82" s="46">
        <f t="shared" si="1"/>
        <v>67</v>
      </c>
      <c r="B82" s="3"/>
      <c r="C82" s="27"/>
      <c r="D82" s="28"/>
      <c r="E82" s="185"/>
      <c r="F82" s="185"/>
      <c r="G82" s="185"/>
      <c r="H82" s="185"/>
      <c r="I82" s="185"/>
      <c r="J82" s="185"/>
      <c r="K82" s="185"/>
      <c r="L82" s="185"/>
      <c r="M82" s="185"/>
      <c r="N82" s="185"/>
      <c r="O82" s="185"/>
      <c r="P82" s="185"/>
      <c r="Q82" s="185"/>
    </row>
    <row r="83" spans="1:17" s="6" customFormat="1" x14ac:dyDescent="0.25">
      <c r="A83" s="46">
        <f t="shared" si="1"/>
        <v>68</v>
      </c>
      <c r="B83" s="3"/>
      <c r="C83" s="15" t="s">
        <v>26</v>
      </c>
      <c r="D83" s="16"/>
      <c r="E83" s="190"/>
      <c r="F83" s="190"/>
      <c r="G83" s="185"/>
      <c r="H83" s="185"/>
      <c r="I83" s="185"/>
      <c r="J83" s="185"/>
      <c r="K83" s="185"/>
      <c r="L83" s="185"/>
      <c r="M83" s="185"/>
      <c r="N83" s="185"/>
      <c r="O83" s="185"/>
      <c r="P83" s="185"/>
      <c r="Q83" s="185"/>
    </row>
    <row r="84" spans="1:17" s="87" customFormat="1" ht="15.75" customHeight="1" x14ac:dyDescent="0.25">
      <c r="A84" s="84"/>
      <c r="B84" s="85"/>
      <c r="C84" s="90" t="s">
        <v>210</v>
      </c>
      <c r="D84" s="91"/>
      <c r="E84" s="98"/>
      <c r="F84" s="99"/>
      <c r="G84" s="96"/>
      <c r="H84" s="92"/>
      <c r="I84" s="144"/>
      <c r="J84" s="137"/>
      <c r="K84" s="174" t="s">
        <v>206</v>
      </c>
      <c r="L84" s="175"/>
      <c r="M84" s="176"/>
      <c r="N84" s="94"/>
      <c r="O84" s="92"/>
      <c r="P84" s="96"/>
      <c r="Q84" s="92"/>
    </row>
    <row r="85" spans="1:17" s="6" customFormat="1" ht="201.75" customHeight="1" x14ac:dyDescent="0.25">
      <c r="A85" s="46">
        <f>1+A83</f>
        <v>69</v>
      </c>
      <c r="B85" s="3"/>
      <c r="C85" s="27" t="s">
        <v>16</v>
      </c>
      <c r="E85" s="174" t="s">
        <v>88</v>
      </c>
      <c r="F85" s="176"/>
      <c r="G85" s="183" t="s">
        <v>221</v>
      </c>
      <c r="H85" s="184"/>
      <c r="I85" s="174"/>
      <c r="J85" s="176"/>
      <c r="K85" s="174" t="s">
        <v>207</v>
      </c>
      <c r="L85" s="175"/>
      <c r="M85" s="176"/>
      <c r="N85" s="169"/>
      <c r="O85" s="170"/>
      <c r="P85" s="169"/>
      <c r="Q85" s="170"/>
    </row>
    <row r="86" spans="1:17" s="6" customFormat="1" ht="57.75" customHeight="1" x14ac:dyDescent="0.25">
      <c r="A86" s="46">
        <f t="shared" si="1"/>
        <v>70</v>
      </c>
      <c r="B86" s="3"/>
      <c r="C86" s="36" t="s">
        <v>17</v>
      </c>
      <c r="E86" s="172" t="s">
        <v>89</v>
      </c>
      <c r="F86" s="173"/>
      <c r="G86" s="177" t="s">
        <v>222</v>
      </c>
      <c r="H86" s="178"/>
      <c r="I86" s="172"/>
      <c r="J86" s="173"/>
      <c r="K86" s="185"/>
      <c r="L86" s="185"/>
      <c r="M86" s="185"/>
      <c r="N86" s="185"/>
      <c r="O86" s="185"/>
      <c r="P86" s="185"/>
      <c r="Q86" s="185"/>
    </row>
    <row r="87" spans="1:17" s="6" customFormat="1" ht="92.25" customHeight="1" x14ac:dyDescent="0.25">
      <c r="A87" s="46">
        <f t="shared" si="1"/>
        <v>71</v>
      </c>
      <c r="B87" s="3"/>
      <c r="C87" s="36" t="s">
        <v>18</v>
      </c>
      <c r="E87" s="172" t="s">
        <v>90</v>
      </c>
      <c r="F87" s="173"/>
      <c r="G87" s="179"/>
      <c r="H87" s="180"/>
      <c r="I87" s="185"/>
      <c r="J87" s="185"/>
      <c r="K87" s="185"/>
      <c r="L87" s="185"/>
      <c r="M87" s="185"/>
      <c r="N87" s="185"/>
      <c r="O87" s="185"/>
      <c r="P87" s="185"/>
      <c r="Q87" s="185"/>
    </row>
    <row r="88" spans="1:17" s="6" customFormat="1" ht="81.75" customHeight="1" x14ac:dyDescent="0.25">
      <c r="A88" s="46">
        <f t="shared" si="1"/>
        <v>72</v>
      </c>
      <c r="B88" s="3"/>
      <c r="C88" s="36" t="s">
        <v>19</v>
      </c>
      <c r="E88" s="172" t="s">
        <v>92</v>
      </c>
      <c r="F88" s="173"/>
      <c r="G88" s="179"/>
      <c r="H88" s="180"/>
      <c r="I88" s="185"/>
      <c r="J88" s="185"/>
      <c r="K88" s="185"/>
      <c r="L88" s="185"/>
      <c r="M88" s="185"/>
      <c r="N88" s="185"/>
      <c r="O88" s="185"/>
      <c r="P88" s="185"/>
      <c r="Q88" s="185"/>
    </row>
    <row r="89" spans="1:17" s="6" customFormat="1" ht="71.25" customHeight="1" x14ac:dyDescent="0.25">
      <c r="A89" s="46">
        <f t="shared" si="1"/>
        <v>73</v>
      </c>
      <c r="B89" s="3"/>
      <c r="C89" s="36" t="s">
        <v>20</v>
      </c>
      <c r="E89" s="172" t="s">
        <v>91</v>
      </c>
      <c r="F89" s="173"/>
      <c r="G89" s="179"/>
      <c r="H89" s="180"/>
      <c r="I89" s="185"/>
      <c r="J89" s="185"/>
      <c r="K89" s="174" t="s">
        <v>208</v>
      </c>
      <c r="L89" s="175"/>
      <c r="M89" s="176"/>
      <c r="N89" s="185"/>
      <c r="O89" s="185"/>
      <c r="P89" s="185"/>
      <c r="Q89" s="185"/>
    </row>
    <row r="90" spans="1:17" s="6" customFormat="1" ht="74.25" customHeight="1" x14ac:dyDescent="0.25">
      <c r="A90" s="46">
        <f t="shared" si="1"/>
        <v>74</v>
      </c>
      <c r="B90" s="3"/>
      <c r="C90" s="36" t="s">
        <v>21</v>
      </c>
      <c r="E90" s="172" t="s">
        <v>93</v>
      </c>
      <c r="F90" s="173"/>
      <c r="G90" s="179"/>
      <c r="H90" s="180"/>
      <c r="I90" s="185"/>
      <c r="J90" s="185"/>
      <c r="K90" s="185"/>
      <c r="L90" s="185"/>
      <c r="M90" s="185"/>
      <c r="N90" s="185"/>
      <c r="O90" s="185"/>
      <c r="P90" s="185"/>
      <c r="Q90" s="185"/>
    </row>
    <row r="91" spans="1:17" s="6" customFormat="1" ht="45" customHeight="1" x14ac:dyDescent="0.25">
      <c r="A91" s="46">
        <f t="shared" si="1"/>
        <v>75</v>
      </c>
      <c r="B91" s="3"/>
      <c r="C91" s="36" t="s">
        <v>22</v>
      </c>
      <c r="E91" s="172" t="s">
        <v>94</v>
      </c>
      <c r="F91" s="173"/>
      <c r="G91" s="181"/>
      <c r="H91" s="182"/>
      <c r="I91" s="185"/>
      <c r="J91" s="185"/>
      <c r="K91" s="185"/>
      <c r="L91" s="185"/>
      <c r="M91" s="185"/>
      <c r="N91" s="185"/>
      <c r="O91" s="185"/>
      <c r="P91" s="185"/>
      <c r="Q91" s="185"/>
    </row>
    <row r="92" spans="1:17" s="87" customFormat="1" ht="45" customHeight="1" x14ac:dyDescent="0.25">
      <c r="A92" s="154">
        <f t="shared" si="1"/>
        <v>76</v>
      </c>
      <c r="B92" s="85"/>
      <c r="C92" s="95" t="s">
        <v>211</v>
      </c>
      <c r="D92" s="103"/>
      <c r="E92" s="101"/>
      <c r="F92" s="102"/>
      <c r="G92" s="96"/>
      <c r="H92" s="92"/>
      <c r="I92" s="144"/>
      <c r="J92" s="137"/>
      <c r="K92" s="174" t="s">
        <v>209</v>
      </c>
      <c r="L92" s="175"/>
      <c r="M92" s="176"/>
      <c r="N92" s="84"/>
      <c r="O92" s="92"/>
      <c r="P92" s="96"/>
      <c r="Q92" s="92"/>
    </row>
    <row r="93" spans="1:17" s="6" customFormat="1" ht="29.25" customHeight="1" x14ac:dyDescent="0.25">
      <c r="A93" s="154">
        <f t="shared" ref="A93:A99" si="2">1+A92</f>
        <v>77</v>
      </c>
      <c r="B93" s="3"/>
      <c r="C93" s="15" t="s">
        <v>6</v>
      </c>
      <c r="D93" s="29"/>
      <c r="E93" s="172"/>
      <c r="F93" s="173"/>
      <c r="G93" s="169"/>
      <c r="H93" s="170"/>
      <c r="I93" s="169"/>
      <c r="J93" s="170"/>
      <c r="K93" s="169"/>
      <c r="L93" s="171"/>
      <c r="M93" s="170"/>
      <c r="N93" s="169"/>
      <c r="O93" s="170"/>
      <c r="P93" s="169"/>
      <c r="Q93" s="170"/>
    </row>
    <row r="94" spans="1:17" s="6" customFormat="1" ht="57.6" customHeight="1" x14ac:dyDescent="0.25">
      <c r="A94" s="154">
        <f t="shared" si="2"/>
        <v>78</v>
      </c>
      <c r="B94" s="3"/>
      <c r="C94" s="186" t="s">
        <v>201</v>
      </c>
      <c r="D94" s="186"/>
      <c r="E94" s="186"/>
      <c r="F94" s="186"/>
      <c r="G94" s="186"/>
      <c r="H94" s="186"/>
      <c r="I94" s="144"/>
      <c r="J94" s="137"/>
      <c r="K94" s="66"/>
      <c r="L94" s="93"/>
      <c r="M94" s="67"/>
      <c r="N94" s="66"/>
      <c r="O94" s="67"/>
      <c r="P94" s="66"/>
      <c r="Q94" s="67"/>
    </row>
    <row r="95" spans="1:17" s="6" customFormat="1" ht="229.15" customHeight="1" x14ac:dyDescent="0.25">
      <c r="A95" s="154">
        <f t="shared" si="2"/>
        <v>79</v>
      </c>
      <c r="B95" s="3"/>
      <c r="C95" s="160" t="s">
        <v>202</v>
      </c>
      <c r="D95" s="161"/>
      <c r="E95" s="161"/>
      <c r="F95" s="161"/>
      <c r="G95" s="161"/>
      <c r="H95" s="161"/>
      <c r="I95" s="187" t="s">
        <v>200</v>
      </c>
      <c r="J95" s="188"/>
      <c r="K95" s="68"/>
      <c r="L95" s="93"/>
      <c r="M95" s="69"/>
      <c r="N95" s="68"/>
      <c r="O95" s="69"/>
      <c r="P95" s="68"/>
      <c r="Q95" s="69"/>
    </row>
    <row r="96" spans="1:17" s="6" customFormat="1" ht="71.25" customHeight="1" x14ac:dyDescent="0.25">
      <c r="A96" s="154">
        <f t="shared" si="2"/>
        <v>80</v>
      </c>
      <c r="B96" s="3"/>
      <c r="C96" s="15" t="s">
        <v>101</v>
      </c>
      <c r="D96" s="29"/>
      <c r="E96" s="172" t="s">
        <v>102</v>
      </c>
      <c r="F96" s="173"/>
      <c r="G96" s="183" t="s">
        <v>223</v>
      </c>
      <c r="H96" s="184"/>
      <c r="I96" s="169"/>
      <c r="J96" s="170"/>
      <c r="K96" s="169"/>
      <c r="L96" s="171"/>
      <c r="M96" s="170"/>
      <c r="N96" s="169"/>
      <c r="O96" s="170"/>
      <c r="P96" s="169"/>
      <c r="Q96" s="170"/>
    </row>
    <row r="97" spans="1:17" s="117" customFormat="1" ht="167.25" customHeight="1" x14ac:dyDescent="0.25">
      <c r="A97" s="154">
        <f t="shared" si="2"/>
        <v>81</v>
      </c>
      <c r="B97" s="116"/>
      <c r="C97" s="118" t="s">
        <v>194</v>
      </c>
      <c r="D97" s="121"/>
      <c r="E97" s="172" t="s">
        <v>193</v>
      </c>
      <c r="F97" s="173"/>
      <c r="G97" s="123"/>
      <c r="H97" s="124"/>
      <c r="I97" s="144"/>
      <c r="J97" s="137"/>
      <c r="K97" s="122"/>
      <c r="L97" s="120"/>
      <c r="M97" s="119"/>
      <c r="N97" s="122"/>
      <c r="O97" s="119"/>
      <c r="P97" s="122"/>
      <c r="Q97" s="119"/>
    </row>
    <row r="98" spans="1:17" s="117" customFormat="1" ht="129" customHeight="1" x14ac:dyDescent="0.25">
      <c r="A98" s="154">
        <f t="shared" si="2"/>
        <v>82</v>
      </c>
      <c r="B98" s="116"/>
      <c r="C98" s="127" t="s">
        <v>224</v>
      </c>
      <c r="D98" s="121"/>
      <c r="E98" s="125"/>
      <c r="F98" s="126"/>
      <c r="G98" s="183" t="s">
        <v>225</v>
      </c>
      <c r="H98" s="184"/>
      <c r="I98" s="144"/>
      <c r="J98" s="137"/>
      <c r="K98" s="122"/>
      <c r="L98" s="120"/>
      <c r="M98" s="119"/>
      <c r="N98" s="122"/>
      <c r="O98" s="119"/>
      <c r="P98" s="122"/>
      <c r="Q98" s="119"/>
    </row>
    <row r="99" spans="1:17" s="6" customFormat="1" ht="19.5" customHeight="1" x14ac:dyDescent="0.25">
      <c r="A99" s="154">
        <f t="shared" si="2"/>
        <v>83</v>
      </c>
      <c r="B99" s="3"/>
      <c r="C99" s="128" t="s">
        <v>226</v>
      </c>
      <c r="D99" s="29"/>
      <c r="E99" s="183" t="s">
        <v>227</v>
      </c>
      <c r="F99" s="184"/>
      <c r="G99" s="183" t="s">
        <v>228</v>
      </c>
      <c r="H99" s="184"/>
      <c r="I99" s="169"/>
      <c r="J99" s="170"/>
      <c r="K99" s="169"/>
      <c r="L99" s="171"/>
      <c r="M99" s="170"/>
      <c r="N99" s="169"/>
      <c r="O99" s="170"/>
      <c r="P99" s="169"/>
      <c r="Q99" s="170"/>
    </row>
  </sheetData>
  <mergeCells count="130">
    <mergeCell ref="P91:Q91"/>
    <mergeCell ref="E85:F85"/>
    <mergeCell ref="K81:M81"/>
    <mergeCell ref="I81:J81"/>
    <mergeCell ref="P81:Q81"/>
    <mergeCell ref="I80:J80"/>
    <mergeCell ref="P80:Q80"/>
    <mergeCell ref="G78:H78"/>
    <mergeCell ref="G79:H79"/>
    <mergeCell ref="G80:H80"/>
    <mergeCell ref="G81:H81"/>
    <mergeCell ref="G82:H82"/>
    <mergeCell ref="E82:F82"/>
    <mergeCell ref="E83:F83"/>
    <mergeCell ref="E86:F86"/>
    <mergeCell ref="P86:Q86"/>
    <mergeCell ref="P83:Q83"/>
    <mergeCell ref="P87:Q87"/>
    <mergeCell ref="P88:Q88"/>
    <mergeCell ref="P89:Q89"/>
    <mergeCell ref="P85:Q85"/>
    <mergeCell ref="K89:M89"/>
    <mergeCell ref="N89:O89"/>
    <mergeCell ref="K83:M83"/>
    <mergeCell ref="K85:M85"/>
    <mergeCell ref="N85:O85"/>
    <mergeCell ref="K88:M88"/>
    <mergeCell ref="N88:O88"/>
    <mergeCell ref="N87:O87"/>
    <mergeCell ref="K87:M87"/>
    <mergeCell ref="K84:M84"/>
    <mergeCell ref="P90:Q90"/>
    <mergeCell ref="C1:Q1"/>
    <mergeCell ref="C2:Q2"/>
    <mergeCell ref="C3:Q3"/>
    <mergeCell ref="E5:F5"/>
    <mergeCell ref="I5:J5"/>
    <mergeCell ref="K5:M5"/>
    <mergeCell ref="N5:O5"/>
    <mergeCell ref="P5:Q5"/>
    <mergeCell ref="P79:Q79"/>
    <mergeCell ref="E78:F78"/>
    <mergeCell ref="E77:F77"/>
    <mergeCell ref="I77:J77"/>
    <mergeCell ref="K77:M77"/>
    <mergeCell ref="P78:Q78"/>
    <mergeCell ref="E7:F7"/>
    <mergeCell ref="I7:J7"/>
    <mergeCell ref="P7:Q7"/>
    <mergeCell ref="N78:O78"/>
    <mergeCell ref="K7:M7"/>
    <mergeCell ref="P77:Q77"/>
    <mergeCell ref="N77:O77"/>
    <mergeCell ref="K78:M78"/>
    <mergeCell ref="K79:M79"/>
    <mergeCell ref="N79:O79"/>
    <mergeCell ref="N7:O7"/>
    <mergeCell ref="I10:J12"/>
    <mergeCell ref="I55:J55"/>
    <mergeCell ref="I69:J69"/>
    <mergeCell ref="K82:M82"/>
    <mergeCell ref="N82:O82"/>
    <mergeCell ref="P82:Q82"/>
    <mergeCell ref="N81:O81"/>
    <mergeCell ref="I78:J78"/>
    <mergeCell ref="K80:M80"/>
    <mergeCell ref="N80:O80"/>
    <mergeCell ref="I82:J82"/>
    <mergeCell ref="I79:J79"/>
    <mergeCell ref="K11:M12"/>
    <mergeCell ref="N11:N12"/>
    <mergeCell ref="K51:M74"/>
    <mergeCell ref="G5:H5"/>
    <mergeCell ref="B51:F51"/>
    <mergeCell ref="B64:F64"/>
    <mergeCell ref="A63:F63"/>
    <mergeCell ref="A50:F50"/>
    <mergeCell ref="A8:F8"/>
    <mergeCell ref="A13:F13"/>
    <mergeCell ref="E80:F80"/>
    <mergeCell ref="G7:H7"/>
    <mergeCell ref="G77:H77"/>
    <mergeCell ref="E81:F81"/>
    <mergeCell ref="E79:F79"/>
    <mergeCell ref="E88:F88"/>
    <mergeCell ref="E90:F90"/>
    <mergeCell ref="K90:M90"/>
    <mergeCell ref="N90:O90"/>
    <mergeCell ref="K93:M93"/>
    <mergeCell ref="N93:O93"/>
    <mergeCell ref="I91:J91"/>
    <mergeCell ref="I90:J90"/>
    <mergeCell ref="G85:H85"/>
    <mergeCell ref="E87:F87"/>
    <mergeCell ref="G83:H83"/>
    <mergeCell ref="I93:J93"/>
    <mergeCell ref="I89:J89"/>
    <mergeCell ref="I88:J88"/>
    <mergeCell ref="I86:J86"/>
    <mergeCell ref="I87:J87"/>
    <mergeCell ref="I85:J85"/>
    <mergeCell ref="I83:J83"/>
    <mergeCell ref="E89:F89"/>
    <mergeCell ref="K86:M86"/>
    <mergeCell ref="N86:O86"/>
    <mergeCell ref="N83:O83"/>
    <mergeCell ref="I99:J99"/>
    <mergeCell ref="K99:M99"/>
    <mergeCell ref="N99:O99"/>
    <mergeCell ref="P99:Q99"/>
    <mergeCell ref="E93:F93"/>
    <mergeCell ref="E91:F91"/>
    <mergeCell ref="P96:Q96"/>
    <mergeCell ref="P93:Q93"/>
    <mergeCell ref="K92:M92"/>
    <mergeCell ref="G86:H91"/>
    <mergeCell ref="G96:H96"/>
    <mergeCell ref="E97:F97"/>
    <mergeCell ref="G98:H98"/>
    <mergeCell ref="E99:F99"/>
    <mergeCell ref="G99:H99"/>
    <mergeCell ref="E96:F96"/>
    <mergeCell ref="I96:J96"/>
    <mergeCell ref="K96:M96"/>
    <mergeCell ref="N96:O96"/>
    <mergeCell ref="K91:M91"/>
    <mergeCell ref="N91:O91"/>
    <mergeCell ref="G93:H93"/>
    <mergeCell ref="C94:H94"/>
    <mergeCell ref="I95:J95"/>
  </mergeCells>
  <printOptions horizontalCentered="1"/>
  <pageMargins left="0.28999999999999998" right="0.18" top="0.56000000000000005" bottom="0.93" header="0.23" footer="0.17"/>
  <pageSetup paperSize="5" scale="59" fitToHeight="7" orientation="landscape" r:id="rId1"/>
  <headerFooter>
    <oddFooter>&amp;C&amp;16&amp;F
&amp;D&amp;R&amp;16&amp;A Page &amp;P of &amp;N</oddFooter>
  </headerFooter>
  <rowBreaks count="2" manualBreakCount="2">
    <brk id="49" max="16" man="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tabSelected="1" view="pageBreakPreview" zoomScale="90" zoomScaleNormal="100" zoomScaleSheetLayoutView="90" workbookViewId="0">
      <selection activeCell="C105" sqref="C105"/>
    </sheetView>
  </sheetViews>
  <sheetFormatPr defaultColWidth="9.140625" defaultRowHeight="15.75" x14ac:dyDescent="0.25"/>
  <cols>
    <col min="1" max="1" width="5.42578125" style="9" bestFit="1" customWidth="1"/>
    <col min="2" max="2" width="11.7109375" style="11" customWidth="1"/>
    <col min="3" max="3" width="40.85546875" style="9" customWidth="1"/>
    <col min="4" max="4" width="59.85546875" style="9" customWidth="1"/>
    <col min="5" max="6" width="15.85546875" style="20" customWidth="1"/>
    <col min="7" max="8" width="15.85546875" style="9" hidden="1" customWidth="1"/>
    <col min="9" max="10" width="15.85546875" style="77" hidden="1" customWidth="1"/>
    <col min="11" max="11" width="12.28515625" style="9" hidden="1" customWidth="1"/>
    <col min="12" max="12" width="10.28515625" style="9" hidden="1" customWidth="1"/>
    <col min="13" max="13" width="10.28515625" style="129" customWidth="1"/>
    <col min="14" max="14" width="12.85546875" style="129" customWidth="1"/>
    <col min="15" max="15" width="14.85546875" style="9" customWidth="1"/>
    <col min="16" max="16" width="14.85546875" style="88" customWidth="1"/>
    <col min="17" max="17" width="9.140625" style="9" customWidth="1"/>
    <col min="18" max="19" width="15.85546875" style="9" customWidth="1"/>
    <col min="20" max="16384" width="9.140625" style="9"/>
  </cols>
  <sheetData>
    <row r="1" spans="1:19" x14ac:dyDescent="0.25">
      <c r="C1" s="215" t="s">
        <v>61</v>
      </c>
      <c r="D1" s="215"/>
      <c r="E1" s="215"/>
      <c r="F1" s="215"/>
      <c r="G1" s="215"/>
      <c r="H1" s="215"/>
      <c r="I1" s="215"/>
      <c r="J1" s="215"/>
      <c r="K1" s="215"/>
      <c r="L1" s="215"/>
      <c r="M1" s="215"/>
      <c r="N1" s="215"/>
      <c r="O1" s="215"/>
      <c r="P1" s="215"/>
      <c r="Q1" s="215"/>
      <c r="R1" s="215"/>
      <c r="S1" s="215"/>
    </row>
    <row r="2" spans="1:19" x14ac:dyDescent="0.25">
      <c r="C2" s="215" t="s">
        <v>64</v>
      </c>
      <c r="D2" s="215"/>
      <c r="E2" s="215"/>
      <c r="F2" s="215"/>
      <c r="G2" s="215"/>
      <c r="H2" s="215"/>
      <c r="I2" s="215"/>
      <c r="J2" s="215"/>
      <c r="K2" s="215"/>
      <c r="L2" s="215"/>
      <c r="M2" s="215"/>
      <c r="N2" s="215"/>
      <c r="O2" s="215"/>
      <c r="P2" s="215"/>
      <c r="Q2" s="215"/>
      <c r="R2" s="215"/>
      <c r="S2" s="215"/>
    </row>
    <row r="3" spans="1:19" x14ac:dyDescent="0.25">
      <c r="C3" s="216" t="s">
        <v>198</v>
      </c>
      <c r="D3" s="216"/>
      <c r="E3" s="216"/>
      <c r="F3" s="216"/>
      <c r="G3" s="215"/>
      <c r="H3" s="215"/>
      <c r="I3" s="215"/>
      <c r="J3" s="215"/>
      <c r="K3" s="215"/>
      <c r="L3" s="215"/>
      <c r="M3" s="215"/>
      <c r="N3" s="215"/>
      <c r="O3" s="215"/>
      <c r="P3" s="215"/>
      <c r="Q3" s="215"/>
      <c r="R3" s="215"/>
      <c r="S3" s="215"/>
    </row>
    <row r="5" spans="1:19" s="24" customFormat="1" ht="50.25" customHeight="1" x14ac:dyDescent="0.25">
      <c r="A5" s="25"/>
      <c r="B5" s="12" t="s">
        <v>65</v>
      </c>
      <c r="C5" s="25" t="s">
        <v>0</v>
      </c>
      <c r="D5" s="25" t="s">
        <v>36</v>
      </c>
      <c r="E5" s="169" t="s">
        <v>29</v>
      </c>
      <c r="F5" s="170"/>
      <c r="G5" s="187" t="s">
        <v>1</v>
      </c>
      <c r="H5" s="188"/>
      <c r="I5" s="232" t="s">
        <v>60</v>
      </c>
      <c r="J5" s="233"/>
      <c r="K5" s="169" t="s">
        <v>3</v>
      </c>
      <c r="L5" s="170"/>
      <c r="M5" s="187" t="s">
        <v>1</v>
      </c>
      <c r="N5" s="188"/>
      <c r="O5" s="169" t="s">
        <v>4</v>
      </c>
      <c r="P5" s="171"/>
      <c r="Q5" s="170"/>
      <c r="R5" s="187" t="s">
        <v>5</v>
      </c>
      <c r="S5" s="188"/>
    </row>
    <row r="6" spans="1:19" s="24" customFormat="1" x14ac:dyDescent="0.25">
      <c r="A6" s="25"/>
      <c r="B6" s="12" t="s">
        <v>32</v>
      </c>
      <c r="C6" s="25"/>
      <c r="D6" s="25"/>
      <c r="E6" s="25" t="s">
        <v>33</v>
      </c>
      <c r="F6" s="25" t="s">
        <v>34</v>
      </c>
      <c r="G6" s="25" t="s">
        <v>33</v>
      </c>
      <c r="H6" s="25" t="s">
        <v>34</v>
      </c>
      <c r="I6" s="70" t="s">
        <v>33</v>
      </c>
      <c r="J6" s="70" t="s">
        <v>34</v>
      </c>
      <c r="K6" s="25" t="s">
        <v>33</v>
      </c>
      <c r="L6" s="25" t="s">
        <v>34</v>
      </c>
      <c r="M6" s="131" t="s">
        <v>33</v>
      </c>
      <c r="N6" s="131" t="s">
        <v>34</v>
      </c>
      <c r="O6" s="25" t="s">
        <v>33</v>
      </c>
      <c r="P6" s="84" t="s">
        <v>203</v>
      </c>
      <c r="Q6" s="25" t="s">
        <v>34</v>
      </c>
      <c r="R6" s="25" t="s">
        <v>33</v>
      </c>
      <c r="S6" s="25" t="s">
        <v>34</v>
      </c>
    </row>
    <row r="7" spans="1:19" s="24" customFormat="1" x14ac:dyDescent="0.25">
      <c r="A7" s="25">
        <v>1</v>
      </c>
      <c r="B7" s="12"/>
      <c r="C7" s="25"/>
      <c r="D7" s="25"/>
      <c r="E7" s="169" t="s">
        <v>47</v>
      </c>
      <c r="F7" s="170"/>
      <c r="G7" s="169" t="s">
        <v>47</v>
      </c>
      <c r="H7" s="170"/>
      <c r="I7" s="224" t="s">
        <v>47</v>
      </c>
      <c r="J7" s="225"/>
      <c r="K7" s="169" t="s">
        <v>47</v>
      </c>
      <c r="L7" s="170"/>
      <c r="M7" s="169" t="s">
        <v>47</v>
      </c>
      <c r="N7" s="170"/>
      <c r="O7" s="169" t="s">
        <v>47</v>
      </c>
      <c r="P7" s="171"/>
      <c r="Q7" s="170"/>
      <c r="R7" s="169" t="s">
        <v>47</v>
      </c>
      <c r="S7" s="170"/>
    </row>
    <row r="8" spans="1:19" s="24" customFormat="1" x14ac:dyDescent="0.25">
      <c r="A8" s="169" t="s">
        <v>38</v>
      </c>
      <c r="B8" s="171"/>
      <c r="C8" s="171"/>
      <c r="D8" s="171"/>
      <c r="E8" s="171"/>
      <c r="F8" s="171"/>
      <c r="G8" s="32"/>
      <c r="H8" s="25"/>
      <c r="I8" s="70"/>
      <c r="J8" s="70"/>
      <c r="K8" s="25"/>
      <c r="L8" s="25"/>
      <c r="M8" s="140"/>
      <c r="N8" s="131"/>
      <c r="O8" s="25"/>
      <c r="P8" s="84"/>
      <c r="Q8" s="25"/>
      <c r="R8" s="25"/>
      <c r="S8" s="25"/>
    </row>
    <row r="9" spans="1:19" s="24" customFormat="1" x14ac:dyDescent="0.25">
      <c r="A9" s="25">
        <f>2</f>
        <v>2</v>
      </c>
      <c r="B9" s="12"/>
      <c r="C9" s="25"/>
      <c r="D9" s="25"/>
      <c r="E9" s="25"/>
      <c r="F9" s="25"/>
      <c r="G9" s="25"/>
      <c r="H9" s="25"/>
      <c r="I9" s="70"/>
      <c r="J9" s="70"/>
      <c r="K9" s="25"/>
      <c r="L9" s="25"/>
      <c r="M9" s="131"/>
      <c r="N9" s="131"/>
      <c r="O9" s="25"/>
      <c r="P9" s="84"/>
      <c r="Q9" s="25"/>
      <c r="R9" s="25"/>
      <c r="S9" s="25"/>
    </row>
    <row r="10" spans="1:19" s="24" customFormat="1" ht="76.150000000000006" customHeight="1" x14ac:dyDescent="0.25">
      <c r="A10" s="25">
        <v>3</v>
      </c>
      <c r="B10" s="12"/>
      <c r="C10" s="63" t="s">
        <v>62</v>
      </c>
      <c r="D10" s="4"/>
      <c r="E10" s="64">
        <v>4397</v>
      </c>
      <c r="F10" s="64">
        <v>298315</v>
      </c>
      <c r="G10" s="5"/>
      <c r="H10" s="33"/>
      <c r="I10" s="226" t="s">
        <v>199</v>
      </c>
      <c r="J10" s="227"/>
      <c r="K10" s="25"/>
      <c r="L10" s="34"/>
      <c r="M10" s="132">
        <v>2074</v>
      </c>
      <c r="N10" s="141">
        <v>289739.39614556712</v>
      </c>
      <c r="O10" s="97">
        <v>-4787</v>
      </c>
      <c r="P10" s="97">
        <v>22259</v>
      </c>
      <c r="Q10" s="97">
        <v>266084</v>
      </c>
      <c r="R10" s="25"/>
      <c r="S10" s="25"/>
    </row>
    <row r="11" spans="1:19" s="54" customFormat="1" ht="18.75" x14ac:dyDescent="0.25">
      <c r="A11" s="54">
        <f t="shared" ref="A11:A12" si="0">A10+1</f>
        <v>4</v>
      </c>
      <c r="B11" s="12"/>
      <c r="C11" s="63" t="s">
        <v>173</v>
      </c>
      <c r="D11" s="13"/>
      <c r="E11" s="65">
        <v>5338</v>
      </c>
      <c r="F11" s="65">
        <v>302859</v>
      </c>
      <c r="G11" s="5"/>
      <c r="H11" s="5"/>
      <c r="I11" s="228"/>
      <c r="J11" s="229"/>
      <c r="K11" s="10"/>
      <c r="M11" s="132">
        <v>2091</v>
      </c>
      <c r="N11" s="132">
        <v>294095.22190579207</v>
      </c>
      <c r="O11" s="177" t="s">
        <v>212</v>
      </c>
      <c r="P11" s="234"/>
      <c r="Q11" s="178"/>
    </row>
    <row r="12" spans="1:19" s="54" customFormat="1" ht="18.75" customHeight="1" x14ac:dyDescent="0.25">
      <c r="A12" s="54">
        <f t="shared" si="0"/>
        <v>5</v>
      </c>
      <c r="B12" s="12"/>
      <c r="C12" s="63" t="s">
        <v>177</v>
      </c>
      <c r="D12" s="13"/>
      <c r="E12" s="64">
        <f>E11-E10</f>
        <v>941</v>
      </c>
      <c r="F12" s="64">
        <f>F11-F10</f>
        <v>4544</v>
      </c>
      <c r="G12" s="5"/>
      <c r="H12" s="5"/>
      <c r="I12" s="230"/>
      <c r="J12" s="231"/>
      <c r="M12" s="149">
        <v>17</v>
      </c>
      <c r="N12" s="149">
        <v>4355.8257602249505</v>
      </c>
      <c r="O12" s="181"/>
      <c r="P12" s="235"/>
      <c r="Q12" s="182"/>
    </row>
    <row r="13" spans="1:19" s="24" customFormat="1" x14ac:dyDescent="0.25">
      <c r="A13" s="25">
        <v>4</v>
      </c>
      <c r="B13" s="12"/>
      <c r="C13" s="25"/>
      <c r="D13" s="25"/>
      <c r="E13" s="25"/>
      <c r="F13" s="5"/>
      <c r="G13" s="5"/>
      <c r="H13" s="25"/>
      <c r="I13" s="70"/>
      <c r="J13" s="70"/>
      <c r="K13" s="25"/>
      <c r="L13" s="25"/>
      <c r="M13" s="132"/>
      <c r="N13" s="131"/>
      <c r="O13" s="25"/>
      <c r="P13" s="84"/>
      <c r="Q13" s="25"/>
      <c r="R13" s="25"/>
      <c r="S13" s="25"/>
    </row>
    <row r="14" spans="1:19" s="24" customFormat="1" ht="18.75" x14ac:dyDescent="0.25">
      <c r="A14" s="195" t="s">
        <v>37</v>
      </c>
      <c r="B14" s="196"/>
      <c r="C14" s="196"/>
      <c r="D14" s="196"/>
      <c r="E14" s="196"/>
      <c r="F14" s="196"/>
      <c r="G14" s="26"/>
      <c r="H14" s="25"/>
      <c r="I14" s="72"/>
      <c r="J14" s="72"/>
      <c r="K14" s="25"/>
      <c r="L14" s="25"/>
      <c r="M14" s="138"/>
      <c r="N14" s="131"/>
      <c r="O14" s="25"/>
      <c r="P14" s="84"/>
      <c r="Q14" s="25"/>
      <c r="R14" s="25"/>
      <c r="S14" s="25"/>
    </row>
    <row r="15" spans="1:19" s="24" customFormat="1" x14ac:dyDescent="0.25">
      <c r="A15" s="25">
        <v>5</v>
      </c>
      <c r="B15" s="12"/>
      <c r="C15" s="25"/>
      <c r="D15" s="25"/>
      <c r="E15" s="25"/>
      <c r="F15" s="25"/>
      <c r="G15" s="25"/>
      <c r="H15" s="25"/>
      <c r="I15" s="70"/>
      <c r="J15" s="70"/>
      <c r="K15" s="25"/>
      <c r="L15" s="25"/>
      <c r="M15" s="131"/>
      <c r="N15" s="131"/>
      <c r="O15" s="25"/>
      <c r="P15" s="84"/>
      <c r="Q15" s="25"/>
      <c r="R15" s="25"/>
      <c r="S15" s="25"/>
    </row>
    <row r="16" spans="1:19" ht="78" customHeight="1" x14ac:dyDescent="0.25">
      <c r="A16" s="25">
        <f>1+A15</f>
        <v>6</v>
      </c>
      <c r="B16" s="35">
        <v>1</v>
      </c>
      <c r="C16" s="36" t="s">
        <v>66</v>
      </c>
      <c r="D16" s="37" t="s">
        <v>131</v>
      </c>
      <c r="E16" s="5">
        <v>8497</v>
      </c>
      <c r="F16" s="5">
        <v>259389</v>
      </c>
      <c r="G16" s="5"/>
      <c r="H16" s="5"/>
      <c r="I16" s="73"/>
      <c r="J16" s="73"/>
      <c r="K16" s="6"/>
      <c r="L16" s="6"/>
      <c r="M16" s="132">
        <v>7075</v>
      </c>
      <c r="N16" s="132">
        <v>259389</v>
      </c>
      <c r="O16" s="86">
        <v>6866</v>
      </c>
      <c r="P16" s="86">
        <v>14549</v>
      </c>
      <c r="Q16" s="86">
        <v>259389</v>
      </c>
      <c r="R16" s="6"/>
      <c r="S16" s="6"/>
    </row>
    <row r="17" spans="1:19" ht="141.75" x14ac:dyDescent="0.25">
      <c r="A17" s="25">
        <f t="shared" ref="A17:A91" si="1">1+A16</f>
        <v>7</v>
      </c>
      <c r="B17" s="38">
        <v>1.01</v>
      </c>
      <c r="C17" s="37" t="s">
        <v>8</v>
      </c>
      <c r="D17" s="37" t="s">
        <v>180</v>
      </c>
      <c r="E17" s="5">
        <v>5</v>
      </c>
      <c r="F17" s="5">
        <v>50</v>
      </c>
      <c r="G17" s="5"/>
      <c r="H17" s="5"/>
      <c r="I17" s="73"/>
      <c r="J17" s="73"/>
      <c r="K17" s="6"/>
      <c r="L17" s="6"/>
      <c r="M17" s="132">
        <v>5</v>
      </c>
      <c r="N17" s="132">
        <v>50</v>
      </c>
      <c r="O17" s="86">
        <v>5</v>
      </c>
      <c r="P17" s="86">
        <v>0</v>
      </c>
      <c r="Q17" s="86">
        <v>50</v>
      </c>
      <c r="R17" s="6"/>
      <c r="S17" s="6"/>
    </row>
    <row r="18" spans="1:19" ht="47.25" x14ac:dyDescent="0.25">
      <c r="A18" s="25">
        <f t="shared" si="1"/>
        <v>8</v>
      </c>
      <c r="B18" s="38">
        <v>1.02</v>
      </c>
      <c r="C18" s="37" t="s">
        <v>30</v>
      </c>
      <c r="D18" s="37" t="s">
        <v>67</v>
      </c>
      <c r="E18" s="5">
        <v>1.048150417647628</v>
      </c>
      <c r="F18" s="5">
        <v>0</v>
      </c>
      <c r="G18" s="5"/>
      <c r="H18" s="5"/>
      <c r="I18" s="73"/>
      <c r="J18" s="73"/>
      <c r="K18" s="6"/>
      <c r="L18" s="6"/>
      <c r="M18" s="132">
        <v>1</v>
      </c>
      <c r="N18" s="132">
        <v>0</v>
      </c>
      <c r="O18" s="86">
        <v>1</v>
      </c>
      <c r="P18" s="86">
        <v>-1</v>
      </c>
      <c r="Q18" s="86">
        <v>0</v>
      </c>
      <c r="R18" s="6"/>
      <c r="S18" s="6"/>
    </row>
    <row r="19" spans="1:19" ht="47.25" x14ac:dyDescent="0.25">
      <c r="A19" s="25">
        <f t="shared" si="1"/>
        <v>9</v>
      </c>
      <c r="B19" s="38">
        <v>1.03</v>
      </c>
      <c r="C19" s="37" t="s">
        <v>9</v>
      </c>
      <c r="D19" s="37" t="s">
        <v>142</v>
      </c>
      <c r="E19" s="5">
        <v>303</v>
      </c>
      <c r="F19" s="5">
        <v>2828</v>
      </c>
      <c r="G19" s="5"/>
      <c r="H19" s="5"/>
      <c r="I19" s="73"/>
      <c r="J19" s="73"/>
      <c r="K19" s="6"/>
      <c r="L19" s="6"/>
      <c r="M19" s="132">
        <v>288</v>
      </c>
      <c r="N19" s="132">
        <v>2828</v>
      </c>
      <c r="O19" s="86">
        <v>285</v>
      </c>
      <c r="P19" s="86">
        <v>28</v>
      </c>
      <c r="Q19" s="86">
        <v>2828</v>
      </c>
      <c r="R19" s="6"/>
      <c r="S19" s="6"/>
    </row>
    <row r="20" spans="1:19" ht="31.5" x14ac:dyDescent="0.25">
      <c r="A20" s="25">
        <f t="shared" si="1"/>
        <v>10</v>
      </c>
      <c r="B20" s="38">
        <v>2.0099999999999998</v>
      </c>
      <c r="C20" s="37" t="s">
        <v>49</v>
      </c>
      <c r="D20" s="37" t="s">
        <v>39</v>
      </c>
      <c r="E20" s="5">
        <v>15</v>
      </c>
      <c r="F20" s="5">
        <v>0</v>
      </c>
      <c r="G20" s="5"/>
      <c r="H20" s="5"/>
      <c r="I20" s="73"/>
      <c r="J20" s="73"/>
      <c r="K20" s="6"/>
      <c r="L20" s="6"/>
      <c r="M20" s="132">
        <v>15</v>
      </c>
      <c r="N20" s="132">
        <v>0</v>
      </c>
      <c r="O20" s="86">
        <v>15</v>
      </c>
      <c r="P20" s="86">
        <v>-9</v>
      </c>
      <c r="Q20" s="86">
        <v>0</v>
      </c>
      <c r="R20" s="6"/>
      <c r="S20" s="6"/>
    </row>
    <row r="21" spans="1:19" ht="31.5" x14ac:dyDescent="0.25">
      <c r="A21" s="25">
        <f t="shared" si="1"/>
        <v>11</v>
      </c>
      <c r="B21" s="38">
        <v>2.0199999999999996</v>
      </c>
      <c r="C21" s="37" t="s">
        <v>50</v>
      </c>
      <c r="D21" s="37" t="s">
        <v>133</v>
      </c>
      <c r="E21" s="5">
        <v>-197</v>
      </c>
      <c r="F21" s="5">
        <v>0</v>
      </c>
      <c r="G21" s="5"/>
      <c r="H21" s="5"/>
      <c r="I21" s="73"/>
      <c r="J21" s="73"/>
      <c r="K21" s="6"/>
      <c r="L21" s="6"/>
      <c r="M21" s="132">
        <v>-368</v>
      </c>
      <c r="N21" s="132">
        <v>0</v>
      </c>
      <c r="O21" s="86">
        <v>-197</v>
      </c>
      <c r="P21" s="86">
        <v>122</v>
      </c>
      <c r="Q21" s="86">
        <v>0</v>
      </c>
      <c r="R21" s="6"/>
      <c r="S21" s="6"/>
    </row>
    <row r="22" spans="1:19" ht="31.5" x14ac:dyDescent="0.25">
      <c r="A22" s="25">
        <f t="shared" si="1"/>
        <v>12</v>
      </c>
      <c r="B22" s="38">
        <v>2.0299999999999994</v>
      </c>
      <c r="C22" s="37" t="s">
        <v>68</v>
      </c>
      <c r="D22" s="37" t="s">
        <v>41</v>
      </c>
      <c r="E22" s="5">
        <v>-328</v>
      </c>
      <c r="F22" s="5">
        <v>0</v>
      </c>
      <c r="G22" s="5"/>
      <c r="H22" s="5"/>
      <c r="I22" s="73"/>
      <c r="J22" s="73"/>
      <c r="K22" s="6"/>
      <c r="L22" s="6"/>
      <c r="M22" s="132">
        <v>-328</v>
      </c>
      <c r="N22" s="132">
        <v>0</v>
      </c>
      <c r="O22" s="86">
        <v>-328</v>
      </c>
      <c r="P22" s="86">
        <v>203</v>
      </c>
      <c r="Q22" s="86">
        <v>0</v>
      </c>
      <c r="R22" s="6"/>
      <c r="S22" s="6"/>
    </row>
    <row r="23" spans="1:19" ht="85.5" customHeight="1" x14ac:dyDescent="0.25">
      <c r="A23" s="25">
        <f t="shared" si="1"/>
        <v>13</v>
      </c>
      <c r="B23" s="38">
        <v>2.0399999999999991</v>
      </c>
      <c r="C23" s="37" t="s">
        <v>10</v>
      </c>
      <c r="D23" s="37" t="s">
        <v>134</v>
      </c>
      <c r="E23" s="5">
        <v>-13</v>
      </c>
      <c r="F23" s="5">
        <v>0</v>
      </c>
      <c r="G23" s="5"/>
      <c r="H23" s="5"/>
      <c r="I23" s="73"/>
      <c r="J23" s="73"/>
      <c r="K23" s="6"/>
      <c r="L23" s="6"/>
      <c r="M23" s="132">
        <v>-13</v>
      </c>
      <c r="N23" s="132">
        <v>0</v>
      </c>
      <c r="O23" s="86">
        <v>-13</v>
      </c>
      <c r="P23" s="86">
        <v>8</v>
      </c>
      <c r="Q23" s="86">
        <v>0</v>
      </c>
      <c r="R23" s="6"/>
      <c r="S23" s="6"/>
    </row>
    <row r="24" spans="1:19" ht="54" customHeight="1" x14ac:dyDescent="0.25">
      <c r="A24" s="25">
        <f t="shared" si="1"/>
        <v>14</v>
      </c>
      <c r="B24" s="38">
        <v>2.0499999999999989</v>
      </c>
      <c r="C24" s="37" t="s">
        <v>11</v>
      </c>
      <c r="D24" s="37" t="s">
        <v>46</v>
      </c>
      <c r="E24" s="5">
        <v>242</v>
      </c>
      <c r="F24" s="5">
        <v>0</v>
      </c>
      <c r="G24" s="5"/>
      <c r="H24" s="5"/>
      <c r="I24" s="73"/>
      <c r="J24" s="73"/>
      <c r="K24" s="6"/>
      <c r="L24" s="6"/>
      <c r="M24" s="132">
        <v>242</v>
      </c>
      <c r="N24" s="132">
        <v>0</v>
      </c>
      <c r="O24" s="86">
        <v>242</v>
      </c>
      <c r="P24" s="86">
        <v>-150</v>
      </c>
      <c r="Q24" s="86">
        <v>0</v>
      </c>
      <c r="R24" s="6"/>
      <c r="S24" s="6"/>
    </row>
    <row r="25" spans="1:19" ht="72" customHeight="1" x14ac:dyDescent="0.25">
      <c r="A25" s="25">
        <f t="shared" si="1"/>
        <v>15</v>
      </c>
      <c r="B25" s="38">
        <v>2.0599999999999987</v>
      </c>
      <c r="C25" s="37" t="s">
        <v>69</v>
      </c>
      <c r="D25" s="37" t="s">
        <v>181</v>
      </c>
      <c r="E25" s="5">
        <v>-360</v>
      </c>
      <c r="F25" s="5">
        <v>0</v>
      </c>
      <c r="G25" s="5"/>
      <c r="H25" s="5"/>
      <c r="I25" s="73"/>
      <c r="J25" s="73"/>
      <c r="K25" s="6"/>
      <c r="L25" s="6"/>
      <c r="M25" s="132">
        <v>-360</v>
      </c>
      <c r="N25" s="132">
        <v>0</v>
      </c>
      <c r="O25" s="86">
        <v>-360</v>
      </c>
      <c r="P25" s="86">
        <v>223</v>
      </c>
      <c r="Q25" s="86">
        <v>0</v>
      </c>
      <c r="R25" s="6"/>
      <c r="S25" s="6"/>
    </row>
    <row r="26" spans="1:19" ht="57.75" customHeight="1" x14ac:dyDescent="0.25">
      <c r="A26" s="25">
        <f t="shared" si="1"/>
        <v>16</v>
      </c>
      <c r="B26" s="38">
        <v>2.0699999999999985</v>
      </c>
      <c r="C26" s="37" t="s">
        <v>13</v>
      </c>
      <c r="D26" s="37" t="s">
        <v>58</v>
      </c>
      <c r="E26" s="5">
        <v>-9</v>
      </c>
      <c r="F26" s="5">
        <v>0</v>
      </c>
      <c r="G26" s="5"/>
      <c r="H26" s="5"/>
      <c r="I26" s="73"/>
      <c r="J26" s="73"/>
      <c r="K26" s="6"/>
      <c r="L26" s="6"/>
      <c r="M26" s="132">
        <v>-9</v>
      </c>
      <c r="N26" s="132">
        <v>0</v>
      </c>
      <c r="O26" s="86">
        <v>-9</v>
      </c>
      <c r="P26" s="86">
        <v>6</v>
      </c>
      <c r="Q26" s="86">
        <v>0</v>
      </c>
      <c r="R26" s="6"/>
      <c r="S26" s="6"/>
    </row>
    <row r="27" spans="1:19" ht="36.75" customHeight="1" x14ac:dyDescent="0.25">
      <c r="A27" s="25">
        <f t="shared" si="1"/>
        <v>17</v>
      </c>
      <c r="B27" s="38">
        <v>2.0799999999999983</v>
      </c>
      <c r="C27" s="37" t="s">
        <v>14</v>
      </c>
      <c r="D27" s="37" t="s">
        <v>40</v>
      </c>
      <c r="E27" s="5">
        <v>-5</v>
      </c>
      <c r="F27" s="5">
        <v>0</v>
      </c>
      <c r="G27" s="5"/>
      <c r="H27" s="5"/>
      <c r="I27" s="73"/>
      <c r="J27" s="73"/>
      <c r="K27" s="6"/>
      <c r="L27" s="6"/>
      <c r="M27" s="132">
        <v>-5</v>
      </c>
      <c r="N27" s="132">
        <v>0</v>
      </c>
      <c r="O27" s="86">
        <v>-5</v>
      </c>
      <c r="P27" s="86">
        <v>3</v>
      </c>
      <c r="Q27" s="86">
        <v>0</v>
      </c>
      <c r="R27" s="6"/>
      <c r="S27" s="6"/>
    </row>
    <row r="28" spans="1:19" ht="54" customHeight="1" x14ac:dyDescent="0.25">
      <c r="A28" s="25">
        <f t="shared" si="1"/>
        <v>18</v>
      </c>
      <c r="B28" s="38">
        <v>2.0899999999999981</v>
      </c>
      <c r="C28" s="37" t="s">
        <v>70</v>
      </c>
      <c r="D28" s="37" t="s">
        <v>136</v>
      </c>
      <c r="E28" s="5">
        <v>-6</v>
      </c>
      <c r="F28" s="5">
        <v>0</v>
      </c>
      <c r="G28" s="5"/>
      <c r="H28" s="5"/>
      <c r="I28" s="73"/>
      <c r="J28" s="73"/>
      <c r="K28" s="6"/>
      <c r="L28" s="6"/>
      <c r="M28" s="132">
        <v>-6</v>
      </c>
      <c r="N28" s="132">
        <v>0</v>
      </c>
      <c r="O28" s="86">
        <v>-6</v>
      </c>
      <c r="P28" s="86">
        <v>4</v>
      </c>
      <c r="Q28" s="86">
        <v>0</v>
      </c>
      <c r="R28" s="6"/>
      <c r="S28" s="6"/>
    </row>
    <row r="29" spans="1:19" ht="115.5" customHeight="1" x14ac:dyDescent="0.25">
      <c r="A29" s="25">
        <f t="shared" si="1"/>
        <v>19</v>
      </c>
      <c r="B29" s="38">
        <v>2.0999999999999979</v>
      </c>
      <c r="C29" s="37" t="s">
        <v>122</v>
      </c>
      <c r="D29" s="37" t="s">
        <v>71</v>
      </c>
      <c r="E29" s="5">
        <v>-1862</v>
      </c>
      <c r="F29" s="5">
        <v>0</v>
      </c>
      <c r="G29" s="5"/>
      <c r="H29" s="5"/>
      <c r="I29" s="73"/>
      <c r="J29" s="73"/>
      <c r="K29" s="6"/>
      <c r="L29" s="6"/>
      <c r="M29" s="132">
        <v>-1862</v>
      </c>
      <c r="N29" s="132">
        <v>0</v>
      </c>
      <c r="O29" s="86">
        <v>-1862</v>
      </c>
      <c r="P29" s="86">
        <v>1154</v>
      </c>
      <c r="Q29" s="86">
        <v>0</v>
      </c>
      <c r="R29" s="6"/>
      <c r="S29" s="6"/>
    </row>
    <row r="30" spans="1:19" ht="110.25" x14ac:dyDescent="0.25">
      <c r="A30" s="25">
        <f t="shared" si="1"/>
        <v>20</v>
      </c>
      <c r="B30" s="38">
        <v>2.1099999999999977</v>
      </c>
      <c r="C30" s="37" t="s">
        <v>54</v>
      </c>
      <c r="D30" s="37" t="s">
        <v>196</v>
      </c>
      <c r="E30" s="5">
        <v>0</v>
      </c>
      <c r="F30" s="5">
        <v>0</v>
      </c>
      <c r="G30" s="5"/>
      <c r="H30" s="5"/>
      <c r="I30" s="73"/>
      <c r="J30" s="73"/>
      <c r="K30" s="6"/>
      <c r="L30" s="6"/>
      <c r="M30" s="132">
        <v>0</v>
      </c>
      <c r="N30" s="132">
        <v>0</v>
      </c>
      <c r="O30" s="86">
        <v>0</v>
      </c>
      <c r="P30" s="86">
        <v>0</v>
      </c>
      <c r="Q30" s="86">
        <v>0</v>
      </c>
      <c r="R30" s="6"/>
      <c r="S30" s="6"/>
    </row>
    <row r="31" spans="1:19" ht="170.25" customHeight="1" x14ac:dyDescent="0.25">
      <c r="A31" s="25">
        <f t="shared" si="1"/>
        <v>21</v>
      </c>
      <c r="B31" s="38">
        <v>2.1199999999999974</v>
      </c>
      <c r="C31" s="37" t="s">
        <v>123</v>
      </c>
      <c r="D31" s="37" t="s">
        <v>137</v>
      </c>
      <c r="E31" s="5">
        <v>-233</v>
      </c>
      <c r="F31" s="5">
        <v>0</v>
      </c>
      <c r="G31" s="5"/>
      <c r="H31" s="5"/>
      <c r="I31" s="73"/>
      <c r="J31" s="73"/>
      <c r="K31" s="6"/>
      <c r="L31" s="6"/>
      <c r="M31" s="132">
        <v>-233</v>
      </c>
      <c r="N31" s="132">
        <v>0</v>
      </c>
      <c r="O31" s="86">
        <v>-333</v>
      </c>
      <c r="P31" s="86">
        <v>207</v>
      </c>
      <c r="Q31" s="86"/>
      <c r="R31" s="6"/>
      <c r="S31" s="6"/>
    </row>
    <row r="32" spans="1:19" ht="31.5" x14ac:dyDescent="0.25">
      <c r="A32" s="25">
        <f t="shared" si="1"/>
        <v>22</v>
      </c>
      <c r="B32" s="38">
        <v>2.1299999999999972</v>
      </c>
      <c r="C32" s="37" t="s">
        <v>15</v>
      </c>
      <c r="D32" s="30" t="s">
        <v>42</v>
      </c>
      <c r="E32" s="5">
        <v>-139</v>
      </c>
      <c r="F32" s="5">
        <v>0</v>
      </c>
      <c r="H32" s="5"/>
      <c r="I32" s="73"/>
      <c r="J32" s="73"/>
      <c r="K32" s="6"/>
      <c r="L32" s="6"/>
      <c r="M32" s="134">
        <v>-137</v>
      </c>
      <c r="N32" s="132">
        <v>0</v>
      </c>
      <c r="O32" s="86">
        <v>-331</v>
      </c>
      <c r="P32" s="86">
        <v>205</v>
      </c>
      <c r="Q32" s="86"/>
      <c r="R32" s="6"/>
      <c r="S32" s="6"/>
    </row>
    <row r="33" spans="1:19" ht="47.25" x14ac:dyDescent="0.25">
      <c r="A33" s="25">
        <f t="shared" si="1"/>
        <v>23</v>
      </c>
      <c r="B33" s="38">
        <v>2.14</v>
      </c>
      <c r="C33" s="55" t="s">
        <v>124</v>
      </c>
      <c r="D33" s="30" t="s">
        <v>138</v>
      </c>
      <c r="E33" s="5">
        <v>-513</v>
      </c>
      <c r="F33" s="5">
        <v>0</v>
      </c>
      <c r="G33" s="5"/>
      <c r="H33" s="5"/>
      <c r="I33" s="73"/>
      <c r="J33" s="73"/>
      <c r="K33" s="6"/>
      <c r="L33" s="6"/>
      <c r="M33" s="132">
        <v>140</v>
      </c>
      <c r="N33" s="132">
        <v>0</v>
      </c>
      <c r="O33" s="86">
        <v>-513</v>
      </c>
      <c r="P33" s="86">
        <v>318</v>
      </c>
      <c r="Q33" s="86"/>
      <c r="R33" s="6"/>
      <c r="S33" s="6"/>
    </row>
    <row r="34" spans="1:19" ht="63" x14ac:dyDescent="0.25">
      <c r="A34" s="25">
        <f t="shared" si="1"/>
        <v>24</v>
      </c>
      <c r="B34" s="38">
        <v>2.15</v>
      </c>
      <c r="C34" s="55" t="s">
        <v>125</v>
      </c>
      <c r="D34" s="30" t="s">
        <v>182</v>
      </c>
      <c r="E34" s="5">
        <v>-1578</v>
      </c>
      <c r="F34" s="5">
        <v>0</v>
      </c>
      <c r="G34" s="5"/>
      <c r="H34" s="5"/>
      <c r="I34" s="73"/>
      <c r="J34" s="73"/>
      <c r="K34" s="6"/>
      <c r="L34" s="6"/>
      <c r="M34" s="132">
        <v>-1578</v>
      </c>
      <c r="N34" s="132">
        <v>0</v>
      </c>
      <c r="O34" s="86">
        <v>-1578</v>
      </c>
      <c r="P34" s="86">
        <v>978</v>
      </c>
      <c r="Q34" s="86"/>
      <c r="R34" s="6"/>
      <c r="S34" s="6"/>
    </row>
    <row r="35" spans="1:19" ht="68.25" customHeight="1" x14ac:dyDescent="0.25">
      <c r="A35" s="25">
        <f>A34+1</f>
        <v>25</v>
      </c>
      <c r="B35" s="38">
        <v>3</v>
      </c>
      <c r="C35" s="37" t="s">
        <v>72</v>
      </c>
      <c r="D35" s="37" t="s">
        <v>141</v>
      </c>
      <c r="E35" s="5">
        <v>675</v>
      </c>
      <c r="F35" s="5">
        <v>0</v>
      </c>
      <c r="G35" s="5"/>
      <c r="H35" s="5"/>
      <c r="I35" s="73"/>
      <c r="J35" s="73"/>
      <c r="K35" s="6"/>
      <c r="L35" s="6"/>
      <c r="M35" s="132">
        <v>675</v>
      </c>
      <c r="N35" s="132">
        <v>0</v>
      </c>
      <c r="O35" s="86">
        <v>413</v>
      </c>
      <c r="P35" s="86">
        <v>-256</v>
      </c>
      <c r="Q35" s="86"/>
      <c r="R35" s="6"/>
      <c r="S35" s="6"/>
    </row>
    <row r="36" spans="1:19" ht="76.5" customHeight="1" x14ac:dyDescent="0.25">
      <c r="A36" s="25">
        <f t="shared" si="1"/>
        <v>26</v>
      </c>
      <c r="B36" s="38">
        <v>3.01</v>
      </c>
      <c r="C36" s="37" t="s">
        <v>73</v>
      </c>
      <c r="D36" s="37" t="s">
        <v>183</v>
      </c>
      <c r="E36" s="5">
        <v>-14</v>
      </c>
      <c r="F36" s="5">
        <v>0</v>
      </c>
      <c r="G36" s="5"/>
      <c r="H36" s="5"/>
      <c r="I36" s="73"/>
      <c r="J36" s="73"/>
      <c r="K36" s="6"/>
      <c r="L36" s="6"/>
      <c r="M36" s="132">
        <v>-14</v>
      </c>
      <c r="N36" s="132">
        <v>0</v>
      </c>
      <c r="O36" s="86">
        <v>-14</v>
      </c>
      <c r="P36" s="86">
        <v>8</v>
      </c>
      <c r="Q36" s="86"/>
      <c r="R36" s="6"/>
      <c r="S36" s="6"/>
    </row>
    <row r="37" spans="1:19" ht="31.5" x14ac:dyDescent="0.25">
      <c r="A37" s="25">
        <f t="shared" si="1"/>
        <v>27</v>
      </c>
      <c r="B37" s="38">
        <v>3.0199999999999996</v>
      </c>
      <c r="C37" s="37" t="s">
        <v>74</v>
      </c>
      <c r="D37" s="37" t="s">
        <v>43</v>
      </c>
      <c r="E37" s="5">
        <v>361</v>
      </c>
      <c r="F37" s="5">
        <v>0</v>
      </c>
      <c r="G37" s="5"/>
      <c r="H37" s="5"/>
      <c r="I37" s="73"/>
      <c r="J37" s="73"/>
      <c r="K37" s="6"/>
      <c r="L37" s="6"/>
      <c r="M37" s="132">
        <v>418</v>
      </c>
      <c r="N37" s="132">
        <v>0</v>
      </c>
      <c r="O37" s="86">
        <v>361</v>
      </c>
      <c r="P37" s="86">
        <v>-224</v>
      </c>
      <c r="Q37" s="86"/>
      <c r="R37" s="6"/>
      <c r="S37" s="6"/>
    </row>
    <row r="38" spans="1:19" ht="78" customHeight="1" x14ac:dyDescent="0.25">
      <c r="A38" s="25">
        <f t="shared" si="1"/>
        <v>28</v>
      </c>
      <c r="B38" s="38">
        <v>3.0299999999999994</v>
      </c>
      <c r="C38" s="37" t="s">
        <v>82</v>
      </c>
      <c r="D38" s="37" t="s">
        <v>184</v>
      </c>
      <c r="E38" s="5">
        <v>109</v>
      </c>
      <c r="F38" s="5">
        <v>0</v>
      </c>
      <c r="G38" s="5"/>
      <c r="H38" s="5"/>
      <c r="I38" s="73"/>
      <c r="J38" s="73"/>
      <c r="K38" s="6"/>
      <c r="L38" s="6"/>
      <c r="M38" s="132">
        <v>0</v>
      </c>
      <c r="N38" s="132">
        <v>0</v>
      </c>
      <c r="O38" s="86">
        <v>109</v>
      </c>
      <c r="P38" s="86">
        <v>-68</v>
      </c>
      <c r="Q38" s="86"/>
      <c r="R38" s="6"/>
      <c r="S38" s="6"/>
    </row>
    <row r="39" spans="1:19" ht="94.5" x14ac:dyDescent="0.25">
      <c r="A39" s="25">
        <f t="shared" si="1"/>
        <v>29</v>
      </c>
      <c r="B39" s="38">
        <v>3.0399999999999991</v>
      </c>
      <c r="C39" s="37" t="s">
        <v>112</v>
      </c>
      <c r="D39" s="30" t="s">
        <v>144</v>
      </c>
      <c r="E39" s="5">
        <v>205</v>
      </c>
      <c r="F39" s="5">
        <v>0</v>
      </c>
      <c r="G39" s="5"/>
      <c r="H39" s="5"/>
      <c r="I39" s="73"/>
      <c r="J39" s="73"/>
      <c r="K39" s="6"/>
      <c r="L39" s="6"/>
      <c r="M39" s="132">
        <v>241</v>
      </c>
      <c r="N39" s="132">
        <v>0</v>
      </c>
      <c r="O39" s="86">
        <v>205</v>
      </c>
      <c r="P39" s="86">
        <v>-127</v>
      </c>
      <c r="Q39" s="86"/>
      <c r="R39" s="6"/>
      <c r="S39" s="6"/>
    </row>
    <row r="40" spans="1:19" ht="75.75" customHeight="1" x14ac:dyDescent="0.25">
      <c r="A40" s="25">
        <f t="shared" si="1"/>
        <v>30</v>
      </c>
      <c r="B40" s="38">
        <v>3.0499999999999989</v>
      </c>
      <c r="C40" s="37" t="s">
        <v>75</v>
      </c>
      <c r="D40" s="2" t="s">
        <v>185</v>
      </c>
      <c r="E40" s="5">
        <v>-12907</v>
      </c>
      <c r="F40" s="5">
        <v>0</v>
      </c>
      <c r="G40" s="5"/>
      <c r="H40" s="5"/>
      <c r="I40" s="73"/>
      <c r="J40" s="73"/>
      <c r="K40" s="6"/>
      <c r="L40" s="6"/>
      <c r="M40" s="132">
        <v>-12907</v>
      </c>
      <c r="N40" s="132">
        <v>0</v>
      </c>
      <c r="O40" s="86">
        <v>-12907</v>
      </c>
      <c r="P40" s="86">
        <v>8002</v>
      </c>
      <c r="Q40" s="86"/>
      <c r="R40" s="6"/>
      <c r="S40" s="6"/>
    </row>
    <row r="41" spans="1:19" ht="84" customHeight="1" x14ac:dyDescent="0.25">
      <c r="A41" s="25">
        <f t="shared" si="1"/>
        <v>31</v>
      </c>
      <c r="B41" s="38">
        <v>3.0599999999999987</v>
      </c>
      <c r="C41" s="37" t="s">
        <v>126</v>
      </c>
      <c r="D41" s="37" t="s">
        <v>186</v>
      </c>
      <c r="E41" s="5">
        <v>247</v>
      </c>
      <c r="F41" s="5">
        <v>0</v>
      </c>
      <c r="G41" s="5"/>
      <c r="H41" s="5"/>
      <c r="I41" s="73"/>
      <c r="J41" s="73"/>
      <c r="K41" s="6"/>
      <c r="L41" s="6"/>
      <c r="M41" s="132">
        <v>247</v>
      </c>
      <c r="N41" s="132">
        <v>0</v>
      </c>
      <c r="O41" s="86">
        <v>247</v>
      </c>
      <c r="P41" s="86">
        <v>-153</v>
      </c>
      <c r="Q41" s="86"/>
      <c r="R41" s="6"/>
      <c r="S41" s="6"/>
    </row>
    <row r="42" spans="1:19" ht="120" customHeight="1" x14ac:dyDescent="0.25">
      <c r="A42" s="25">
        <f t="shared" si="1"/>
        <v>32</v>
      </c>
      <c r="B42" s="38">
        <v>3.0699999999999985</v>
      </c>
      <c r="C42" s="37" t="s">
        <v>127</v>
      </c>
      <c r="D42" s="2" t="s">
        <v>187</v>
      </c>
      <c r="E42" s="5">
        <v>2709</v>
      </c>
      <c r="F42" s="5">
        <v>0</v>
      </c>
      <c r="G42" s="5"/>
      <c r="H42" s="5"/>
      <c r="I42" s="73"/>
      <c r="J42" s="73"/>
      <c r="K42" s="6"/>
      <c r="L42" s="6"/>
      <c r="M42" s="132">
        <v>2709</v>
      </c>
      <c r="N42" s="132">
        <v>0</v>
      </c>
      <c r="O42" s="86">
        <v>2709</v>
      </c>
      <c r="P42" s="86">
        <v>-1680</v>
      </c>
      <c r="Q42" s="86"/>
      <c r="R42" s="6"/>
      <c r="S42" s="6"/>
    </row>
    <row r="43" spans="1:19" ht="78.75" x14ac:dyDescent="0.25">
      <c r="A43" s="25">
        <f t="shared" si="1"/>
        <v>33</v>
      </c>
      <c r="B43" s="38">
        <v>3.08</v>
      </c>
      <c r="C43" s="37" t="s">
        <v>128</v>
      </c>
      <c r="D43" s="30" t="s">
        <v>147</v>
      </c>
      <c r="E43" s="5">
        <v>1258</v>
      </c>
      <c r="F43" s="5">
        <v>6106</v>
      </c>
      <c r="G43" s="6"/>
      <c r="H43" s="6"/>
      <c r="I43" s="79"/>
      <c r="J43" s="79"/>
      <c r="K43" s="6"/>
      <c r="L43" s="6"/>
      <c r="M43" s="132">
        <v>1626</v>
      </c>
      <c r="N43" s="132">
        <v>9640</v>
      </c>
      <c r="O43" s="86">
        <v>1220</v>
      </c>
      <c r="P43" s="86">
        <v>-314</v>
      </c>
      <c r="Q43" s="86">
        <v>6106</v>
      </c>
      <c r="R43" s="6"/>
      <c r="S43" s="6"/>
    </row>
    <row r="44" spans="1:19" ht="126" x14ac:dyDescent="0.25">
      <c r="A44" s="25">
        <f t="shared" si="1"/>
        <v>34</v>
      </c>
      <c r="B44" s="38">
        <v>3.09</v>
      </c>
      <c r="C44" s="37" t="s">
        <v>113</v>
      </c>
      <c r="D44" s="2" t="s">
        <v>195</v>
      </c>
      <c r="E44" s="5">
        <v>2440</v>
      </c>
      <c r="F44" s="5">
        <v>18120</v>
      </c>
      <c r="G44" s="6"/>
      <c r="H44" s="6"/>
      <c r="I44" s="73"/>
      <c r="J44" s="73"/>
      <c r="K44" s="6"/>
      <c r="L44" s="6"/>
      <c r="M44" s="132">
        <v>837</v>
      </c>
      <c r="N44" s="132">
        <v>7488</v>
      </c>
      <c r="O44" s="86">
        <v>593</v>
      </c>
      <c r="P44" s="86">
        <v>77</v>
      </c>
      <c r="Q44" s="86">
        <v>6128</v>
      </c>
      <c r="R44" s="6"/>
      <c r="S44" s="6"/>
    </row>
    <row r="45" spans="1:19" ht="110.25" x14ac:dyDescent="0.25">
      <c r="A45" s="25">
        <f t="shared" si="1"/>
        <v>35</v>
      </c>
      <c r="B45" s="38">
        <v>3.1</v>
      </c>
      <c r="C45" s="4" t="s">
        <v>87</v>
      </c>
      <c r="D45" s="2" t="s">
        <v>188</v>
      </c>
      <c r="E45" s="5">
        <v>-59</v>
      </c>
      <c r="F45" s="5">
        <v>0</v>
      </c>
      <c r="G45" s="6"/>
      <c r="H45" s="6"/>
      <c r="I45" s="73"/>
      <c r="J45" s="73"/>
      <c r="K45" s="6"/>
      <c r="L45" s="6"/>
      <c r="M45" s="132">
        <v>-36</v>
      </c>
      <c r="N45" s="132">
        <v>0</v>
      </c>
      <c r="O45" s="86">
        <v>-59</v>
      </c>
      <c r="P45" s="86">
        <v>36</v>
      </c>
      <c r="Q45" s="6"/>
      <c r="R45" s="6"/>
      <c r="S45" s="6"/>
    </row>
    <row r="46" spans="1:19" s="152" customFormat="1" x14ac:dyDescent="0.25">
      <c r="A46" s="162"/>
      <c r="B46" s="167"/>
      <c r="C46" s="164"/>
      <c r="D46" s="151" t="s">
        <v>121</v>
      </c>
      <c r="E46" s="166"/>
      <c r="F46" s="166"/>
      <c r="G46" s="155"/>
      <c r="H46" s="155"/>
      <c r="I46" s="73"/>
      <c r="J46" s="73"/>
      <c r="K46" s="155"/>
      <c r="L46" s="155"/>
      <c r="M46" s="132"/>
      <c r="N46" s="132"/>
      <c r="O46" s="132">
        <v>3</v>
      </c>
      <c r="P46" s="132">
        <v>2</v>
      </c>
      <c r="Q46" s="155"/>
      <c r="R46" s="155"/>
      <c r="S46" s="155"/>
    </row>
    <row r="47" spans="1:19" s="152" customFormat="1" x14ac:dyDescent="0.25">
      <c r="A47" s="162"/>
      <c r="B47" s="167"/>
      <c r="C47" s="164"/>
      <c r="D47" s="168"/>
      <c r="E47" s="166"/>
      <c r="F47" s="166"/>
      <c r="G47" s="155"/>
      <c r="H47" s="155"/>
      <c r="I47" s="73"/>
      <c r="J47" s="73"/>
      <c r="K47" s="155"/>
      <c r="L47" s="155"/>
      <c r="M47" s="132"/>
      <c r="N47" s="132"/>
      <c r="O47" s="104">
        <f>SUM(O16:O46)</f>
        <v>-5241</v>
      </c>
      <c r="P47" s="104">
        <f>SUM(P16:P46)</f>
        <v>23151</v>
      </c>
      <c r="Q47" s="104">
        <f>SUM(Q16:Q45)</f>
        <v>274501</v>
      </c>
      <c r="R47" s="155"/>
      <c r="S47" s="155"/>
    </row>
    <row r="48" spans="1:19" s="6" customFormat="1" ht="26.25" customHeight="1" x14ac:dyDescent="0.25">
      <c r="A48" s="195" t="s">
        <v>175</v>
      </c>
      <c r="B48" s="196"/>
      <c r="C48" s="196"/>
      <c r="D48" s="196"/>
      <c r="E48" s="196"/>
      <c r="F48" s="196"/>
      <c r="G48" s="17"/>
      <c r="H48" s="17"/>
      <c r="I48" s="74"/>
      <c r="J48" s="74"/>
      <c r="K48" s="17"/>
      <c r="M48" s="136"/>
      <c r="N48" s="136"/>
    </row>
    <row r="49" spans="1:19" s="6" customFormat="1" ht="33.75" customHeight="1" x14ac:dyDescent="0.25">
      <c r="A49" s="54"/>
      <c r="B49" s="192" t="s">
        <v>152</v>
      </c>
      <c r="C49" s="193"/>
      <c r="D49" s="193"/>
      <c r="E49" s="193"/>
      <c r="F49" s="194"/>
      <c r="G49" s="5"/>
      <c r="H49" s="5"/>
      <c r="I49" s="73"/>
      <c r="J49" s="73"/>
      <c r="M49" s="132"/>
      <c r="N49" s="132"/>
      <c r="P49" s="87"/>
    </row>
    <row r="50" spans="1:19" ht="47.25" x14ac:dyDescent="0.25">
      <c r="A50" s="31">
        <f>1+A45</f>
        <v>36</v>
      </c>
      <c r="B50" s="38">
        <v>4</v>
      </c>
      <c r="C50" s="4" t="s">
        <v>116</v>
      </c>
      <c r="D50" s="2" t="s">
        <v>153</v>
      </c>
      <c r="E50" s="5">
        <v>174</v>
      </c>
      <c r="F50" s="5">
        <v>0</v>
      </c>
      <c r="G50" s="6"/>
      <c r="H50" s="6"/>
      <c r="I50" s="73"/>
      <c r="J50" s="73"/>
      <c r="K50" s="6"/>
      <c r="L50" s="6"/>
      <c r="M50" s="132">
        <v>0</v>
      </c>
      <c r="N50" s="132">
        <v>0</v>
      </c>
      <c r="O50" s="236" t="s">
        <v>213</v>
      </c>
      <c r="P50" s="237"/>
      <c r="Q50" s="238"/>
      <c r="R50" s="6"/>
      <c r="S50" s="6"/>
    </row>
    <row r="51" spans="1:19" ht="94.5" x14ac:dyDescent="0.25">
      <c r="A51" s="31">
        <f t="shared" si="1"/>
        <v>37</v>
      </c>
      <c r="B51" s="38">
        <v>4.01</v>
      </c>
      <c r="C51" s="37" t="s">
        <v>129</v>
      </c>
      <c r="D51" s="2" t="s">
        <v>189</v>
      </c>
      <c r="E51" s="5">
        <v>1696</v>
      </c>
      <c r="F51" s="5">
        <v>1383</v>
      </c>
      <c r="G51" s="5"/>
      <c r="H51" s="5"/>
      <c r="I51" s="73"/>
      <c r="J51" s="73"/>
      <c r="K51" s="6"/>
      <c r="L51" s="6"/>
      <c r="M51" s="132">
        <v>0</v>
      </c>
      <c r="N51" s="132">
        <v>0</v>
      </c>
      <c r="O51" s="239"/>
      <c r="P51" s="240"/>
      <c r="Q51" s="241"/>
      <c r="R51" s="6"/>
      <c r="S51" s="6"/>
    </row>
    <row r="52" spans="1:19" ht="110.25" customHeight="1" x14ac:dyDescent="0.25">
      <c r="A52" s="31">
        <f t="shared" si="1"/>
        <v>38</v>
      </c>
      <c r="B52" s="38">
        <v>4.0199999999999996</v>
      </c>
      <c r="C52" s="37" t="s">
        <v>130</v>
      </c>
      <c r="D52" s="2" t="s">
        <v>150</v>
      </c>
      <c r="E52" s="5">
        <v>2717</v>
      </c>
      <c r="F52" s="5">
        <v>8956</v>
      </c>
      <c r="G52" s="5"/>
      <c r="H52" s="5"/>
      <c r="I52" s="73"/>
      <c r="J52" s="73"/>
      <c r="K52" s="6"/>
      <c r="L52" s="6"/>
      <c r="M52" s="132">
        <v>0</v>
      </c>
      <c r="N52" s="132">
        <v>0</v>
      </c>
      <c r="O52" s="239"/>
      <c r="P52" s="240"/>
      <c r="Q52" s="241"/>
      <c r="R52" s="6"/>
      <c r="S52" s="6"/>
    </row>
    <row r="53" spans="1:19" ht="195.6" customHeight="1" x14ac:dyDescent="0.25">
      <c r="A53" s="31">
        <f t="shared" si="1"/>
        <v>39</v>
      </c>
      <c r="B53" s="38">
        <v>4.0299999999999994</v>
      </c>
      <c r="C53" s="37" t="s">
        <v>83</v>
      </c>
      <c r="D53" s="2" t="s">
        <v>154</v>
      </c>
      <c r="E53" s="5">
        <v>2176</v>
      </c>
      <c r="F53" s="5">
        <v>9003</v>
      </c>
      <c r="G53" s="5"/>
      <c r="H53" s="5"/>
      <c r="I53" s="232" t="s">
        <v>200</v>
      </c>
      <c r="J53" s="233"/>
      <c r="K53" s="6"/>
      <c r="L53" s="6"/>
      <c r="M53" s="132">
        <v>0</v>
      </c>
      <c r="N53" s="132">
        <v>0</v>
      </c>
      <c r="O53" s="239"/>
      <c r="P53" s="240"/>
      <c r="Q53" s="241"/>
      <c r="R53" s="6"/>
      <c r="S53" s="6"/>
    </row>
    <row r="54" spans="1:19" ht="58.5" customHeight="1" x14ac:dyDescent="0.25">
      <c r="A54" s="46">
        <f t="shared" si="1"/>
        <v>40</v>
      </c>
      <c r="B54" s="38">
        <v>4.0399999999999991</v>
      </c>
      <c r="C54" s="37" t="s">
        <v>84</v>
      </c>
      <c r="D54" s="37" t="s">
        <v>44</v>
      </c>
      <c r="E54" s="5">
        <v>481</v>
      </c>
      <c r="F54" s="5">
        <v>0</v>
      </c>
      <c r="G54" s="5"/>
      <c r="H54" s="5"/>
      <c r="I54" s="73"/>
      <c r="J54" s="73"/>
      <c r="K54" s="6"/>
      <c r="L54" s="6"/>
      <c r="M54" s="132">
        <v>0</v>
      </c>
      <c r="N54" s="132">
        <v>0</v>
      </c>
      <c r="O54" s="239"/>
      <c r="P54" s="240"/>
      <c r="Q54" s="241"/>
      <c r="R54" s="6"/>
      <c r="S54" s="6"/>
    </row>
    <row r="55" spans="1:19" ht="236.45" customHeight="1" x14ac:dyDescent="0.25">
      <c r="A55" s="46">
        <f t="shared" si="1"/>
        <v>41</v>
      </c>
      <c r="B55" s="38">
        <v>4.0499999999999989</v>
      </c>
      <c r="C55" s="37" t="s">
        <v>85</v>
      </c>
      <c r="D55" s="37" t="s">
        <v>156</v>
      </c>
      <c r="E55" s="5">
        <v>23</v>
      </c>
      <c r="F55" s="5">
        <v>0</v>
      </c>
      <c r="G55" s="5"/>
      <c r="H55" s="5"/>
      <c r="I55" s="80"/>
      <c r="J55" s="80"/>
      <c r="K55" s="6"/>
      <c r="L55" s="6"/>
      <c r="M55" s="132">
        <v>0</v>
      </c>
      <c r="N55" s="132">
        <v>0</v>
      </c>
      <c r="O55" s="239"/>
      <c r="P55" s="240"/>
      <c r="Q55" s="241"/>
      <c r="R55" s="6"/>
      <c r="S55" s="6"/>
    </row>
    <row r="56" spans="1:19" ht="63" x14ac:dyDescent="0.25">
      <c r="A56" s="46">
        <f t="shared" si="1"/>
        <v>42</v>
      </c>
      <c r="B56" s="38">
        <v>4.0599999999999987</v>
      </c>
      <c r="C56" s="37" t="s">
        <v>86</v>
      </c>
      <c r="D56" s="2" t="s">
        <v>190</v>
      </c>
      <c r="E56" s="5">
        <v>270</v>
      </c>
      <c r="F56" s="5">
        <v>0</v>
      </c>
      <c r="G56" s="5"/>
      <c r="H56" s="5"/>
      <c r="I56" s="73"/>
      <c r="J56" s="73"/>
      <c r="K56" s="5"/>
      <c r="L56" s="5"/>
      <c r="M56" s="132">
        <v>0</v>
      </c>
      <c r="N56" s="132">
        <v>0</v>
      </c>
      <c r="O56" s="239"/>
      <c r="P56" s="240"/>
      <c r="Q56" s="241"/>
      <c r="R56" s="5"/>
      <c r="S56" s="5"/>
    </row>
    <row r="57" spans="1:19" ht="32.25" thickBot="1" x14ac:dyDescent="0.3">
      <c r="A57" s="54">
        <f t="shared" si="1"/>
        <v>43</v>
      </c>
      <c r="B57" s="38">
        <v>4.07</v>
      </c>
      <c r="C57" s="37" t="s">
        <v>120</v>
      </c>
      <c r="D57" s="2" t="s">
        <v>157</v>
      </c>
      <c r="E57" s="57">
        <v>-1990</v>
      </c>
      <c r="F57" s="57">
        <v>-7520</v>
      </c>
      <c r="G57" s="57"/>
      <c r="H57" s="57"/>
      <c r="I57" s="81"/>
      <c r="J57" s="81"/>
      <c r="K57" s="57"/>
      <c r="L57" s="57"/>
      <c r="M57" s="146">
        <v>0</v>
      </c>
      <c r="N57" s="146">
        <v>0</v>
      </c>
      <c r="O57" s="239"/>
      <c r="P57" s="240"/>
      <c r="Q57" s="241"/>
      <c r="R57" s="57"/>
      <c r="S57" s="57"/>
    </row>
    <row r="58" spans="1:19" s="134" customFormat="1" ht="32.25" thickBot="1" x14ac:dyDescent="0.3">
      <c r="A58" s="154">
        <f t="shared" si="1"/>
        <v>44</v>
      </c>
      <c r="B58" s="142">
        <v>4.08</v>
      </c>
      <c r="C58" s="150" t="s">
        <v>219</v>
      </c>
      <c r="D58" s="151" t="s">
        <v>220</v>
      </c>
      <c r="E58" s="145"/>
      <c r="F58" s="145"/>
      <c r="G58" s="145"/>
      <c r="H58" s="145"/>
      <c r="I58" s="106"/>
      <c r="J58" s="106"/>
      <c r="K58" s="145"/>
      <c r="L58" s="145"/>
      <c r="M58" s="145">
        <v>5478</v>
      </c>
      <c r="N58" s="145">
        <v>18730</v>
      </c>
      <c r="O58" s="239"/>
      <c r="P58" s="240"/>
      <c r="Q58" s="241"/>
      <c r="R58" s="145"/>
      <c r="S58" s="145"/>
    </row>
    <row r="59" spans="1:19" x14ac:dyDescent="0.25">
      <c r="A59" s="54"/>
      <c r="B59" s="38"/>
      <c r="C59" s="37"/>
      <c r="D59" s="2" t="s">
        <v>121</v>
      </c>
      <c r="E59" s="58">
        <v>6</v>
      </c>
      <c r="F59" s="58"/>
      <c r="G59" s="58"/>
      <c r="H59" s="58"/>
      <c r="I59" s="82"/>
      <c r="J59" s="82"/>
      <c r="K59" s="56"/>
      <c r="L59" s="56"/>
      <c r="M59" s="147">
        <v>2</v>
      </c>
      <c r="N59" s="147"/>
      <c r="O59" s="239"/>
      <c r="P59" s="240"/>
      <c r="Q59" s="241"/>
      <c r="R59" s="56"/>
      <c r="S59" s="56"/>
    </row>
    <row r="60" spans="1:19" x14ac:dyDescent="0.25">
      <c r="A60" s="54">
        <f>1+A58</f>
        <v>45</v>
      </c>
      <c r="B60" s="3"/>
      <c r="C60" s="15"/>
      <c r="D60" s="16" t="s">
        <v>95</v>
      </c>
      <c r="E60" s="39">
        <f>SUM(E16:E59)</f>
        <v>4397.0481504176478</v>
      </c>
      <c r="F60" s="39">
        <f>SUM(F16:F59)</f>
        <v>298315</v>
      </c>
      <c r="G60" s="39">
        <f>SUM(G16:G56)</f>
        <v>0</v>
      </c>
      <c r="H60" s="39">
        <f>SUM(H16:H56)</f>
        <v>0</v>
      </c>
      <c r="I60" s="83">
        <f>SUM(I16:I56)</f>
        <v>0</v>
      </c>
      <c r="J60" s="83">
        <f>SUM(J16:J56)</f>
        <v>0</v>
      </c>
      <c r="K60" s="40"/>
      <c r="L60" s="40"/>
      <c r="M60" s="143">
        <v>2143</v>
      </c>
      <c r="N60" s="143">
        <v>298125</v>
      </c>
      <c r="O60" s="239"/>
      <c r="P60" s="240"/>
      <c r="Q60" s="241"/>
      <c r="R60" s="40"/>
      <c r="S60" s="40"/>
    </row>
    <row r="61" spans="1:19" s="6" customFormat="1" ht="26.25" customHeight="1" x14ac:dyDescent="0.25">
      <c r="A61" s="195" t="s">
        <v>176</v>
      </c>
      <c r="B61" s="196"/>
      <c r="C61" s="196"/>
      <c r="D61" s="196"/>
      <c r="E61" s="196"/>
      <c r="F61" s="196"/>
      <c r="G61" s="17"/>
      <c r="H61" s="17"/>
      <c r="I61" s="74"/>
      <c r="J61" s="74"/>
      <c r="K61" s="17"/>
      <c r="M61" s="136"/>
      <c r="N61" s="136"/>
      <c r="O61" s="239"/>
      <c r="P61" s="240"/>
      <c r="Q61" s="241"/>
    </row>
    <row r="62" spans="1:19" s="6" customFormat="1" ht="36" customHeight="1" x14ac:dyDescent="0.25">
      <c r="A62" s="54">
        <f>1+A60</f>
        <v>46</v>
      </c>
      <c r="B62" s="192" t="s">
        <v>158</v>
      </c>
      <c r="C62" s="193"/>
      <c r="D62" s="193"/>
      <c r="E62" s="193"/>
      <c r="F62" s="194"/>
      <c r="G62" s="17"/>
      <c r="H62" s="17"/>
      <c r="I62" s="74"/>
      <c r="J62" s="74"/>
      <c r="K62" s="17"/>
      <c r="M62" s="136"/>
      <c r="N62" s="136"/>
      <c r="O62" s="239"/>
      <c r="P62" s="240"/>
      <c r="Q62" s="241"/>
    </row>
    <row r="63" spans="1:19" s="6" customFormat="1" ht="47.25" x14ac:dyDescent="0.25">
      <c r="A63" s="54">
        <f t="shared" ref="A63:A74" si="2">1+A62</f>
        <v>47</v>
      </c>
      <c r="B63" s="3">
        <v>18.010000000000002</v>
      </c>
      <c r="C63" s="4" t="s">
        <v>116</v>
      </c>
      <c r="D63" s="37" t="s">
        <v>164</v>
      </c>
      <c r="E63" s="5">
        <v>242</v>
      </c>
      <c r="F63" s="5">
        <v>0</v>
      </c>
      <c r="G63" s="5"/>
      <c r="H63" s="5"/>
      <c r="I63" s="73"/>
      <c r="J63" s="73"/>
      <c r="K63" s="10"/>
      <c r="M63" s="132">
        <v>0</v>
      </c>
      <c r="N63" s="132">
        <v>0</v>
      </c>
      <c r="O63" s="239"/>
      <c r="P63" s="240"/>
      <c r="Q63" s="241"/>
    </row>
    <row r="64" spans="1:19" s="6" customFormat="1" ht="86.25" customHeight="1" x14ac:dyDescent="0.25">
      <c r="A64" s="54">
        <f t="shared" si="2"/>
        <v>48</v>
      </c>
      <c r="B64" s="3">
        <v>18.02</v>
      </c>
      <c r="C64" s="55" t="s">
        <v>178</v>
      </c>
      <c r="D64" s="37" t="s">
        <v>191</v>
      </c>
      <c r="E64" s="5">
        <v>-566</v>
      </c>
      <c r="F64" s="5">
        <v>0</v>
      </c>
      <c r="G64" s="5"/>
      <c r="H64" s="5"/>
      <c r="I64" s="73"/>
      <c r="J64" s="73"/>
      <c r="K64" s="10"/>
      <c r="M64" s="132">
        <v>0</v>
      </c>
      <c r="N64" s="132">
        <v>0</v>
      </c>
      <c r="O64" s="239"/>
      <c r="P64" s="240"/>
      <c r="Q64" s="241"/>
    </row>
    <row r="65" spans="1:19" s="6" customFormat="1" ht="125.25" customHeight="1" x14ac:dyDescent="0.25">
      <c r="A65" s="54">
        <f t="shared" si="2"/>
        <v>49</v>
      </c>
      <c r="B65" s="3">
        <v>18.03</v>
      </c>
      <c r="C65" s="4" t="s">
        <v>119</v>
      </c>
      <c r="D65" s="37" t="s">
        <v>192</v>
      </c>
      <c r="E65" s="23">
        <v>20</v>
      </c>
      <c r="F65" s="23">
        <v>0</v>
      </c>
      <c r="G65" s="23"/>
      <c r="H65" s="23"/>
      <c r="I65" s="75"/>
      <c r="J65" s="75"/>
      <c r="K65" s="23"/>
      <c r="L65" s="23"/>
      <c r="M65" s="139">
        <v>0</v>
      </c>
      <c r="N65" s="139">
        <v>0</v>
      </c>
      <c r="O65" s="239"/>
      <c r="P65" s="240"/>
      <c r="Q65" s="241"/>
      <c r="R65" s="23"/>
      <c r="S65" s="23"/>
    </row>
    <row r="66" spans="1:19" s="6" customFormat="1" ht="81" customHeight="1" x14ac:dyDescent="0.25">
      <c r="A66" s="54">
        <f t="shared" si="2"/>
        <v>50</v>
      </c>
      <c r="B66" s="3">
        <v>18.04</v>
      </c>
      <c r="C66" s="55" t="s">
        <v>117</v>
      </c>
      <c r="D66" s="37" t="s">
        <v>169</v>
      </c>
      <c r="E66" s="5">
        <v>107</v>
      </c>
      <c r="F66" s="5">
        <v>0</v>
      </c>
      <c r="G66" s="5"/>
      <c r="H66" s="5"/>
      <c r="I66" s="73"/>
      <c r="J66" s="73"/>
      <c r="M66" s="132">
        <v>0</v>
      </c>
      <c r="N66" s="132">
        <v>0</v>
      </c>
      <c r="O66" s="239"/>
      <c r="P66" s="240"/>
      <c r="Q66" s="241"/>
    </row>
    <row r="67" spans="1:19" s="6" customFormat="1" ht="130.5" customHeight="1" x14ac:dyDescent="0.25">
      <c r="A67" s="54">
        <f t="shared" si="2"/>
        <v>51</v>
      </c>
      <c r="B67" s="6">
        <v>18.05</v>
      </c>
      <c r="C67" s="55" t="s">
        <v>179</v>
      </c>
      <c r="D67" s="2" t="s">
        <v>165</v>
      </c>
      <c r="E67" s="5">
        <v>648</v>
      </c>
      <c r="F67" s="5">
        <v>-2036</v>
      </c>
      <c r="G67" s="5"/>
      <c r="H67" s="5"/>
      <c r="I67" s="73"/>
      <c r="J67" s="73"/>
      <c r="M67" s="132">
        <v>0</v>
      </c>
      <c r="N67" s="132">
        <v>0</v>
      </c>
      <c r="O67" s="239"/>
      <c r="P67" s="240"/>
      <c r="Q67" s="241"/>
    </row>
    <row r="68" spans="1:19" s="6" customFormat="1" ht="223.9" customHeight="1" x14ac:dyDescent="0.25">
      <c r="A68" s="54">
        <f t="shared" si="2"/>
        <v>52</v>
      </c>
      <c r="B68" s="3">
        <v>18.059999999999999</v>
      </c>
      <c r="C68" s="55" t="s">
        <v>166</v>
      </c>
      <c r="D68" s="2" t="s">
        <v>167</v>
      </c>
      <c r="E68" s="5">
        <v>1744</v>
      </c>
      <c r="F68" s="5">
        <v>7649</v>
      </c>
      <c r="G68" s="5"/>
      <c r="H68" s="5"/>
      <c r="I68" s="232" t="s">
        <v>200</v>
      </c>
      <c r="J68" s="233"/>
      <c r="K68" s="10"/>
      <c r="M68" s="132">
        <v>0</v>
      </c>
      <c r="N68" s="132">
        <v>0</v>
      </c>
      <c r="O68" s="239"/>
      <c r="P68" s="240"/>
      <c r="Q68" s="241"/>
    </row>
    <row r="69" spans="1:19" s="6" customFormat="1" ht="237.6" customHeight="1" thickBot="1" x14ac:dyDescent="0.3">
      <c r="A69" s="54">
        <f t="shared" si="2"/>
        <v>53</v>
      </c>
      <c r="B69" s="3">
        <v>18.07</v>
      </c>
      <c r="C69" s="55" t="s">
        <v>170</v>
      </c>
      <c r="D69" s="2" t="s">
        <v>171</v>
      </c>
      <c r="E69" s="7">
        <v>-1253</v>
      </c>
      <c r="F69" s="7">
        <v>-1069</v>
      </c>
      <c r="G69" s="7"/>
      <c r="H69" s="7"/>
      <c r="I69" s="80"/>
      <c r="J69" s="80"/>
      <c r="K69" s="7"/>
      <c r="L69" s="7"/>
      <c r="M69" s="133">
        <v>0</v>
      </c>
      <c r="N69" s="133">
        <v>0</v>
      </c>
      <c r="O69" s="239"/>
      <c r="P69" s="240"/>
      <c r="Q69" s="241"/>
      <c r="R69" s="7"/>
      <c r="S69" s="7"/>
    </row>
    <row r="70" spans="1:19" s="6" customFormat="1" ht="26.25" customHeight="1" x14ac:dyDescent="0.25">
      <c r="A70" s="54">
        <f t="shared" si="2"/>
        <v>54</v>
      </c>
      <c r="B70" s="3"/>
      <c r="C70" s="4"/>
      <c r="D70" s="2" t="s">
        <v>121</v>
      </c>
      <c r="E70" s="23">
        <v>-1</v>
      </c>
      <c r="F70" s="14"/>
      <c r="G70" s="14"/>
      <c r="H70" s="14"/>
      <c r="I70" s="76"/>
      <c r="J70" s="76"/>
      <c r="M70" s="135"/>
      <c r="N70" s="135"/>
      <c r="O70" s="239"/>
      <c r="P70" s="240"/>
      <c r="Q70" s="241"/>
    </row>
    <row r="71" spans="1:19" s="6" customFormat="1" ht="26.25" customHeight="1" x14ac:dyDescent="0.25">
      <c r="A71" s="54">
        <f t="shared" si="2"/>
        <v>55</v>
      </c>
      <c r="B71" s="3"/>
      <c r="C71" s="15"/>
      <c r="D71" s="16" t="s">
        <v>95</v>
      </c>
      <c r="E71" s="17">
        <f>SUM(E60:E70)</f>
        <v>5338.0481504176478</v>
      </c>
      <c r="F71" s="17">
        <f>SUM(F60:F70)</f>
        <v>302859</v>
      </c>
      <c r="G71" s="17"/>
      <c r="H71" s="17"/>
      <c r="I71" s="74"/>
      <c r="J71" s="74"/>
      <c r="K71" s="17"/>
      <c r="M71" s="136">
        <v>2143</v>
      </c>
      <c r="N71" s="136">
        <v>298125</v>
      </c>
      <c r="O71" s="239"/>
      <c r="P71" s="240"/>
      <c r="Q71" s="241"/>
    </row>
    <row r="72" spans="1:19" s="6" customFormat="1" x14ac:dyDescent="0.25">
      <c r="A72" s="54">
        <f t="shared" si="2"/>
        <v>56</v>
      </c>
      <c r="B72" s="3"/>
      <c r="C72" s="15"/>
      <c r="D72" s="16" t="s">
        <v>172</v>
      </c>
      <c r="E72" s="60">
        <f>E71-E60</f>
        <v>941</v>
      </c>
      <c r="F72" s="60">
        <f>F71-F60</f>
        <v>4544</v>
      </c>
      <c r="G72" s="54"/>
      <c r="H72" s="54"/>
      <c r="I72" s="70"/>
      <c r="J72" s="70"/>
      <c r="K72" s="54"/>
      <c r="L72" s="54"/>
      <c r="M72" s="148">
        <v>0</v>
      </c>
      <c r="N72" s="148">
        <v>0</v>
      </c>
      <c r="O72" s="242"/>
      <c r="P72" s="243"/>
      <c r="Q72" s="244"/>
      <c r="R72" s="54"/>
      <c r="S72" s="54"/>
    </row>
    <row r="73" spans="1:19" s="50" customFormat="1" x14ac:dyDescent="0.25">
      <c r="A73" s="54">
        <f t="shared" si="2"/>
        <v>57</v>
      </c>
      <c r="B73" s="3"/>
      <c r="C73" s="15"/>
      <c r="D73" s="16"/>
      <c r="E73" s="61"/>
      <c r="F73" s="62"/>
      <c r="G73" s="52"/>
      <c r="H73" s="53"/>
      <c r="I73" s="78"/>
      <c r="J73" s="71"/>
      <c r="K73" s="52"/>
      <c r="L73" s="53"/>
      <c r="M73" s="144"/>
      <c r="N73" s="137"/>
      <c r="O73" s="52"/>
      <c r="P73" s="93"/>
      <c r="Q73" s="53"/>
      <c r="R73" s="52"/>
      <c r="S73" s="53"/>
    </row>
    <row r="74" spans="1:19" ht="22.5" customHeight="1" x14ac:dyDescent="0.25">
      <c r="A74" s="54">
        <f t="shared" si="2"/>
        <v>58</v>
      </c>
      <c r="B74" s="3"/>
      <c r="C74" s="15"/>
      <c r="D74" s="37"/>
      <c r="E74" s="169" t="s">
        <v>7</v>
      </c>
      <c r="F74" s="170"/>
      <c r="G74" s="169" t="s">
        <v>1</v>
      </c>
      <c r="H74" s="170"/>
      <c r="I74" s="224" t="s">
        <v>2</v>
      </c>
      <c r="J74" s="225"/>
      <c r="K74" s="169" t="s">
        <v>3</v>
      </c>
      <c r="L74" s="170"/>
      <c r="M74" s="169" t="s">
        <v>1</v>
      </c>
      <c r="N74" s="170"/>
      <c r="O74" s="169" t="s">
        <v>4</v>
      </c>
      <c r="P74" s="171"/>
      <c r="Q74" s="170"/>
      <c r="R74" s="169" t="s">
        <v>5</v>
      </c>
      <c r="S74" s="170"/>
    </row>
    <row r="75" spans="1:19" ht="12.75" customHeight="1" x14ac:dyDescent="0.25">
      <c r="A75" s="46">
        <f t="shared" si="1"/>
        <v>59</v>
      </c>
      <c r="B75" s="41"/>
      <c r="C75" s="18"/>
      <c r="D75" s="37"/>
      <c r="E75" s="169"/>
      <c r="F75" s="170"/>
      <c r="G75" s="169"/>
      <c r="H75" s="170"/>
      <c r="I75" s="224"/>
      <c r="J75" s="225"/>
      <c r="K75" s="169"/>
      <c r="L75" s="170"/>
      <c r="M75" s="169"/>
      <c r="N75" s="170"/>
      <c r="O75" s="169"/>
      <c r="P75" s="171"/>
      <c r="Q75" s="170"/>
      <c r="R75" s="169"/>
      <c r="S75" s="170"/>
    </row>
    <row r="76" spans="1:19" ht="22.5" customHeight="1" x14ac:dyDescent="0.25">
      <c r="A76" s="46">
        <f t="shared" si="1"/>
        <v>60</v>
      </c>
      <c r="B76" s="41"/>
      <c r="C76" s="18" t="s">
        <v>28</v>
      </c>
      <c r="D76" s="37"/>
      <c r="E76" s="169"/>
      <c r="F76" s="170"/>
      <c r="G76" s="169"/>
      <c r="H76" s="170"/>
      <c r="I76" s="224"/>
      <c r="J76" s="225"/>
      <c r="K76" s="169"/>
      <c r="L76" s="170"/>
      <c r="M76" s="169"/>
      <c r="N76" s="170"/>
      <c r="O76" s="169"/>
      <c r="P76" s="171"/>
      <c r="Q76" s="170"/>
      <c r="R76" s="169"/>
      <c r="S76" s="170"/>
    </row>
    <row r="77" spans="1:19" ht="22.5" customHeight="1" x14ac:dyDescent="0.25">
      <c r="A77" s="46">
        <f t="shared" si="1"/>
        <v>61</v>
      </c>
      <c r="B77" s="41"/>
      <c r="C77" s="42" t="s">
        <v>23</v>
      </c>
      <c r="D77" s="37"/>
      <c r="E77" s="191">
        <v>9.9000000000000005E-2</v>
      </c>
      <c r="F77" s="191"/>
      <c r="G77" s="169"/>
      <c r="H77" s="170"/>
      <c r="I77" s="245"/>
      <c r="J77" s="246"/>
      <c r="K77" s="169"/>
      <c r="L77" s="170"/>
      <c r="M77" s="191">
        <v>9.1999999999999998E-2</v>
      </c>
      <c r="N77" s="191"/>
      <c r="O77" s="203" t="s">
        <v>214</v>
      </c>
      <c r="P77" s="247"/>
      <c r="Q77" s="204"/>
      <c r="R77" s="169"/>
      <c r="S77" s="170"/>
    </row>
    <row r="78" spans="1:19" ht="22.5" customHeight="1" x14ac:dyDescent="0.25">
      <c r="A78" s="46">
        <f t="shared" si="1"/>
        <v>62</v>
      </c>
      <c r="B78" s="41"/>
      <c r="C78" s="42" t="s">
        <v>24</v>
      </c>
      <c r="D78" s="37"/>
      <c r="E78" s="191">
        <v>5.5100000000000003E-2</v>
      </c>
      <c r="F78" s="191"/>
      <c r="G78" s="169"/>
      <c r="H78" s="170"/>
      <c r="I78" s="245"/>
      <c r="J78" s="246"/>
      <c r="K78" s="169"/>
      <c r="L78" s="170"/>
      <c r="M78" s="250">
        <v>5.5100000000000003E-2</v>
      </c>
      <c r="N78" s="170"/>
      <c r="O78" s="203" t="s">
        <v>214</v>
      </c>
      <c r="P78" s="247"/>
      <c r="Q78" s="204"/>
      <c r="R78" s="169"/>
      <c r="S78" s="170"/>
    </row>
    <row r="79" spans="1:19" ht="22.5" customHeight="1" x14ac:dyDescent="0.25">
      <c r="A79" s="46">
        <f t="shared" si="1"/>
        <v>63</v>
      </c>
      <c r="B79" s="41"/>
      <c r="C79" s="42" t="s">
        <v>25</v>
      </c>
      <c r="D79" s="37"/>
      <c r="E79" s="190">
        <v>48.5</v>
      </c>
      <c r="F79" s="190"/>
      <c r="G79" s="169"/>
      <c r="H79" s="170"/>
      <c r="I79" s="248"/>
      <c r="J79" s="249"/>
      <c r="K79" s="169"/>
      <c r="L79" s="170"/>
      <c r="M79" s="169">
        <v>48.5</v>
      </c>
      <c r="N79" s="170"/>
      <c r="O79" s="203" t="s">
        <v>214</v>
      </c>
      <c r="P79" s="247"/>
      <c r="Q79" s="204"/>
      <c r="R79" s="169"/>
      <c r="S79" s="170"/>
    </row>
    <row r="80" spans="1:19" ht="22.5" customHeight="1" x14ac:dyDescent="0.25">
      <c r="A80" s="46">
        <f t="shared" si="1"/>
        <v>64</v>
      </c>
      <c r="B80" s="43"/>
      <c r="C80" s="44" t="s">
        <v>31</v>
      </c>
      <c r="D80" s="45"/>
      <c r="E80" s="258">
        <v>7.6399999999999996E-2</v>
      </c>
      <c r="F80" s="259"/>
      <c r="G80" s="251"/>
      <c r="H80" s="252"/>
      <c r="I80" s="260"/>
      <c r="J80" s="261"/>
      <c r="K80" s="251"/>
      <c r="L80" s="252"/>
      <c r="M80" s="265">
        <v>7.2999999999999995E-2</v>
      </c>
      <c r="N80" s="252"/>
      <c r="O80" s="203" t="s">
        <v>214</v>
      </c>
      <c r="P80" s="247"/>
      <c r="Q80" s="204"/>
      <c r="R80" s="251"/>
      <c r="S80" s="252"/>
    </row>
    <row r="81" spans="1:19" s="50" customFormat="1" ht="22.5" customHeight="1" x14ac:dyDescent="0.25">
      <c r="A81" s="46">
        <f t="shared" si="1"/>
        <v>65</v>
      </c>
      <c r="B81" s="43"/>
      <c r="C81" s="44" t="s">
        <v>76</v>
      </c>
      <c r="D81" s="45"/>
      <c r="E81" s="258"/>
      <c r="F81" s="259"/>
      <c r="G81" s="251"/>
      <c r="H81" s="252"/>
      <c r="I81" s="260"/>
      <c r="J81" s="261"/>
      <c r="K81" s="251"/>
      <c r="L81" s="252"/>
      <c r="M81" s="251"/>
      <c r="N81" s="252"/>
      <c r="O81" s="262"/>
      <c r="P81" s="263"/>
      <c r="Q81" s="264"/>
      <c r="R81" s="251"/>
      <c r="S81" s="252"/>
    </row>
    <row r="82" spans="1:19" ht="12.75" customHeight="1" x14ac:dyDescent="0.25">
      <c r="A82" s="46">
        <f t="shared" si="1"/>
        <v>66</v>
      </c>
      <c r="B82" s="47"/>
      <c r="C82" s="48"/>
      <c r="D82" s="49"/>
      <c r="E82" s="253"/>
      <c r="F82" s="254"/>
      <c r="G82" s="253"/>
      <c r="H82" s="254"/>
      <c r="I82" s="255"/>
      <c r="J82" s="256"/>
      <c r="K82" s="253"/>
      <c r="L82" s="254"/>
      <c r="M82" s="253"/>
      <c r="N82" s="254"/>
      <c r="O82" s="253"/>
      <c r="P82" s="257"/>
      <c r="Q82" s="254"/>
      <c r="R82" s="253"/>
      <c r="S82" s="254"/>
    </row>
    <row r="83" spans="1:19" ht="22.5" customHeight="1" x14ac:dyDescent="0.25">
      <c r="A83" s="46">
        <f t="shared" si="1"/>
        <v>67</v>
      </c>
      <c r="B83" s="41"/>
      <c r="C83" s="18" t="s">
        <v>26</v>
      </c>
      <c r="D83" s="37"/>
      <c r="E83" s="169"/>
      <c r="F83" s="170"/>
      <c r="G83" s="169"/>
      <c r="H83" s="170"/>
      <c r="I83" s="224"/>
      <c r="J83" s="225"/>
      <c r="K83" s="169"/>
      <c r="L83" s="170"/>
      <c r="M83" s="169"/>
      <c r="N83" s="170"/>
      <c r="O83" s="169"/>
      <c r="P83" s="171"/>
      <c r="Q83" s="170"/>
      <c r="R83" s="169"/>
      <c r="S83" s="170"/>
    </row>
    <row r="84" spans="1:19" ht="37.5" customHeight="1" x14ac:dyDescent="0.25">
      <c r="A84" s="46">
        <f t="shared" si="1"/>
        <v>68</v>
      </c>
      <c r="B84" s="41"/>
      <c r="C84" s="36" t="s">
        <v>16</v>
      </c>
      <c r="D84" s="51"/>
      <c r="E84" s="174" t="s">
        <v>96</v>
      </c>
      <c r="F84" s="176"/>
      <c r="G84" s="169"/>
      <c r="H84" s="170"/>
      <c r="I84" s="266"/>
      <c r="J84" s="267"/>
      <c r="K84" s="169"/>
      <c r="L84" s="170"/>
      <c r="M84" s="183" t="s">
        <v>229</v>
      </c>
      <c r="N84" s="184"/>
      <c r="O84" s="174" t="s">
        <v>215</v>
      </c>
      <c r="P84" s="175"/>
      <c r="Q84" s="176"/>
      <c r="R84" s="169"/>
      <c r="S84" s="170"/>
    </row>
    <row r="85" spans="1:19" ht="81.75" customHeight="1" x14ac:dyDescent="0.25">
      <c r="A85" s="46">
        <f t="shared" si="1"/>
        <v>69</v>
      </c>
      <c r="B85" s="3"/>
      <c r="C85" s="36" t="s">
        <v>77</v>
      </c>
      <c r="D85" s="29"/>
      <c r="E85" s="172" t="s">
        <v>97</v>
      </c>
      <c r="F85" s="173"/>
      <c r="G85" s="169"/>
      <c r="H85" s="170"/>
      <c r="I85" s="269"/>
      <c r="J85" s="270"/>
      <c r="K85" s="169"/>
      <c r="L85" s="170"/>
      <c r="M85" s="177" t="s">
        <v>230</v>
      </c>
      <c r="N85" s="178"/>
      <c r="O85" s="187" t="s">
        <v>216</v>
      </c>
      <c r="P85" s="268"/>
      <c r="Q85" s="188"/>
      <c r="R85" s="169"/>
      <c r="S85" s="170"/>
    </row>
    <row r="86" spans="1:19" ht="108" customHeight="1" x14ac:dyDescent="0.25">
      <c r="A86" s="46">
        <f t="shared" si="1"/>
        <v>70</v>
      </c>
      <c r="B86" s="3"/>
      <c r="C86" s="36" t="s">
        <v>78</v>
      </c>
      <c r="D86" s="29"/>
      <c r="E86" s="172" t="s">
        <v>98</v>
      </c>
      <c r="F86" s="173"/>
      <c r="G86" s="169"/>
      <c r="H86" s="170"/>
      <c r="I86" s="224"/>
      <c r="J86" s="225"/>
      <c r="K86" s="169"/>
      <c r="L86" s="170"/>
      <c r="M86" s="179"/>
      <c r="N86" s="180"/>
      <c r="O86" s="187" t="s">
        <v>217</v>
      </c>
      <c r="P86" s="268"/>
      <c r="Q86" s="188"/>
      <c r="R86" s="169"/>
      <c r="S86" s="170"/>
    </row>
    <row r="87" spans="1:19" ht="112.5" customHeight="1" x14ac:dyDescent="0.25">
      <c r="A87" s="46">
        <f t="shared" si="1"/>
        <v>71</v>
      </c>
      <c r="B87" s="3"/>
      <c r="C87" s="36" t="s">
        <v>79</v>
      </c>
      <c r="D87" s="29"/>
      <c r="E87" s="172" t="s">
        <v>98</v>
      </c>
      <c r="F87" s="173"/>
      <c r="G87" s="169"/>
      <c r="H87" s="170"/>
      <c r="I87" s="224"/>
      <c r="J87" s="225"/>
      <c r="K87" s="169"/>
      <c r="L87" s="170"/>
      <c r="M87" s="179"/>
      <c r="N87" s="180"/>
      <c r="O87" s="187" t="s">
        <v>217</v>
      </c>
      <c r="P87" s="268"/>
      <c r="Q87" s="188"/>
      <c r="R87" s="169"/>
      <c r="S87" s="170"/>
    </row>
    <row r="88" spans="1:19" ht="39.75" customHeight="1" x14ac:dyDescent="0.25">
      <c r="A88" s="46">
        <f t="shared" si="1"/>
        <v>72</v>
      </c>
      <c r="B88" s="3"/>
      <c r="C88" s="36" t="s">
        <v>80</v>
      </c>
      <c r="D88" s="29"/>
      <c r="E88" s="172" t="s">
        <v>99</v>
      </c>
      <c r="F88" s="173"/>
      <c r="G88" s="169"/>
      <c r="H88" s="170"/>
      <c r="I88" s="224"/>
      <c r="J88" s="225"/>
      <c r="K88" s="169"/>
      <c r="L88" s="170"/>
      <c r="M88" s="179"/>
      <c r="N88" s="180"/>
      <c r="O88" s="187" t="s">
        <v>217</v>
      </c>
      <c r="P88" s="268"/>
      <c r="Q88" s="188"/>
      <c r="R88" s="169"/>
      <c r="S88" s="170"/>
    </row>
    <row r="89" spans="1:19" ht="79.5" customHeight="1" x14ac:dyDescent="0.25">
      <c r="A89" s="46">
        <f t="shared" si="1"/>
        <v>73</v>
      </c>
      <c r="B89" s="105"/>
      <c r="C89" s="115" t="s">
        <v>81</v>
      </c>
      <c r="D89" s="107"/>
      <c r="E89" s="272" t="s">
        <v>100</v>
      </c>
      <c r="F89" s="274"/>
      <c r="G89" s="251"/>
      <c r="H89" s="252"/>
      <c r="I89" s="275"/>
      <c r="J89" s="276"/>
      <c r="K89" s="251"/>
      <c r="L89" s="252"/>
      <c r="M89" s="179"/>
      <c r="N89" s="180"/>
      <c r="O89" s="272" t="s">
        <v>217</v>
      </c>
      <c r="P89" s="273"/>
      <c r="Q89" s="274"/>
      <c r="R89" s="251"/>
      <c r="S89" s="252"/>
    </row>
    <row r="90" spans="1:19" x14ac:dyDescent="0.25">
      <c r="A90" s="46">
        <f t="shared" si="1"/>
        <v>74</v>
      </c>
      <c r="B90" s="109"/>
      <c r="C90" s="156" t="s">
        <v>6</v>
      </c>
      <c r="D90" s="155"/>
      <c r="E90" s="158"/>
      <c r="F90" s="158"/>
      <c r="G90" s="155"/>
      <c r="H90" s="155"/>
      <c r="I90" s="79"/>
      <c r="J90" s="79"/>
      <c r="K90" s="155"/>
      <c r="L90" s="155"/>
      <c r="M90" s="153"/>
      <c r="N90" s="153"/>
      <c r="O90" s="155"/>
      <c r="P90" s="155"/>
      <c r="Q90" s="155"/>
      <c r="R90" s="155"/>
      <c r="S90" s="155"/>
    </row>
    <row r="91" spans="1:19" s="152" customFormat="1" ht="132" customHeight="1" x14ac:dyDescent="0.25">
      <c r="A91" s="154">
        <f t="shared" si="1"/>
        <v>75</v>
      </c>
      <c r="B91" s="109"/>
      <c r="C91" s="157" t="s">
        <v>224</v>
      </c>
      <c r="D91" s="155"/>
      <c r="E91" s="158"/>
      <c r="F91" s="158"/>
      <c r="G91" s="155"/>
      <c r="H91" s="155"/>
      <c r="I91" s="79"/>
      <c r="J91" s="79"/>
      <c r="K91" s="155"/>
      <c r="L91" s="155"/>
      <c r="M91" s="279" t="s">
        <v>225</v>
      </c>
      <c r="N91" s="279"/>
      <c r="O91" s="155"/>
      <c r="P91" s="155"/>
      <c r="Q91" s="155"/>
      <c r="R91" s="155"/>
      <c r="S91" s="155"/>
    </row>
    <row r="92" spans="1:19" s="152" customFormat="1" x14ac:dyDescent="0.25">
      <c r="A92" s="154">
        <f t="shared" ref="A92:A94" si="3">1+A91</f>
        <v>76</v>
      </c>
      <c r="B92" s="109"/>
      <c r="C92" s="157" t="s">
        <v>226</v>
      </c>
      <c r="D92" s="155"/>
      <c r="E92" s="223" t="s">
        <v>227</v>
      </c>
      <c r="F92" s="223"/>
      <c r="G92" s="155"/>
      <c r="H92" s="155"/>
      <c r="I92" s="79"/>
      <c r="J92" s="79"/>
      <c r="K92" s="155"/>
      <c r="L92" s="155"/>
      <c r="M92" s="223" t="s">
        <v>228</v>
      </c>
      <c r="N92" s="223"/>
      <c r="O92" s="155"/>
      <c r="P92" s="155"/>
      <c r="Q92" s="155"/>
      <c r="R92" s="155"/>
      <c r="S92" s="155"/>
    </row>
    <row r="93" spans="1:19" ht="198" customHeight="1" x14ac:dyDescent="0.25">
      <c r="A93" s="154">
        <f t="shared" si="3"/>
        <v>77</v>
      </c>
      <c r="B93" s="109"/>
      <c r="C93" s="130" t="s">
        <v>202</v>
      </c>
      <c r="D93" s="155"/>
      <c r="E93" s="158"/>
      <c r="F93" s="158"/>
      <c r="G93" s="155"/>
      <c r="H93" s="155"/>
      <c r="I93" s="277" t="s">
        <v>200</v>
      </c>
      <c r="J93" s="277"/>
      <c r="K93" s="155"/>
      <c r="L93" s="155"/>
      <c r="M93" s="279"/>
      <c r="N93" s="279"/>
      <c r="O93" s="278" t="s">
        <v>218</v>
      </c>
      <c r="P93" s="278"/>
      <c r="Q93" s="278"/>
      <c r="R93" s="155"/>
      <c r="S93" s="155"/>
    </row>
    <row r="94" spans="1:19" ht="57.6" customHeight="1" x14ac:dyDescent="0.25">
      <c r="A94" s="154">
        <f t="shared" si="3"/>
        <v>78</v>
      </c>
      <c r="B94" s="109"/>
      <c r="C94" s="271" t="s">
        <v>201</v>
      </c>
      <c r="D94" s="271"/>
      <c r="E94" s="271"/>
      <c r="F94" s="271"/>
      <c r="G94" s="271"/>
      <c r="H94" s="271"/>
      <c r="I94" s="79"/>
      <c r="J94" s="79"/>
      <c r="K94" s="155"/>
      <c r="L94" s="155"/>
      <c r="M94" s="155"/>
      <c r="N94" s="155"/>
      <c r="O94" s="155"/>
      <c r="P94" s="155"/>
      <c r="Q94" s="155"/>
      <c r="R94" s="155"/>
      <c r="S94" s="155"/>
    </row>
  </sheetData>
  <mergeCells count="143">
    <mergeCell ref="C94:H94"/>
    <mergeCell ref="O89:Q89"/>
    <mergeCell ref="R89:S89"/>
    <mergeCell ref="E89:F89"/>
    <mergeCell ref="G89:H89"/>
    <mergeCell ref="I89:J89"/>
    <mergeCell ref="K89:L89"/>
    <mergeCell ref="O87:Q87"/>
    <mergeCell ref="R87:S87"/>
    <mergeCell ref="E88:F88"/>
    <mergeCell ref="G88:H88"/>
    <mergeCell ref="I88:J88"/>
    <mergeCell ref="K88:L88"/>
    <mergeCell ref="O88:Q88"/>
    <mergeCell ref="R88:S88"/>
    <mergeCell ref="E87:F87"/>
    <mergeCell ref="G87:H87"/>
    <mergeCell ref="I87:J87"/>
    <mergeCell ref="K87:L87"/>
    <mergeCell ref="I93:J93"/>
    <mergeCell ref="O93:Q93"/>
    <mergeCell ref="M92:N92"/>
    <mergeCell ref="M93:N93"/>
    <mergeCell ref="M91:N91"/>
    <mergeCell ref="O85:Q85"/>
    <mergeCell ref="R85:S85"/>
    <mergeCell ref="E86:F86"/>
    <mergeCell ref="G86:H86"/>
    <mergeCell ref="I86:J86"/>
    <mergeCell ref="K86:L86"/>
    <mergeCell ref="O86:Q86"/>
    <mergeCell ref="R86:S86"/>
    <mergeCell ref="E85:F85"/>
    <mergeCell ref="G85:H85"/>
    <mergeCell ref="I85:J85"/>
    <mergeCell ref="K85:L85"/>
    <mergeCell ref="M85:N89"/>
    <mergeCell ref="R83:S83"/>
    <mergeCell ref="E84:F84"/>
    <mergeCell ref="G84:H84"/>
    <mergeCell ref="I84:J84"/>
    <mergeCell ref="K84:L84"/>
    <mergeCell ref="O84:Q84"/>
    <mergeCell ref="R84:S84"/>
    <mergeCell ref="E83:F83"/>
    <mergeCell ref="G83:H83"/>
    <mergeCell ref="I83:J83"/>
    <mergeCell ref="K83:L83"/>
    <mergeCell ref="O83:Q83"/>
    <mergeCell ref="M83:N83"/>
    <mergeCell ref="M84:N84"/>
    <mergeCell ref="O80:Q80"/>
    <mergeCell ref="R80:S80"/>
    <mergeCell ref="E82:F82"/>
    <mergeCell ref="G82:H82"/>
    <mergeCell ref="I82:J82"/>
    <mergeCell ref="K82:L82"/>
    <mergeCell ref="O82:Q82"/>
    <mergeCell ref="R82:S82"/>
    <mergeCell ref="E80:F80"/>
    <mergeCell ref="G80:H80"/>
    <mergeCell ref="I80:J80"/>
    <mergeCell ref="K80:L80"/>
    <mergeCell ref="E81:F81"/>
    <mergeCell ref="G81:H81"/>
    <mergeCell ref="I81:J81"/>
    <mergeCell ref="K81:L81"/>
    <mergeCell ref="O81:Q81"/>
    <mergeCell ref="R81:S81"/>
    <mergeCell ref="M80:N80"/>
    <mergeCell ref="M81:N81"/>
    <mergeCell ref="M82:N82"/>
    <mergeCell ref="O78:Q78"/>
    <mergeCell ref="R78:S78"/>
    <mergeCell ref="E79:F79"/>
    <mergeCell ref="G79:H79"/>
    <mergeCell ref="I79:J79"/>
    <mergeCell ref="K79:L79"/>
    <mergeCell ref="O79:Q79"/>
    <mergeCell ref="R79:S79"/>
    <mergeCell ref="E78:F78"/>
    <mergeCell ref="G78:H78"/>
    <mergeCell ref="I78:J78"/>
    <mergeCell ref="K78:L78"/>
    <mergeCell ref="M78:N78"/>
    <mergeCell ref="M79:N79"/>
    <mergeCell ref="R76:S76"/>
    <mergeCell ref="E77:F77"/>
    <mergeCell ref="G77:H77"/>
    <mergeCell ref="I77:J77"/>
    <mergeCell ref="K77:L77"/>
    <mergeCell ref="O77:Q77"/>
    <mergeCell ref="R77:S77"/>
    <mergeCell ref="E76:F76"/>
    <mergeCell ref="G76:H76"/>
    <mergeCell ref="I76:J76"/>
    <mergeCell ref="K76:L76"/>
    <mergeCell ref="O76:Q76"/>
    <mergeCell ref="M76:N76"/>
    <mergeCell ref="M77:N77"/>
    <mergeCell ref="O11:Q12"/>
    <mergeCell ref="O50:Q72"/>
    <mergeCell ref="E75:F75"/>
    <mergeCell ref="G75:H75"/>
    <mergeCell ref="I75:J75"/>
    <mergeCell ref="K75:L75"/>
    <mergeCell ref="O75:Q75"/>
    <mergeCell ref="M74:N74"/>
    <mergeCell ref="R75:S75"/>
    <mergeCell ref="M75:N75"/>
    <mergeCell ref="C1:S1"/>
    <mergeCell ref="C2:S2"/>
    <mergeCell ref="C3:S3"/>
    <mergeCell ref="E5:F5"/>
    <mergeCell ref="G5:H5"/>
    <mergeCell ref="I5:J5"/>
    <mergeCell ref="K5:L5"/>
    <mergeCell ref="O5:Q5"/>
    <mergeCell ref="M5:N5"/>
    <mergeCell ref="E92:F92"/>
    <mergeCell ref="R5:S5"/>
    <mergeCell ref="E7:F7"/>
    <mergeCell ref="G7:H7"/>
    <mergeCell ref="I7:J7"/>
    <mergeCell ref="K7:L7"/>
    <mergeCell ref="O7:Q7"/>
    <mergeCell ref="R7:S7"/>
    <mergeCell ref="M7:N7"/>
    <mergeCell ref="E74:F74"/>
    <mergeCell ref="G74:H74"/>
    <mergeCell ref="I74:J74"/>
    <mergeCell ref="K74:L74"/>
    <mergeCell ref="O74:Q74"/>
    <mergeCell ref="R74:S74"/>
    <mergeCell ref="A8:F8"/>
    <mergeCell ref="A14:F14"/>
    <mergeCell ref="A48:F48"/>
    <mergeCell ref="B49:F49"/>
    <mergeCell ref="A61:F61"/>
    <mergeCell ref="B62:F62"/>
    <mergeCell ref="I10:J12"/>
    <mergeCell ref="I53:J53"/>
    <mergeCell ref="I68:J68"/>
  </mergeCells>
  <printOptions horizontalCentered="1"/>
  <pageMargins left="0.45" right="0.45" top="0.75" bottom="0.75" header="0.3" footer="0.3"/>
  <pageSetup paperSize="5" scale="53" fitToHeight="6" orientation="landscape" r:id="rId1"/>
  <headerFooter scaleWithDoc="0">
    <oddFooter>&amp;C&amp;F
&amp;D&amp;R&amp;A Page &amp;P of &amp;N</oddFooter>
  </headerFooter>
  <rowBreaks count="2" manualBreakCount="2">
    <brk id="47" max="16383" man="1"/>
    <brk id="8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2016-08-31T07:00:00+00:00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0376FD43-36CB-4588-97B4-C43B260E38FA}"/>
</file>

<file path=customXml/itemProps2.xml><?xml version="1.0" encoding="utf-8"?>
<ds:datastoreItem xmlns:ds="http://schemas.openxmlformats.org/officeDocument/2006/customXml" ds:itemID="{EB026EA6-F009-4561-8BF6-7A083E8843B8}"/>
</file>

<file path=customXml/itemProps3.xml><?xml version="1.0" encoding="utf-8"?>
<ds:datastoreItem xmlns:ds="http://schemas.openxmlformats.org/officeDocument/2006/customXml" ds:itemID="{E12800DE-C139-40BB-B410-EAA875C50D25}"/>
</file>

<file path=customXml/itemProps4.xml><?xml version="1.0" encoding="utf-8"?>
<ds:datastoreItem xmlns:ds="http://schemas.openxmlformats.org/officeDocument/2006/customXml" ds:itemID="{E08A4F62-BBF1-4934-B824-ED37437D8D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Electric</vt:lpstr>
      <vt:lpstr>Natural Gas</vt:lpstr>
      <vt:lpstr>Electric!Print_Area</vt:lpstr>
      <vt:lpstr>Electric!Print_Titles</vt:lpstr>
      <vt:lpstr>'Natural Gas'!Print_Titles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jzlfgj</cp:lastModifiedBy>
  <cp:lastPrinted>2016-08-31T19:56:33Z</cp:lastPrinted>
  <dcterms:created xsi:type="dcterms:W3CDTF">2011-09-06T20:33:12Z</dcterms:created>
  <dcterms:modified xsi:type="dcterms:W3CDTF">2016-08-31T19:56:37Z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0x0101006E56B4D1795A2E4DB2F0B01679ED314A00D83ED465A26668459AA6DC672056AAD1</vt:lpwstr>
  </property>
  <property fmtid="{D5CDD505-2E9C-101B-9397-08002B2CF9AE}" pid="4" name="_docset_NoMedatataSyncRequired">
    <vt:lpwstr>False</vt:lpwstr>
  </property>
</Properties>
</file>