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D4EFC09A-F047-4E93-9375-1D81CE70079F}" xr6:coauthVersionLast="45" xr6:coauthVersionMax="45" xr10:uidLastSave="{00000000-0000-0000-0000-000000000000}"/>
  <bookViews>
    <workbookView xWindow="-110" yWindow="-110" windowWidth="19420" windowHeight="10460" xr2:uid="{00000000-000D-0000-FFFF-FFFF00000000}"/>
  </bookViews>
  <sheets>
    <sheet name="Calculation Worksheet" sheetId="1" r:id="rId1"/>
    <sheet name="Sheet2" sheetId="2" r:id="rId2"/>
    <sheet name="Sheet3" sheetId="3" r:id="rId3"/>
  </sheets>
  <definedNames>
    <definedName name="_xlnm.Print_Area" localSheetId="0">'Calculation Worksheet'!$A$2:$J$62</definedName>
  </definedNames>
  <calcPr calcId="18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7" i="1" l="1"/>
  <c r="D61" i="1" l="1"/>
  <c r="D12" i="1"/>
  <c r="D33" i="1"/>
  <c r="F49" i="1"/>
  <c r="D28" i="1"/>
  <c r="D25" i="1"/>
  <c r="D19" i="1"/>
  <c r="G49" i="1"/>
  <c r="E49" i="1"/>
  <c r="D34" i="1" l="1"/>
  <c r="D29" i="1"/>
  <c r="D38" i="1" l="1"/>
</calcChain>
</file>

<file path=xl/sharedStrings.xml><?xml version="1.0" encoding="utf-8"?>
<sst xmlns="http://schemas.openxmlformats.org/spreadsheetml/2006/main" count="47" uniqueCount="46">
  <si>
    <t>Pro forma expense of additional pilots in 2020</t>
  </si>
  <si>
    <t>Training Expense for Year 1 Pilots</t>
  </si>
  <si>
    <t>Medical Expense (Annual)</t>
  </si>
  <si>
    <t>Monthly premiums</t>
  </si>
  <si>
    <t>Calculation of Additional Expense for Newly Licensed Pilots in 2020</t>
  </si>
  <si>
    <t>Projection of New Pilots in 2020</t>
  </si>
  <si>
    <t>New Pilot Simulator Training</t>
  </si>
  <si>
    <t>Total Projected Additional 2020 Medical Premiums</t>
  </si>
  <si>
    <t>Months of Premium</t>
  </si>
  <si>
    <t>Monthly Premium</t>
  </si>
  <si>
    <t>Additional Premium</t>
  </si>
  <si>
    <t>Number of Pilots Attending in 2020</t>
  </si>
  <si>
    <t>Months</t>
  </si>
  <si>
    <t>1 pilot added Feb 2020=11 months</t>
  </si>
  <si>
    <t>1 pilot added Mar 2020=10 months</t>
  </si>
  <si>
    <t>1 pilots added Apr 2020=9 months</t>
  </si>
  <si>
    <t>1 pilot added Oct 2020=3 months</t>
  </si>
  <si>
    <t>1 pilot added Nov 2020=2 months</t>
  </si>
  <si>
    <t>Cost of Training</t>
  </si>
  <si>
    <t>Number of Pilots Training</t>
  </si>
  <si>
    <t>Total Training Expense 2020</t>
  </si>
  <si>
    <t>Per Diem</t>
  </si>
  <si>
    <t>Air Fare</t>
  </si>
  <si>
    <t>Cost of Attendance*</t>
  </si>
  <si>
    <t>Total</t>
  </si>
  <si>
    <t>License Fee Per Pilot</t>
  </si>
  <si>
    <t>*IBE and billed monthly</t>
  </si>
  <si>
    <t>Total New License Fees</t>
  </si>
  <si>
    <t>Total Additional License Insurance</t>
  </si>
  <si>
    <t>Quarterly cost per pilot</t>
  </si>
  <si>
    <t>License Insurance (average per pilot)*</t>
  </si>
  <si>
    <t>Quarters</t>
  </si>
  <si>
    <t>TOTALS</t>
  </si>
  <si>
    <t>First Year Trainings in 2020 (1= yes, 2 = no)</t>
  </si>
  <si>
    <t>Annual Disability Insurance*</t>
  </si>
  <si>
    <t>Monthly premium</t>
  </si>
  <si>
    <t>Total Disability Premium</t>
  </si>
  <si>
    <t>Total Not Including Medical</t>
  </si>
  <si>
    <t>Pilots Licensed in Test Periodo But Retiring Prior to 2020</t>
  </si>
  <si>
    <t>Number of Pilots</t>
  </si>
  <si>
    <t>License fee</t>
  </si>
  <si>
    <t>Total Reduction</t>
  </si>
  <si>
    <t>Port Revel  Manned Model Training*</t>
  </si>
  <si>
    <t>*Port Revel is not open during winter and new pilots licensed in fall will not be expected to attend until 2021</t>
  </si>
  <si>
    <t>*Cost of attendance is billed Euros.  The exchange rate was determined by Patricia</t>
  </si>
  <si>
    <t>*billed quarterly and calculation assumes new pilots added in next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</si>
</sst>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[$€-2]\ * #,##0.00_);_([$€-2]\ * \(#,##0.00\);_([$€-2]\ 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Font="1" applyBorder="1"/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3" xfId="0" applyBorder="1"/>
    <xf numFmtId="0" fontId="0" fillId="0" borderId="4" xfId="0" applyBorder="1" applyAlignment="1">
      <alignment vertical="center"/>
    </xf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2" fillId="0" borderId="0" xfId="0" applyFont="1" applyBorder="1"/>
    <xf numFmtId="0" fontId="2" fillId="0" borderId="4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3" fontId="0" fillId="0" borderId="0" xfId="0" applyNumberFormat="1" applyBorder="1"/>
    <xf numFmtId="44" fontId="0" fillId="0" borderId="0" xfId="1" applyFont="1" applyBorder="1"/>
    <xf numFmtId="44" fontId="2" fillId="0" borderId="0" xfId="0" applyNumberFormat="1" applyFont="1" applyBorder="1"/>
    <xf numFmtId="6" fontId="0" fillId="0" borderId="0" xfId="0" applyNumberFormat="1" applyBorder="1"/>
    <xf numFmtId="44" fontId="2" fillId="0" borderId="0" xfId="1" applyFont="1" applyBorder="1"/>
    <xf numFmtId="164" fontId="0" fillId="0" borderId="0" xfId="0" applyNumberFormat="1" applyBorder="1"/>
    <xf numFmtId="44" fontId="0" fillId="0" borderId="0" xfId="0" applyNumberFormat="1" applyBorder="1"/>
    <xf numFmtId="0" fontId="0" fillId="0" borderId="4" xfId="0" applyFont="1" applyBorder="1"/>
    <xf numFmtId="8" fontId="0" fillId="0" borderId="0" xfId="0" applyNumberFormat="1" applyBorder="1"/>
    <xf numFmtId="0" fontId="2" fillId="0" borderId="6" xfId="0" applyFont="1" applyBorder="1"/>
    <xf numFmtId="0" fontId="2" fillId="0" borderId="7" xfId="0" applyFont="1" applyBorder="1"/>
    <xf numFmtId="44" fontId="2" fillId="0" borderId="7" xfId="0" applyNumberFormat="1" applyFont="1" applyBorder="1"/>
    <xf numFmtId="0" fontId="3" fillId="0" borderId="4" xfId="0" applyFont="1" applyBorder="1"/>
    <xf numFmtId="0" fontId="4" fillId="0" borderId="0" xfId="0" applyFont="1" applyBorder="1"/>
    <xf numFmtId="44" fontId="4" fillId="0" borderId="0" xfId="1" applyFont="1" applyBorder="1"/>
    <xf numFmtId="0" fontId="4" fillId="0" borderId="4" xfId="0" applyFont="1" applyBorder="1"/>
    <xf numFmtId="44" fontId="3" fillId="0" borderId="0" xfId="0" applyNumberFormat="1" applyFont="1" applyBorder="1"/>
    <xf numFmtId="0" fontId="0" fillId="0" borderId="4" xfId="0" applyBorder="1" applyAlignment="1">
      <alignment horizontal="center" wrapText="1"/>
    </xf>
    <xf numFmtId="0" fontId="0" fillId="0" borderId="0" xfId="0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L61"/>
  <sheetViews>
    <sheetView tabSelected="1" workbookViewId="0"/>
  </sheetViews>
  <sheetFormatPr defaultRowHeight="14.5" x14ac:dyDescent="0.35"/>
  <cols>
    <col min="3" max="3" width="25" customWidth="1"/>
    <col min="4" max="4" width="19.81640625" customWidth="1"/>
    <col min="5" max="5" width="12.26953125" customWidth="1"/>
    <col min="8" max="8" width="12" customWidth="1"/>
    <col min="10" max="10" width="9.1796875" customWidth="1"/>
    <col min="12" max="12" width="8.453125" customWidth="1"/>
    <col min="13" max="13" width="8.1796875" customWidth="1"/>
    <col min="14" max="14" width="8.54296875" bestFit="1" customWidth="1"/>
    <col min="18" max="18" width="10.54296875" customWidth="1"/>
  </cols>
  <sheetData>
    <row r="2" spans="2:5" x14ac:dyDescent="0.35">
      <c r="B2" s="1" t="s">
        <v>4</v>
      </c>
      <c r="C2" s="2"/>
      <c r="D2" s="2"/>
      <c r="E2" s="4"/>
    </row>
    <row r="3" spans="2:5" x14ac:dyDescent="0.35">
      <c r="B3" s="8"/>
      <c r="C3" s="6"/>
      <c r="D3" s="6"/>
      <c r="E3" s="7"/>
    </row>
    <row r="4" spans="2:5" x14ac:dyDescent="0.35">
      <c r="B4" s="10" t="s">
        <v>0</v>
      </c>
      <c r="C4" s="6"/>
      <c r="D4" s="6"/>
      <c r="E4" s="7"/>
    </row>
    <row r="5" spans="2:5" x14ac:dyDescent="0.35">
      <c r="B5" s="8" t="s">
        <v>1</v>
      </c>
      <c r="C5" s="6"/>
      <c r="D5" s="6"/>
      <c r="E5" s="7"/>
    </row>
    <row r="6" spans="2:5" x14ac:dyDescent="0.35">
      <c r="B6" s="8" t="s">
        <v>2</v>
      </c>
      <c r="C6" s="6"/>
      <c r="D6" s="14">
        <v>32484</v>
      </c>
      <c r="E6" s="7"/>
    </row>
    <row r="7" spans="2:5" x14ac:dyDescent="0.35">
      <c r="B7" s="8"/>
      <c r="C7" s="6" t="s">
        <v>3</v>
      </c>
      <c r="D7" s="6">
        <v>2707</v>
      </c>
      <c r="E7" s="7"/>
    </row>
    <row r="8" spans="2:5" x14ac:dyDescent="0.35">
      <c r="B8" s="8"/>
      <c r="C8" s="6"/>
      <c r="D8" s="6"/>
      <c r="E8" s="7"/>
    </row>
    <row r="9" spans="2:5" x14ac:dyDescent="0.35">
      <c r="B9" s="10" t="s">
        <v>7</v>
      </c>
      <c r="C9" s="6"/>
      <c r="D9" s="6"/>
      <c r="E9" s="7"/>
    </row>
    <row r="10" spans="2:5" x14ac:dyDescent="0.35">
      <c r="B10" s="8" t="s">
        <v>8</v>
      </c>
      <c r="C10" s="6"/>
      <c r="D10" s="9">
        <v>44</v>
      </c>
      <c r="E10" s="7"/>
    </row>
    <row r="11" spans="2:5" x14ac:dyDescent="0.35">
      <c r="B11" s="8" t="s">
        <v>9</v>
      </c>
      <c r="C11" s="6"/>
      <c r="D11" s="15">
        <v>2707</v>
      </c>
      <c r="E11" s="7"/>
    </row>
    <row r="12" spans="2:5" x14ac:dyDescent="0.35">
      <c r="B12" s="10" t="s">
        <v>10</v>
      </c>
      <c r="C12" s="6"/>
      <c r="D12" s="16">
        <f>D11*D10</f>
        <v>119108</v>
      </c>
      <c r="E12" s="7"/>
    </row>
    <row r="13" spans="2:5" x14ac:dyDescent="0.35">
      <c r="B13" s="8"/>
      <c r="C13" s="6"/>
      <c r="D13" s="6"/>
      <c r="E13" s="7"/>
    </row>
    <row r="14" spans="2:5" x14ac:dyDescent="0.35">
      <c r="B14" s="10" t="s">
        <v>18</v>
      </c>
      <c r="C14" s="6"/>
      <c r="D14" s="6"/>
      <c r="E14" s="7"/>
    </row>
    <row r="15" spans="2:5" x14ac:dyDescent="0.35">
      <c r="B15" s="8" t="s">
        <v>23</v>
      </c>
      <c r="C15" s="6"/>
      <c r="D15" s="17">
        <v>11120</v>
      </c>
      <c r="E15" s="7"/>
    </row>
    <row r="16" spans="2:5" x14ac:dyDescent="0.35">
      <c r="B16" s="8" t="s">
        <v>21</v>
      </c>
      <c r="C16" s="6"/>
      <c r="D16" s="15">
        <v>850</v>
      </c>
      <c r="E16" s="7"/>
    </row>
    <row r="17" spans="2:5" x14ac:dyDescent="0.35">
      <c r="B17" s="8" t="s">
        <v>22</v>
      </c>
      <c r="C17" s="6"/>
      <c r="D17" s="15">
        <v>1500</v>
      </c>
      <c r="E17" s="7"/>
    </row>
    <row r="18" spans="2:5" x14ac:dyDescent="0.35">
      <c r="B18" s="8" t="s">
        <v>19</v>
      </c>
      <c r="C18" s="6"/>
      <c r="D18" s="6">
        <v>4</v>
      </c>
      <c r="E18" s="7"/>
    </row>
    <row r="19" spans="2:5" x14ac:dyDescent="0.35">
      <c r="B19" s="10" t="s">
        <v>20</v>
      </c>
      <c r="C19" s="6"/>
      <c r="D19" s="18">
        <f>(D15+D16+D17)*D18</f>
        <v>53880</v>
      </c>
      <c r="E19" s="7"/>
    </row>
    <row r="20" spans="2:5" x14ac:dyDescent="0.35">
      <c r="B20" s="8"/>
      <c r="C20" s="6"/>
      <c r="D20" s="6"/>
      <c r="E20" s="7"/>
    </row>
    <row r="21" spans="2:5" x14ac:dyDescent="0.35">
      <c r="B21" s="8"/>
      <c r="C21" s="6"/>
      <c r="D21" s="6"/>
      <c r="E21" s="7"/>
    </row>
    <row r="22" spans="2:5" ht="45" customHeight="1" x14ac:dyDescent="0.35">
      <c r="B22" s="31" t="s">
        <v>44</v>
      </c>
      <c r="C22" s="32"/>
      <c r="D22" s="19">
        <v>10072</v>
      </c>
      <c r="E22" s="7"/>
    </row>
    <row r="23" spans="2:5" x14ac:dyDescent="0.35">
      <c r="B23" s="8"/>
      <c r="C23" s="6"/>
      <c r="D23" s="6"/>
      <c r="E23" s="7"/>
    </row>
    <row r="24" spans="2:5" x14ac:dyDescent="0.35">
      <c r="B24" s="10" t="s">
        <v>25</v>
      </c>
      <c r="C24" s="6"/>
      <c r="D24" s="15">
        <v>6500</v>
      </c>
      <c r="E24" s="7"/>
    </row>
    <row r="25" spans="2:5" x14ac:dyDescent="0.35">
      <c r="B25" s="8" t="s">
        <v>27</v>
      </c>
      <c r="C25" s="6"/>
      <c r="D25" s="16">
        <f>D24*6</f>
        <v>39000</v>
      </c>
      <c r="E25" s="7"/>
    </row>
    <row r="26" spans="2:5" x14ac:dyDescent="0.35">
      <c r="B26" s="8"/>
      <c r="C26" s="6"/>
      <c r="D26" s="20"/>
      <c r="E26" s="7"/>
    </row>
    <row r="27" spans="2:5" x14ac:dyDescent="0.35">
      <c r="B27" s="10" t="s">
        <v>30</v>
      </c>
      <c r="C27" s="6"/>
      <c r="D27" s="17">
        <v>2150</v>
      </c>
      <c r="E27" s="7"/>
    </row>
    <row r="28" spans="2:5" x14ac:dyDescent="0.35">
      <c r="B28" s="21" t="s">
        <v>29</v>
      </c>
      <c r="C28" s="6"/>
      <c r="D28" s="22">
        <f>D27/4</f>
        <v>537.5</v>
      </c>
      <c r="E28" s="7"/>
    </row>
    <row r="29" spans="2:5" x14ac:dyDescent="0.35">
      <c r="B29" s="10" t="s">
        <v>28</v>
      </c>
      <c r="C29" s="6"/>
      <c r="D29" s="18">
        <f>D28*F49</f>
        <v>6450</v>
      </c>
      <c r="E29" s="7"/>
    </row>
    <row r="30" spans="2:5" x14ac:dyDescent="0.35">
      <c r="B30" s="8" t="s">
        <v>45</v>
      </c>
      <c r="C30" s="6"/>
      <c r="D30" s="6"/>
      <c r="E30" s="7"/>
    </row>
    <row r="31" spans="2:5" x14ac:dyDescent="0.35">
      <c r="B31" s="8"/>
      <c r="C31" s="6"/>
      <c r="D31" s="6"/>
      <c r="E31" s="7"/>
    </row>
    <row r="32" spans="2:5" x14ac:dyDescent="0.35">
      <c r="B32" s="26" t="s">
        <v>34</v>
      </c>
      <c r="C32" s="27"/>
      <c r="D32" s="28">
        <v>2440</v>
      </c>
      <c r="E32" s="7"/>
    </row>
    <row r="33" spans="2:11" x14ac:dyDescent="0.35">
      <c r="B33" s="29" t="s">
        <v>35</v>
      </c>
      <c r="C33" s="27"/>
      <c r="D33" s="28">
        <f>D32/12</f>
        <v>203.33333333333334</v>
      </c>
      <c r="E33" s="7"/>
    </row>
    <row r="34" spans="2:11" x14ac:dyDescent="0.35">
      <c r="B34" s="26" t="s">
        <v>36</v>
      </c>
      <c r="C34" s="27"/>
      <c r="D34" s="30">
        <f>D33*E49</f>
        <v>8946.6666666666679</v>
      </c>
      <c r="E34" s="7"/>
    </row>
    <row r="35" spans="2:11" x14ac:dyDescent="0.35">
      <c r="B35" s="29" t="s">
        <v>26</v>
      </c>
      <c r="C35" s="27"/>
      <c r="D35" s="27"/>
      <c r="E35" s="7"/>
    </row>
    <row r="36" spans="2:11" x14ac:dyDescent="0.35">
      <c r="B36" s="8"/>
      <c r="C36" s="6"/>
      <c r="D36" s="6"/>
      <c r="E36" s="7"/>
    </row>
    <row r="37" spans="2:11" x14ac:dyDescent="0.35">
      <c r="B37" s="10" t="s">
        <v>24</v>
      </c>
      <c r="C37" s="6"/>
      <c r="D37" s="16">
        <f>+D29+D25+D19+D12</f>
        <v>218438</v>
      </c>
      <c r="E37" s="7"/>
    </row>
    <row r="38" spans="2:11" x14ac:dyDescent="0.35">
      <c r="B38" s="23" t="s">
        <v>37</v>
      </c>
      <c r="C38" s="24"/>
      <c r="D38" s="25">
        <f>D37-D12</f>
        <v>99330</v>
      </c>
      <c r="E38" s="13"/>
    </row>
    <row r="41" spans="2:11" x14ac:dyDescent="0.35">
      <c r="K41" s="6"/>
    </row>
    <row r="42" spans="2:11" x14ac:dyDescent="0.35">
      <c r="B42" s="1" t="s">
        <v>5</v>
      </c>
      <c r="C42" s="2"/>
      <c r="D42" s="2"/>
      <c r="E42" s="3" t="s">
        <v>12</v>
      </c>
      <c r="F42" s="3" t="s">
        <v>31</v>
      </c>
      <c r="G42" s="3" t="s">
        <v>33</v>
      </c>
      <c r="H42" s="3"/>
      <c r="I42" s="3"/>
      <c r="J42" s="4"/>
      <c r="K42" s="6"/>
    </row>
    <row r="43" spans="2:11" x14ac:dyDescent="0.35">
      <c r="B43" s="5" t="s">
        <v>13</v>
      </c>
      <c r="C43" s="6"/>
      <c r="D43" s="6"/>
      <c r="E43" s="6">
        <v>11</v>
      </c>
      <c r="F43" s="6">
        <v>3</v>
      </c>
      <c r="G43" s="6">
        <v>1</v>
      </c>
      <c r="H43" s="6"/>
      <c r="I43" s="6"/>
      <c r="J43" s="7"/>
      <c r="K43" s="6"/>
    </row>
    <row r="44" spans="2:11" x14ac:dyDescent="0.35">
      <c r="B44" s="5" t="s">
        <v>14</v>
      </c>
      <c r="C44" s="6"/>
      <c r="D44" s="6"/>
      <c r="E44" s="6">
        <v>10</v>
      </c>
      <c r="F44" s="6">
        <v>3</v>
      </c>
      <c r="G44" s="6">
        <v>1</v>
      </c>
      <c r="H44" s="6"/>
      <c r="I44" s="6"/>
      <c r="J44" s="7"/>
      <c r="K44" s="6"/>
    </row>
    <row r="45" spans="2:11" x14ac:dyDescent="0.35">
      <c r="B45" s="5" t="s">
        <v>15</v>
      </c>
      <c r="C45" s="6"/>
      <c r="D45" s="6"/>
      <c r="E45" s="6">
        <v>9</v>
      </c>
      <c r="F45" s="6">
        <v>2</v>
      </c>
      <c r="G45" s="6">
        <v>1</v>
      </c>
      <c r="H45" s="6"/>
      <c r="I45" s="6"/>
      <c r="J45" s="7"/>
      <c r="K45" s="6"/>
    </row>
    <row r="46" spans="2:11" x14ac:dyDescent="0.35">
      <c r="B46" s="5" t="s">
        <v>15</v>
      </c>
      <c r="C46" s="6"/>
      <c r="D46" s="6"/>
      <c r="E46" s="6">
        <v>9</v>
      </c>
      <c r="F46" s="6">
        <v>2</v>
      </c>
      <c r="G46" s="6">
        <v>1</v>
      </c>
      <c r="H46" s="6"/>
      <c r="I46" s="6"/>
      <c r="J46" s="7"/>
      <c r="K46" s="6"/>
    </row>
    <row r="47" spans="2:11" x14ac:dyDescent="0.35">
      <c r="B47" s="5" t="s">
        <v>16</v>
      </c>
      <c r="C47" s="6"/>
      <c r="D47" s="6"/>
      <c r="E47" s="6">
        <v>3</v>
      </c>
      <c r="F47" s="6">
        <v>1</v>
      </c>
      <c r="G47" s="6">
        <v>0</v>
      </c>
      <c r="H47" s="6"/>
      <c r="I47" s="6"/>
      <c r="J47" s="7"/>
      <c r="K47" s="6"/>
    </row>
    <row r="48" spans="2:11" x14ac:dyDescent="0.35">
      <c r="B48" s="5" t="s">
        <v>17</v>
      </c>
      <c r="C48" s="6"/>
      <c r="D48" s="6"/>
      <c r="E48" s="6">
        <v>2</v>
      </c>
      <c r="F48" s="6">
        <v>1</v>
      </c>
      <c r="G48" s="6">
        <v>0</v>
      </c>
      <c r="H48" s="6"/>
      <c r="I48" s="6"/>
      <c r="J48" s="7"/>
      <c r="K48" s="6"/>
    </row>
    <row r="49" spans="2:12" x14ac:dyDescent="0.35">
      <c r="B49" s="8"/>
      <c r="C49" s="6"/>
      <c r="D49" s="9" t="s">
        <v>32</v>
      </c>
      <c r="E49" s="9">
        <f>SUM(E43:E48)</f>
        <v>44</v>
      </c>
      <c r="F49" s="9">
        <f>SUM(F43:F48)</f>
        <v>12</v>
      </c>
      <c r="G49" s="9">
        <f>SUM(G43:G48)</f>
        <v>4</v>
      </c>
      <c r="H49" s="6"/>
      <c r="I49" s="6"/>
      <c r="J49" s="7"/>
      <c r="K49" s="6"/>
    </row>
    <row r="50" spans="2:12" x14ac:dyDescent="0.35">
      <c r="B50" s="8"/>
      <c r="C50" s="6"/>
      <c r="D50" s="6"/>
      <c r="E50" s="6"/>
      <c r="F50" s="6"/>
      <c r="G50" s="6"/>
      <c r="H50" s="6"/>
      <c r="I50" s="6"/>
      <c r="J50" s="7"/>
      <c r="K50" s="6"/>
      <c r="L50" s="6"/>
    </row>
    <row r="51" spans="2:12" x14ac:dyDescent="0.35">
      <c r="B51" s="10" t="s">
        <v>6</v>
      </c>
      <c r="C51" s="6"/>
      <c r="D51" s="6"/>
      <c r="E51" s="6"/>
      <c r="F51" s="6"/>
      <c r="G51" s="6"/>
      <c r="H51" s="6"/>
      <c r="I51" s="6"/>
      <c r="J51" s="7"/>
      <c r="K51" s="6"/>
      <c r="L51" s="6"/>
    </row>
    <row r="52" spans="2:12" x14ac:dyDescent="0.35">
      <c r="B52" s="8" t="s">
        <v>42</v>
      </c>
      <c r="C52" s="6"/>
      <c r="D52" s="6"/>
      <c r="E52" s="6"/>
      <c r="F52" s="6"/>
      <c r="G52" s="6"/>
      <c r="H52" s="6"/>
      <c r="I52" s="6"/>
      <c r="J52" s="7"/>
      <c r="K52" s="6"/>
      <c r="L52" s="6"/>
    </row>
    <row r="53" spans="2:12" x14ac:dyDescent="0.35">
      <c r="B53" s="8" t="s">
        <v>11</v>
      </c>
      <c r="C53" s="6"/>
      <c r="D53" s="6"/>
      <c r="E53" s="6"/>
      <c r="F53" s="6">
        <v>4</v>
      </c>
      <c r="G53" s="6"/>
      <c r="H53" s="6"/>
      <c r="I53" s="6"/>
      <c r="J53" s="7"/>
      <c r="K53" s="6"/>
      <c r="L53" s="6"/>
    </row>
    <row r="54" spans="2:12" x14ac:dyDescent="0.35">
      <c r="B54" s="11" t="s">
        <v>43</v>
      </c>
      <c r="C54" s="12"/>
      <c r="D54" s="12"/>
      <c r="E54" s="12"/>
      <c r="F54" s="12"/>
      <c r="G54" s="12"/>
      <c r="H54" s="12"/>
      <c r="I54" s="12"/>
      <c r="J54" s="13"/>
      <c r="K54" s="6"/>
      <c r="L54" s="6"/>
    </row>
    <row r="55" spans="2:12" x14ac:dyDescent="0.35">
      <c r="L55" s="6"/>
    </row>
    <row r="58" spans="2:12" x14ac:dyDescent="0.35">
      <c r="B58" s="1" t="s">
        <v>38</v>
      </c>
      <c r="C58" s="2"/>
      <c r="D58" s="2"/>
      <c r="E58" s="2"/>
      <c r="F58" s="2"/>
      <c r="G58" s="4"/>
    </row>
    <row r="59" spans="2:12" x14ac:dyDescent="0.35">
      <c r="B59" s="8" t="s">
        <v>39</v>
      </c>
      <c r="C59" s="6"/>
      <c r="D59" s="6">
        <v>9</v>
      </c>
      <c r="E59" s="6"/>
      <c r="F59" s="6"/>
      <c r="G59" s="7"/>
    </row>
    <row r="60" spans="2:12" x14ac:dyDescent="0.35">
      <c r="B60" s="8" t="s">
        <v>40</v>
      </c>
      <c r="C60" s="6"/>
      <c r="D60" s="15">
        <v>6500</v>
      </c>
      <c r="E60" s="6"/>
      <c r="F60" s="6"/>
      <c r="G60" s="7"/>
    </row>
    <row r="61" spans="2:12" x14ac:dyDescent="0.35">
      <c r="B61" s="23" t="s">
        <v>41</v>
      </c>
      <c r="C61" s="24"/>
      <c r="D61" s="25">
        <f>D60*D59</f>
        <v>58500</v>
      </c>
      <c r="E61" s="12"/>
      <c r="F61" s="12"/>
      <c r="G61" s="13"/>
    </row>
  </sheetData>
  <mergeCells count="1">
    <mergeCell ref="B22:C22"/>
  </mergeCells>
  <pageMargins left="0.45" right="0.45" top="0.75" bottom="0.75" header="0.3" footer="0.3"/>
  <pageSetup scale="79" fitToHeight="0" orientation="portrait" horizontalDpi="4294967293" r:id="rId1"/>
  <headerFooter>
    <oddHeader>&amp;CPuget Sound Pilots 
Worksheet Calculating Additional Pilots Cost for 2020</oddHeader>
    <oddFooter>&amp;L&amp;D&amp;C&amp;F     &amp;A&amp;RPage &amp;P of &amp;N</oddFooter>
  </headerFooter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B45DDC509B45C478FAB6DD6BD075772" ma:contentTypeVersion="56" ma:contentTypeDescription="" ma:contentTypeScope="" ma:versionID="de6c6aa20818f4e908147677790feae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TP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217</IndustryCode>
    <CaseStatus xmlns="dc463f71-b30c-4ab2-9473-d307f9d35888">Formal</CaseStatus>
    <OpenedDate xmlns="dc463f71-b30c-4ab2-9473-d307f9d35888">2019-11-20T08:00:00+00:00</OpenedDate>
    <SignificantOrder xmlns="dc463f71-b30c-4ab2-9473-d307f9d35888">false</SignificantOrder>
    <Date1 xmlns="dc463f71-b30c-4ab2-9473-d307f9d35888">2019-11-21T08:00:00+00:00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Pilots</CaseCompanyNames>
    <Nickname xmlns="http://schemas.microsoft.com/sharepoint/v3" xsi:nil="true"/>
    <DocketNumber xmlns="dc463f71-b30c-4ab2-9473-d307f9d35888">190976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64A8A46-62CD-4479-B98F-57F3826EDB61}"/>
</file>

<file path=customXml/itemProps2.xml><?xml version="1.0" encoding="utf-8"?>
<ds:datastoreItem xmlns:ds="http://schemas.openxmlformats.org/officeDocument/2006/customXml" ds:itemID="{928B67C5-0C54-486C-BDBD-B51E54909C92}"/>
</file>

<file path=customXml/itemProps3.xml><?xml version="1.0" encoding="utf-8"?>
<ds:datastoreItem xmlns:ds="http://schemas.openxmlformats.org/officeDocument/2006/customXml" ds:itemID="{65CFB8CD-AC1E-4F45-85DA-F7F125384498}"/>
</file>

<file path=customXml/itemProps4.xml><?xml version="1.0" encoding="utf-8"?>
<ds:datastoreItem xmlns:ds="http://schemas.openxmlformats.org/officeDocument/2006/customXml" ds:itemID="{643282F0-BBFF-4A73-912F-352387F8FB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Calculation Worksheet</vt:lpstr>
      <vt:lpstr>Sheet2</vt:lpstr>
      <vt:lpstr>Sheet3</vt:lpstr>
      <vt:lpstr>'Calculation Worksheet'!Print_Area</vt:lpstr>
    </vt:vector>
  </TitlesOfParts>
  <Company>Williams Kastner &amp; Gibbs PLLC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Blair Fassburg</dc:creator>
  <cp:lastModifiedBy>Weldon Burton</cp:lastModifiedBy>
  <cp:lastPrinted>2019-11-19T03:55:39Z</cp:lastPrinted>
  <dcterms:created xsi:type="dcterms:W3CDTF">2019-11-07T17:55:18Z</dcterms:created>
  <dcterms:modified xsi:type="dcterms:W3CDTF">2019-11-19T03:55:51Z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0x0101006E56B4D1795A2E4DB2F0B01679ED314A000B45DDC509B45C478FAB6DD6BD075772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